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activeTab="9"/>
  </bookViews>
  <sheets>
    <sheet name="General" sheetId="32" r:id="rId1"/>
    <sheet name="Gráfico1" sheetId="51" state="hidden" r:id="rId2"/>
    <sheet name="PERNIL CON PIEL" sheetId="8" r:id="rId3"/>
    <sheet name="BUCHE SEABOARD ROBO" sheetId="16" r:id="rId4"/>
    <sheet name="CONTRA EXCEL" sheetId="35" r:id="rId5"/>
    <sheet name="SESO EN COPA SEABOARD 10.9 KGS" sheetId="10" r:id="rId6"/>
    <sheet name="CORBATA SEABOARD " sheetId="12" r:id="rId7"/>
    <sheet name="CORBATA JHON MORREL" sheetId="3" state="hidden" r:id="rId8"/>
    <sheet name="ESP. CORDERO ALIANCE LAMD" sheetId="21" r:id="rId9"/>
    <sheet name="PAVO ENTERO CONGELADO" sheetId="24" r:id="rId10"/>
    <sheet name="CONTRA SWIFT ROJA" sheetId="25" r:id="rId11"/>
    <sheet name="CABEZA CON LENGUA" sheetId="38" state="hidden" r:id="rId12"/>
    <sheet name="ARRACHERA ANGUS MARINADA" sheetId="26" state="hidden" r:id="rId13"/>
    <sheet name="ESP.BORREGO ATKINS " sheetId="36" r:id="rId14"/>
    <sheet name="LENGUA DE RES PUNTA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LANCO" sheetId="40" state="hidden" r:id="rId21"/>
    <sheet name="LENGUA DE CERDO SEABOARD" sheetId="56" r:id="rId22"/>
    <sheet name="ESP CARNERO  ALLIANCE MUTTON " sheetId="17" r:id="rId23"/>
    <sheet name="nuevo" sheetId="42" state="hidden" r:id="rId24"/>
    <sheet name="CUERO MAPLE" sheetId="15" r:id="rId25"/>
    <sheet name="libre #" sheetId="50" state="hidden" r:id="rId26"/>
    <sheet name="NANA SEABOARD" sheetId="52" state="hidden" r:id="rId27"/>
    <sheet name="Hoja2" sheetId="54" r:id="rId28"/>
    <sheet name="Hoja3" sheetId="55" r:id="rId29"/>
  </sheets>
  <definedNames>
    <definedName name="_xlnm._FilterDatabase" localSheetId="3" hidden="1">'BUCHE SEABOARD ROBO'!$A$8:$O$190</definedName>
    <definedName name="_xlnm._FilterDatabase" localSheetId="2" hidden="1">'PERNIL CON PIEL'!$A$8:$P$2011</definedName>
    <definedName name="_xlnm.Print_Area" localSheetId="3">'BUCHE SEABOARD ROBO'!$A$5:$J$37</definedName>
    <definedName name="_xlnm.Print_Area" localSheetId="8">'ESP. CORDERO ALIANCE LAMD'!$A$5:$J$29</definedName>
    <definedName name="_xlnm.Print_Area" localSheetId="0">General!$A$1:$H$35</definedName>
    <definedName name="_xlnm.Print_Area" localSheetId="17">'MENUDO EXCEL'!$A$5:$J$43</definedName>
    <definedName name="PIERNSUELTA" localSheetId="21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1" i="15" l="1"/>
  <c r="G12" i="15"/>
  <c r="G13" i="15"/>
  <c r="G14" i="15"/>
  <c r="G15" i="15"/>
  <c r="G16" i="15"/>
  <c r="G17" i="15"/>
  <c r="G18" i="15"/>
  <c r="H11" i="10"/>
  <c r="H12" i="10"/>
  <c r="H13" i="10"/>
  <c r="H14" i="10"/>
  <c r="H15" i="10"/>
  <c r="H16" i="10"/>
  <c r="G11" i="10"/>
  <c r="G12" i="10"/>
  <c r="G13" i="10"/>
  <c r="G14" i="10"/>
  <c r="G15" i="10"/>
  <c r="G16" i="10"/>
  <c r="G11" i="25"/>
  <c r="G12" i="25"/>
  <c r="G13" i="25"/>
  <c r="G14" i="25"/>
  <c r="G15" i="25"/>
  <c r="G16" i="25"/>
  <c r="G17" i="25"/>
  <c r="G18" i="25"/>
  <c r="G19" i="25"/>
  <c r="G20" i="25"/>
  <c r="G21" i="25"/>
  <c r="H11" i="25"/>
  <c r="H12" i="25"/>
  <c r="H13" i="25"/>
  <c r="H14" i="25"/>
  <c r="H15" i="25"/>
  <c r="H16" i="25"/>
  <c r="H17" i="25"/>
  <c r="H18" i="25"/>
  <c r="H19" i="25"/>
  <c r="H20" i="25"/>
  <c r="G11" i="53" l="1"/>
  <c r="G12" i="53"/>
  <c r="G13" i="53"/>
  <c r="G14" i="53"/>
  <c r="G15" i="53"/>
  <c r="G16" i="53"/>
  <c r="G17" i="53"/>
  <c r="G18" i="53"/>
  <c r="H11" i="53"/>
  <c r="H12" i="53"/>
  <c r="H13" i="53"/>
  <c r="H14" i="53"/>
  <c r="H15" i="53"/>
  <c r="H16" i="53"/>
  <c r="H17" i="53"/>
  <c r="H18" i="53"/>
  <c r="H19" i="53"/>
  <c r="H20" i="53"/>
  <c r="H11" i="31"/>
  <c r="H12" i="31"/>
  <c r="H13" i="31"/>
  <c r="H14" i="31"/>
  <c r="H15" i="31"/>
  <c r="G11" i="31"/>
  <c r="G12" i="31"/>
  <c r="G13" i="31"/>
  <c r="G14" i="31"/>
  <c r="G15" i="31"/>
  <c r="G16" i="31"/>
  <c r="H17" i="10" l="1"/>
  <c r="H18" i="10"/>
  <c r="H19" i="10"/>
  <c r="G17" i="10"/>
  <c r="H11" i="8" l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10" i="25" l="1"/>
  <c r="H21" i="25"/>
  <c r="H22" i="25"/>
  <c r="H23" i="25"/>
  <c r="H24" i="25"/>
  <c r="H25" i="25"/>
  <c r="H26" i="25"/>
  <c r="H27" i="25"/>
  <c r="H28" i="25"/>
  <c r="H29" i="25"/>
  <c r="G10" i="8" l="1"/>
  <c r="G11" i="8"/>
  <c r="G12" i="8"/>
  <c r="G13" i="8"/>
  <c r="G14" i="8"/>
  <c r="G15" i="8"/>
  <c r="G16" i="8"/>
  <c r="G17" i="8"/>
  <c r="G18" i="8"/>
  <c r="G19" i="8"/>
  <c r="G20" i="8"/>
  <c r="G21" i="8"/>
  <c r="G22" i="8"/>
  <c r="G23" i="8" s="1"/>
  <c r="H10" i="8"/>
  <c r="H62" i="8" l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G24" i="8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l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H308" i="8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G10" i="16"/>
  <c r="G11" i="16" l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H333" i="8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G333" i="8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B21" i="32"/>
  <c r="H420" i="8" l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G15" i="50"/>
  <c r="G16" i="50" s="1"/>
  <c r="G17" i="50" s="1"/>
  <c r="G18" i="50" s="1"/>
  <c r="G19" i="50" s="1"/>
  <c r="G20" i="50" s="1"/>
  <c r="G21" i="50" s="1"/>
  <c r="G22" i="50" s="1"/>
  <c r="G23" i="50" s="1"/>
  <c r="O15" i="31" l="1"/>
  <c r="G11" i="18" l="1"/>
  <c r="G12" i="18" s="1"/>
  <c r="G13" i="18" s="1"/>
  <c r="G14" i="18" s="1"/>
  <c r="G15" i="18" s="1"/>
  <c r="G16" i="18" s="1"/>
  <c r="G17" i="18" s="1"/>
  <c r="G18" i="18" s="1"/>
  <c r="H11" i="18"/>
  <c r="H12" i="18" s="1"/>
  <c r="H13" i="18" s="1"/>
  <c r="H14" i="18" s="1"/>
  <c r="H15" i="18" s="1"/>
  <c r="H16" i="18" s="1"/>
  <c r="H17" i="18" s="1"/>
  <c r="H18" i="18" s="1"/>
  <c r="P11" i="18"/>
  <c r="P12" i="18"/>
  <c r="G10" i="39" l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H10" i="40" l="1"/>
  <c r="H11" i="40"/>
  <c r="G10" i="52" l="1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G10" i="29"/>
  <c r="G11" i="29" s="1"/>
  <c r="G12" i="29" s="1"/>
  <c r="G13" i="29" s="1"/>
  <c r="G14" i="29" s="1"/>
  <c r="G15" i="29" s="1"/>
  <c r="G16" i="29" s="1"/>
  <c r="G17" i="29" s="1"/>
  <c r="G18" i="29" s="1"/>
  <c r="H10" i="29"/>
  <c r="P10" i="29"/>
  <c r="P11" i="29"/>
  <c r="P12" i="29"/>
  <c r="P13" i="29"/>
  <c r="G19" i="29"/>
  <c r="G20" i="29" s="1"/>
  <c r="G21" i="29" s="1"/>
  <c r="G22" i="29" s="1"/>
  <c r="G23" i="29" s="1"/>
  <c r="P14" i="29"/>
  <c r="P16" i="29"/>
  <c r="P18" i="29"/>
  <c r="P19" i="29"/>
  <c r="P22" i="29"/>
  <c r="L23" i="29"/>
  <c r="P23" i="29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H11" i="29" l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0" i="56"/>
  <c r="H11" i="56" s="1"/>
  <c r="H12" i="56" s="1"/>
  <c r="H13" i="56" s="1"/>
  <c r="H14" i="56" s="1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H99" i="56" s="1"/>
  <c r="H100" i="56" s="1"/>
  <c r="G10" i="56"/>
  <c r="G11" i="56" s="1"/>
  <c r="P9" i="56"/>
  <c r="H101" i="56" l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H219" i="56" s="1"/>
  <c r="H220" i="56" s="1"/>
  <c r="E21" i="32"/>
  <c r="G12" i="56"/>
  <c r="P11" i="56"/>
  <c r="P10" i="56"/>
  <c r="G13" i="56" l="1"/>
  <c r="P12" i="56"/>
  <c r="G14" i="56" l="1"/>
  <c r="P13" i="56"/>
  <c r="G15" i="56" l="1"/>
  <c r="P14" i="56"/>
  <c r="G16" i="56" l="1"/>
  <c r="P15" i="56"/>
  <c r="G17" i="56" l="1"/>
  <c r="P16" i="56"/>
  <c r="G18" i="56" l="1"/>
  <c r="P17" i="56"/>
  <c r="G19" i="56" l="1"/>
  <c r="P18" i="56"/>
  <c r="G20" i="56" l="1"/>
  <c r="P19" i="56"/>
  <c r="G21" i="56" l="1"/>
  <c r="P20" i="56"/>
  <c r="G22" i="56" l="1"/>
  <c r="P21" i="56"/>
  <c r="G23" i="56" l="1"/>
  <c r="P22" i="56"/>
  <c r="G24" i="56" l="1"/>
  <c r="P23" i="56"/>
  <c r="G25" i="56" l="1"/>
  <c r="P24" i="56"/>
  <c r="G26" i="56" l="1"/>
  <c r="P25" i="56"/>
  <c r="G27" i="56" l="1"/>
  <c r="P26" i="56"/>
  <c r="G28" i="56" l="1"/>
  <c r="P27" i="56"/>
  <c r="G29" i="56" l="1"/>
  <c r="P28" i="56"/>
  <c r="G30" i="56" l="1"/>
  <c r="P29" i="56"/>
  <c r="G31" i="56" l="1"/>
  <c r="P30" i="56"/>
  <c r="G32" i="56" l="1"/>
  <c r="P31" i="56"/>
  <c r="G33" i="56" l="1"/>
  <c r="P32" i="56"/>
  <c r="G34" i="56" l="1"/>
  <c r="P33" i="56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G35" i="56" l="1"/>
  <c r="P34" i="56"/>
  <c r="R29" i="35"/>
  <c r="H26" i="15" l="1"/>
  <c r="H27" i="15" s="1"/>
  <c r="H28" i="15" s="1"/>
  <c r="H29" i="15" s="1"/>
  <c r="H30" i="15" s="1"/>
  <c r="H31" i="15" s="1"/>
  <c r="G36" i="56"/>
  <c r="G37" i="56" s="1"/>
  <c r="P35" i="56"/>
  <c r="G24" i="50" l="1"/>
  <c r="G38" i="56"/>
  <c r="P37" i="56"/>
  <c r="G39" i="56" l="1"/>
  <c r="P38" i="56"/>
  <c r="R54" i="35"/>
  <c r="G40" i="56" l="1"/>
  <c r="P39" i="56"/>
  <c r="B8" i="32"/>
  <c r="B28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2" i="53"/>
  <c r="M21" i="53"/>
  <c r="M20" i="53"/>
  <c r="M19" i="53"/>
  <c r="M18" i="53"/>
  <c r="M16" i="53"/>
  <c r="M12" i="53"/>
  <c r="M10" i="53"/>
  <c r="H10" i="53"/>
  <c r="H21" i="53" s="1"/>
  <c r="H22" i="53" s="1"/>
  <c r="G10" i="53"/>
  <c r="G19" i="53" s="1"/>
  <c r="G20" i="53" s="1"/>
  <c r="P9" i="53"/>
  <c r="H23" i="53" l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G41" i="56"/>
  <c r="P40" i="56"/>
  <c r="P12" i="53"/>
  <c r="P10" i="53"/>
  <c r="H102" i="53" l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H216" i="53" s="1"/>
  <c r="H217" i="53" s="1"/>
  <c r="H218" i="53" s="1"/>
  <c r="H219" i="53" s="1"/>
  <c r="H220" i="53" s="1"/>
  <c r="H221" i="53" s="1"/>
  <c r="H222" i="53" s="1"/>
  <c r="H223" i="53" s="1"/>
  <c r="H224" i="53" s="1"/>
  <c r="H225" i="53" s="1"/>
  <c r="H226" i="53" s="1"/>
  <c r="E28" i="32"/>
  <c r="G42" i="56"/>
  <c r="G43" i="56" s="1"/>
  <c r="P41" i="56"/>
  <c r="P16" i="53"/>
  <c r="G44" i="56" l="1"/>
  <c r="P43" i="56"/>
  <c r="P18" i="53"/>
  <c r="G45" i="56" l="1"/>
  <c r="P44" i="56"/>
  <c r="P19" i="53"/>
  <c r="G46" i="56" l="1"/>
  <c r="P45" i="56"/>
  <c r="G21" i="53"/>
  <c r="P20" i="53"/>
  <c r="G47" i="56" l="1"/>
  <c r="P46" i="56"/>
  <c r="G22" i="53"/>
  <c r="P21" i="53"/>
  <c r="G48" i="56" l="1"/>
  <c r="P47" i="56"/>
  <c r="G23" i="53"/>
  <c r="P22" i="53"/>
  <c r="G49" i="56" l="1"/>
  <c r="P48" i="56"/>
  <c r="G24" i="53"/>
  <c r="G25" i="53" s="1"/>
  <c r="P23" i="53"/>
  <c r="G50" i="56" l="1"/>
  <c r="P49" i="56"/>
  <c r="G26" i="53"/>
  <c r="P25" i="53"/>
  <c r="G51" i="56" l="1"/>
  <c r="P50" i="56"/>
  <c r="G27" i="53"/>
  <c r="P26" i="53"/>
  <c r="G52" i="56" l="1"/>
  <c r="P51" i="56"/>
  <c r="G28" i="53"/>
  <c r="P27" i="53"/>
  <c r="G53" i="56" l="1"/>
  <c r="P52" i="56"/>
  <c r="G29" i="53"/>
  <c r="P28" i="53"/>
  <c r="G54" i="56" l="1"/>
  <c r="P53" i="56"/>
  <c r="G30" i="53"/>
  <c r="P29" i="53"/>
  <c r="G55" i="56" l="1"/>
  <c r="P54" i="56"/>
  <c r="G31" i="53"/>
  <c r="P30" i="53"/>
  <c r="G56" i="56" l="1"/>
  <c r="P55" i="56"/>
  <c r="G32" i="53"/>
  <c r="P31" i="53"/>
  <c r="G57" i="56" l="1"/>
  <c r="P56" i="56"/>
  <c r="G33" i="53"/>
  <c r="P32" i="53"/>
  <c r="G58" i="56" l="1"/>
  <c r="P57" i="56"/>
  <c r="G34" i="53"/>
  <c r="P33" i="53"/>
  <c r="G59" i="56" l="1"/>
  <c r="P58" i="56"/>
  <c r="G35" i="53"/>
  <c r="P34" i="53"/>
  <c r="G60" i="56" l="1"/>
  <c r="P59" i="56"/>
  <c r="G36" i="53"/>
  <c r="P35" i="53"/>
  <c r="G61" i="56" l="1"/>
  <c r="G62" i="56" s="1"/>
  <c r="P60" i="56"/>
  <c r="G37" i="53"/>
  <c r="P36" i="53"/>
  <c r="G63" i="56" l="1"/>
  <c r="P62" i="56"/>
  <c r="G38" i="53"/>
  <c r="P37" i="53"/>
  <c r="G64" i="56" l="1"/>
  <c r="P63" i="56"/>
  <c r="G39" i="53"/>
  <c r="P38" i="53"/>
  <c r="G65" i="56" l="1"/>
  <c r="P64" i="56"/>
  <c r="G40" i="53"/>
  <c r="P39" i="53"/>
  <c r="G66" i="56" l="1"/>
  <c r="P65" i="56"/>
  <c r="G41" i="53"/>
  <c r="P40" i="53"/>
  <c r="G67" i="56" l="1"/>
  <c r="P66" i="56"/>
  <c r="G42" i="53"/>
  <c r="G43" i="53" s="1"/>
  <c r="P41" i="53"/>
  <c r="G68" i="56" l="1"/>
  <c r="P67" i="56"/>
  <c r="G44" i="53"/>
  <c r="P43" i="53"/>
  <c r="G69" i="56" l="1"/>
  <c r="P68" i="56"/>
  <c r="G45" i="53"/>
  <c r="P44" i="53"/>
  <c r="G70" i="56" l="1"/>
  <c r="P69" i="56"/>
  <c r="G46" i="53"/>
  <c r="P45" i="53"/>
  <c r="G71" i="56" l="1"/>
  <c r="P70" i="56"/>
  <c r="G47" i="53"/>
  <c r="P46" i="53"/>
  <c r="G72" i="56" l="1"/>
  <c r="P71" i="56"/>
  <c r="G48" i="53"/>
  <c r="G49" i="53" s="1"/>
  <c r="P47" i="53"/>
  <c r="G73" i="56" l="1"/>
  <c r="P72" i="56"/>
  <c r="G50" i="53"/>
  <c r="P49" i="53"/>
  <c r="G74" i="56" l="1"/>
  <c r="P73" i="56"/>
  <c r="G51" i="53"/>
  <c r="P50" i="53"/>
  <c r="G75" i="56" l="1"/>
  <c r="P74" i="56"/>
  <c r="G52" i="53"/>
  <c r="P51" i="53"/>
  <c r="G76" i="56" l="1"/>
  <c r="P75" i="56"/>
  <c r="G53" i="53"/>
  <c r="P52" i="53"/>
  <c r="G77" i="56" l="1"/>
  <c r="P76" i="56"/>
  <c r="G54" i="53"/>
  <c r="P53" i="53"/>
  <c r="G78" i="56" l="1"/>
  <c r="P77" i="56"/>
  <c r="G55" i="53"/>
  <c r="P54" i="53"/>
  <c r="G79" i="56" l="1"/>
  <c r="P78" i="56"/>
  <c r="G56" i="53"/>
  <c r="P55" i="53"/>
  <c r="G80" i="56" l="1"/>
  <c r="P79" i="56"/>
  <c r="G57" i="53"/>
  <c r="P56" i="53"/>
  <c r="G81" i="56" l="1"/>
  <c r="P80" i="56"/>
  <c r="G58" i="53"/>
  <c r="P57" i="53"/>
  <c r="G82" i="56" l="1"/>
  <c r="P81" i="56"/>
  <c r="G59" i="53"/>
  <c r="P58" i="53"/>
  <c r="G83" i="56" l="1"/>
  <c r="P82" i="56"/>
  <c r="G60" i="53"/>
  <c r="P59" i="53"/>
  <c r="G84" i="56" l="1"/>
  <c r="P83" i="56"/>
  <c r="G61" i="53"/>
  <c r="P60" i="53"/>
  <c r="G85" i="56" l="1"/>
  <c r="P84" i="56"/>
  <c r="G62" i="53"/>
  <c r="P61" i="53"/>
  <c r="G86" i="56" l="1"/>
  <c r="P85" i="56"/>
  <c r="G63" i="53"/>
  <c r="P62" i="53"/>
  <c r="G87" i="56" l="1"/>
  <c r="P86" i="56"/>
  <c r="G64" i="53"/>
  <c r="P63" i="53"/>
  <c r="G88" i="56" l="1"/>
  <c r="P87" i="56"/>
  <c r="G65" i="53"/>
  <c r="P64" i="53"/>
  <c r="G89" i="56" l="1"/>
  <c r="P88" i="56"/>
  <c r="G66" i="53"/>
  <c r="P65" i="53"/>
  <c r="G90" i="56" l="1"/>
  <c r="P89" i="56"/>
  <c r="G67" i="53"/>
  <c r="G68" i="53" s="1"/>
  <c r="P66" i="53"/>
  <c r="G91" i="56" l="1"/>
  <c r="P90" i="56"/>
  <c r="G69" i="53"/>
  <c r="P68" i="53"/>
  <c r="G92" i="56" l="1"/>
  <c r="P91" i="56"/>
  <c r="G70" i="53"/>
  <c r="P69" i="53"/>
  <c r="G93" i="56" l="1"/>
  <c r="P92" i="56"/>
  <c r="G71" i="53"/>
  <c r="P70" i="53"/>
  <c r="G94" i="56" l="1"/>
  <c r="P93" i="56"/>
  <c r="G72" i="53"/>
  <c r="P71" i="53"/>
  <c r="G95" i="56" l="1"/>
  <c r="P94" i="56"/>
  <c r="G73" i="53"/>
  <c r="P72" i="53"/>
  <c r="G96" i="56" l="1"/>
  <c r="P95" i="56"/>
  <c r="G74" i="53"/>
  <c r="P73" i="53"/>
  <c r="G97" i="56" l="1"/>
  <c r="P96" i="56"/>
  <c r="G75" i="53"/>
  <c r="P74" i="53"/>
  <c r="G98" i="56" l="1"/>
  <c r="P97" i="56"/>
  <c r="G76" i="53"/>
  <c r="P75" i="53"/>
  <c r="G99" i="56" l="1"/>
  <c r="P98" i="56"/>
  <c r="G77" i="53"/>
  <c r="P76" i="53"/>
  <c r="G100" i="56" l="1"/>
  <c r="D21" i="32" s="1"/>
  <c r="G21" i="32" s="1"/>
  <c r="P99" i="56"/>
  <c r="G78" i="53"/>
  <c r="P77" i="53"/>
  <c r="G101" i="56" l="1"/>
  <c r="P100" i="56"/>
  <c r="G79" i="53"/>
  <c r="P78" i="53"/>
  <c r="G102" i="56" l="1"/>
  <c r="P101" i="56"/>
  <c r="G80" i="53"/>
  <c r="P79" i="53"/>
  <c r="G103" i="56" l="1"/>
  <c r="P102" i="56"/>
  <c r="G81" i="53"/>
  <c r="P80" i="53"/>
  <c r="G104" i="56" l="1"/>
  <c r="P103" i="56"/>
  <c r="G82" i="53"/>
  <c r="P81" i="53"/>
  <c r="G105" i="56" l="1"/>
  <c r="P104" i="56"/>
  <c r="G83" i="53"/>
  <c r="P82" i="53"/>
  <c r="G106" i="56" l="1"/>
  <c r="P105" i="56"/>
  <c r="G84" i="53"/>
  <c r="P83" i="53"/>
  <c r="G107" i="56" l="1"/>
  <c r="P106" i="56"/>
  <c r="G85" i="53"/>
  <c r="P84" i="53"/>
  <c r="G108" i="56" l="1"/>
  <c r="P107" i="56"/>
  <c r="G86" i="53"/>
  <c r="P85" i="53"/>
  <c r="G109" i="56" l="1"/>
  <c r="P108" i="56"/>
  <c r="G87" i="53"/>
  <c r="P86" i="53"/>
  <c r="G110" i="56" l="1"/>
  <c r="P109" i="56"/>
  <c r="G88" i="53"/>
  <c r="P87" i="53"/>
  <c r="G111" i="56" l="1"/>
  <c r="P110" i="56"/>
  <c r="G89" i="53"/>
  <c r="P88" i="53"/>
  <c r="G112" i="56" l="1"/>
  <c r="P111" i="56"/>
  <c r="G90" i="53"/>
  <c r="P89" i="53"/>
  <c r="G113" i="56" l="1"/>
  <c r="P112" i="56"/>
  <c r="G91" i="53"/>
  <c r="P90" i="53"/>
  <c r="G114" i="56" l="1"/>
  <c r="P113" i="56"/>
  <c r="G92" i="53"/>
  <c r="P91" i="53"/>
  <c r="G115" i="56" l="1"/>
  <c r="P114" i="56"/>
  <c r="G93" i="53"/>
  <c r="P92" i="53"/>
  <c r="G116" i="56" l="1"/>
  <c r="P115" i="56"/>
  <c r="G94" i="53"/>
  <c r="P93" i="53"/>
  <c r="G117" i="56" l="1"/>
  <c r="P116" i="56"/>
  <c r="G95" i="53"/>
  <c r="P94" i="53"/>
  <c r="G118" i="56" l="1"/>
  <c r="P117" i="56"/>
  <c r="G96" i="53"/>
  <c r="P95" i="53"/>
  <c r="G119" i="56" l="1"/>
  <c r="P118" i="56"/>
  <c r="G97" i="53"/>
  <c r="P96" i="53"/>
  <c r="G120" i="56" l="1"/>
  <c r="P119" i="56"/>
  <c r="G98" i="53"/>
  <c r="P97" i="53"/>
  <c r="G121" i="56" l="1"/>
  <c r="P120" i="56"/>
  <c r="G99" i="53"/>
  <c r="P98" i="53"/>
  <c r="G122" i="56" l="1"/>
  <c r="P121" i="56"/>
  <c r="G100" i="53"/>
  <c r="P99" i="53"/>
  <c r="G123" i="56" l="1"/>
  <c r="P122" i="56"/>
  <c r="G101" i="53"/>
  <c r="D28" i="32" s="1"/>
  <c r="G28" i="32" s="1"/>
  <c r="P100" i="53"/>
  <c r="G124" i="56" l="1"/>
  <c r="P123" i="56"/>
  <c r="G102" i="53"/>
  <c r="P101" i="53"/>
  <c r="G125" i="56" l="1"/>
  <c r="P124" i="56"/>
  <c r="G103" i="53"/>
  <c r="P102" i="53"/>
  <c r="G126" i="56" l="1"/>
  <c r="P125" i="56"/>
  <c r="G104" i="53"/>
  <c r="P103" i="53"/>
  <c r="G127" i="56" l="1"/>
  <c r="P126" i="56"/>
  <c r="G105" i="53"/>
  <c r="P104" i="53"/>
  <c r="G128" i="56" l="1"/>
  <c r="P127" i="56"/>
  <c r="G106" i="53"/>
  <c r="P105" i="53"/>
  <c r="G129" i="56" l="1"/>
  <c r="P128" i="56"/>
  <c r="G107" i="53"/>
  <c r="P106" i="53"/>
  <c r="G130" i="56" l="1"/>
  <c r="P129" i="56"/>
  <c r="G108" i="53"/>
  <c r="P107" i="53"/>
  <c r="G131" i="56" l="1"/>
  <c r="P130" i="56"/>
  <c r="G109" i="53"/>
  <c r="P108" i="53"/>
  <c r="G132" i="56" l="1"/>
  <c r="P131" i="56"/>
  <c r="G110" i="53"/>
  <c r="P109" i="53"/>
  <c r="G133" i="56" l="1"/>
  <c r="P132" i="56"/>
  <c r="G111" i="53"/>
  <c r="P110" i="53"/>
  <c r="G134" i="56" l="1"/>
  <c r="P133" i="56"/>
  <c r="G112" i="53"/>
  <c r="P111" i="53"/>
  <c r="G135" i="56" l="1"/>
  <c r="P134" i="56"/>
  <c r="G113" i="53"/>
  <c r="P112" i="53"/>
  <c r="G136" i="56" l="1"/>
  <c r="P135" i="56"/>
  <c r="G114" i="53"/>
  <c r="P113" i="53"/>
  <c r="G137" i="56" l="1"/>
  <c r="P136" i="56"/>
  <c r="G115" i="53"/>
  <c r="P114" i="53"/>
  <c r="G138" i="56" l="1"/>
  <c r="P137" i="56"/>
  <c r="G116" i="53"/>
  <c r="P115" i="53"/>
  <c r="G139" i="56" l="1"/>
  <c r="P138" i="56"/>
  <c r="G117" i="53"/>
  <c r="P116" i="53"/>
  <c r="G140" i="56" l="1"/>
  <c r="P139" i="56"/>
  <c r="G118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41" i="56" l="1"/>
  <c r="P140" i="56"/>
  <c r="G119" i="53"/>
  <c r="P118" i="53"/>
  <c r="O21" i="31"/>
  <c r="O20" i="31"/>
  <c r="O22" i="31"/>
  <c r="G142" i="56" l="1"/>
  <c r="P141" i="56"/>
  <c r="G120" i="53"/>
  <c r="P119" i="53"/>
  <c r="G143" i="56" l="1"/>
  <c r="P142" i="56"/>
  <c r="G121" i="53"/>
  <c r="P120" i="53"/>
  <c r="D25" i="32"/>
  <c r="G144" i="56" l="1"/>
  <c r="P143" i="56"/>
  <c r="G122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5" i="56" l="1"/>
  <c r="P144" i="56"/>
  <c r="G123" i="53"/>
  <c r="P122" i="5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G146" i="56" l="1"/>
  <c r="P145" i="56"/>
  <c r="G124" i="53"/>
  <c r="P123" i="53"/>
  <c r="G10" i="25"/>
  <c r="G22" i="25" s="1"/>
  <c r="G23" i="25" s="1"/>
  <c r="G24" i="25" s="1"/>
  <c r="G25" i="25" s="1"/>
  <c r="G26" i="25" s="1"/>
  <c r="G27" i="25" s="1"/>
  <c r="G28" i="25" s="1"/>
  <c r="G29" i="25" s="1"/>
  <c r="G30" i="25" s="1"/>
  <c r="G10" i="21"/>
  <c r="G147" i="56" l="1"/>
  <c r="P146" i="56"/>
  <c r="G125" i="53"/>
  <c r="P124" i="53"/>
  <c r="H51" i="3"/>
  <c r="H52" i="3" s="1"/>
  <c r="H53" i="3" s="1"/>
  <c r="H54" i="3" s="1"/>
  <c r="H55" i="3" s="1"/>
  <c r="G11" i="2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O18" i="31"/>
  <c r="O16" i="31"/>
  <c r="G148" i="56" l="1"/>
  <c r="P147" i="56"/>
  <c r="G126" i="53"/>
  <c r="P125" i="53"/>
  <c r="G149" i="56" l="1"/>
  <c r="P148" i="56"/>
  <c r="G127" i="53"/>
  <c r="P126" i="53"/>
  <c r="O24" i="31"/>
  <c r="O17" i="31"/>
  <c r="G150" i="56" l="1"/>
  <c r="P149" i="56"/>
  <c r="G128" i="53"/>
  <c r="P127" i="53"/>
  <c r="R21" i="35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51" i="56" l="1"/>
  <c r="P150" i="56"/>
  <c r="G129" i="53"/>
  <c r="P128" i="53"/>
  <c r="E25" i="32"/>
  <c r="G152" i="56" l="1"/>
  <c r="P151" i="56"/>
  <c r="G130" i="53"/>
  <c r="P129" i="53"/>
  <c r="R38" i="35"/>
  <c r="G153" i="56" l="1"/>
  <c r="P152" i="56"/>
  <c r="G131" i="53"/>
  <c r="P130" i="53"/>
  <c r="H10" i="10"/>
  <c r="H20" i="10" l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G154" i="56"/>
  <c r="P153" i="56"/>
  <c r="G132" i="53"/>
  <c r="P131" i="53"/>
  <c r="H10" i="39"/>
  <c r="P10" i="39"/>
  <c r="H10" i="35"/>
  <c r="H11" i="35" l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G155" i="56"/>
  <c r="P154" i="56"/>
  <c r="G133" i="53"/>
  <c r="P132" i="53"/>
  <c r="G10" i="38"/>
  <c r="G11" i="38" s="1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H10" i="38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M10" i="38"/>
  <c r="P10" i="38"/>
  <c r="M11" i="38"/>
  <c r="P11" i="38"/>
  <c r="M12" i="38"/>
  <c r="P12" i="38"/>
  <c r="L13" i="38"/>
  <c r="M13" i="38"/>
  <c r="P13" i="38"/>
  <c r="L14" i="38"/>
  <c r="M14" i="38"/>
  <c r="P14" i="38"/>
  <c r="G156" i="56" l="1"/>
  <c r="P155" i="56"/>
  <c r="G134" i="53"/>
  <c r="P133" i="53"/>
  <c r="H54" i="35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R40" i="35"/>
  <c r="G157" i="56" l="1"/>
  <c r="P156" i="56"/>
  <c r="G135" i="53"/>
  <c r="P134" i="53"/>
  <c r="B27" i="32"/>
  <c r="G158" i="56" l="1"/>
  <c r="P157" i="56"/>
  <c r="G136" i="53"/>
  <c r="P135" i="53"/>
  <c r="H19" i="18"/>
  <c r="H20" i="18" s="1"/>
  <c r="H21" i="18" s="1"/>
  <c r="H22" i="18" s="1"/>
  <c r="H23" i="18" s="1"/>
  <c r="H24" i="18" s="1"/>
  <c r="H25" i="18" s="1"/>
  <c r="H26" i="18" s="1"/>
  <c r="P13" i="18"/>
  <c r="P14" i="18"/>
  <c r="P15" i="18"/>
  <c r="L16" i="18"/>
  <c r="P16" i="18"/>
  <c r="L17" i="18"/>
  <c r="P17" i="18"/>
  <c r="L18" i="18"/>
  <c r="P18" i="18"/>
  <c r="G19" i="18"/>
  <c r="G20" i="18" s="1"/>
  <c r="L19" i="18"/>
  <c r="P19" i="18"/>
  <c r="G159" i="56" l="1"/>
  <c r="P158" i="56"/>
  <c r="G137" i="53"/>
  <c r="P136" i="53"/>
  <c r="H10" i="31"/>
  <c r="H16" i="31" s="1"/>
  <c r="H17" i="31" s="1"/>
  <c r="H18" i="31" s="1"/>
  <c r="H19" i="31" s="1"/>
  <c r="H20" i="31" s="1"/>
  <c r="H21" i="31" s="1"/>
  <c r="H22" i="31" l="1"/>
  <c r="H23" i="31" s="1"/>
  <c r="H24" i="31" s="1"/>
  <c r="H25" i="31" s="1"/>
  <c r="H26" i="31" s="1"/>
  <c r="H27" i="31" s="1"/>
  <c r="G160" i="56"/>
  <c r="P159" i="56"/>
  <c r="G138" i="53"/>
  <c r="P137" i="53"/>
  <c r="R17" i="35"/>
  <c r="H28" i="31" l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G161" i="56"/>
  <c r="P160" i="56"/>
  <c r="G139" i="53"/>
  <c r="P138" i="53"/>
  <c r="H10" i="17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E23" i="32" l="1"/>
  <c r="H101" i="3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G162" i="56"/>
  <c r="P161" i="56"/>
  <c r="G140" i="53"/>
  <c r="P139" i="53"/>
  <c r="H56" i="3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G163" i="56" l="1"/>
  <c r="P162" i="56"/>
  <c r="G141" i="53"/>
  <c r="P140" i="53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9" i="35"/>
  <c r="G164" i="56" l="1"/>
  <c r="P163" i="56"/>
  <c r="G142" i="53"/>
  <c r="P141" i="53"/>
  <c r="G165" i="56" l="1"/>
  <c r="P164" i="56"/>
  <c r="G143" i="53"/>
  <c r="P142" i="53"/>
  <c r="R46" i="35"/>
  <c r="G166" i="56" l="1"/>
  <c r="P165" i="56"/>
  <c r="G144" i="53"/>
  <c r="P143" i="53"/>
  <c r="B17" i="32"/>
  <c r="B13" i="32"/>
  <c r="G167" i="56" l="1"/>
  <c r="P166" i="56"/>
  <c r="G145" i="53"/>
  <c r="P144" i="53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G168" i="56" l="1"/>
  <c r="P167" i="56"/>
  <c r="G146" i="53"/>
  <c r="P145" i="53"/>
  <c r="B24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9" i="56" l="1"/>
  <c r="P168" i="56"/>
  <c r="G147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4" i="32" s="1"/>
  <c r="G170" i="56" l="1"/>
  <c r="P169" i="56"/>
  <c r="G148" i="53"/>
  <c r="P147" i="53"/>
  <c r="G171" i="56" l="1"/>
  <c r="P170" i="56"/>
  <c r="G149" i="53"/>
  <c r="P148" i="53"/>
  <c r="P14" i="52"/>
  <c r="G172" i="56" l="1"/>
  <c r="P171" i="56"/>
  <c r="G150" i="53"/>
  <c r="P149" i="53"/>
  <c r="P15" i="52"/>
  <c r="G173" i="56" l="1"/>
  <c r="P172" i="56"/>
  <c r="G151" i="53"/>
  <c r="P150" i="53"/>
  <c r="P16" i="52"/>
  <c r="G174" i="56" l="1"/>
  <c r="P173" i="56"/>
  <c r="G152" i="53"/>
  <c r="P151" i="53"/>
  <c r="P17" i="52"/>
  <c r="G175" i="56" l="1"/>
  <c r="P174" i="56"/>
  <c r="G153" i="53"/>
  <c r="P152" i="53"/>
  <c r="P18" i="52"/>
  <c r="G176" i="56" l="1"/>
  <c r="P175" i="56"/>
  <c r="G154" i="53"/>
  <c r="P153" i="53"/>
  <c r="P19" i="52"/>
  <c r="G177" i="56" l="1"/>
  <c r="P176" i="56"/>
  <c r="G155" i="53"/>
  <c r="P154" i="53"/>
  <c r="P20" i="52"/>
  <c r="G178" i="56" l="1"/>
  <c r="P177" i="56"/>
  <c r="G156" i="53"/>
  <c r="P155" i="53"/>
  <c r="P21" i="52"/>
  <c r="G179" i="56" l="1"/>
  <c r="P178" i="56"/>
  <c r="G157" i="53"/>
  <c r="P156" i="53"/>
  <c r="G23" i="52"/>
  <c r="P22" i="52"/>
  <c r="G180" i="56" l="1"/>
  <c r="P179" i="56"/>
  <c r="G158" i="53"/>
  <c r="P157" i="53"/>
  <c r="G24" i="52"/>
  <c r="P23" i="52"/>
  <c r="G181" i="56" l="1"/>
  <c r="P180" i="56"/>
  <c r="G159" i="53"/>
  <c r="P158" i="53"/>
  <c r="G25" i="52"/>
  <c r="P24" i="52"/>
  <c r="G182" i="56" l="1"/>
  <c r="P181" i="56"/>
  <c r="G160" i="53"/>
  <c r="P159" i="53"/>
  <c r="G26" i="52"/>
  <c r="P25" i="52"/>
  <c r="G183" i="56" l="1"/>
  <c r="P182" i="56"/>
  <c r="G161" i="53"/>
  <c r="P160" i="53"/>
  <c r="G27" i="52"/>
  <c r="P26" i="52"/>
  <c r="G184" i="56" l="1"/>
  <c r="P183" i="56"/>
  <c r="G162" i="53"/>
  <c r="P161" i="53"/>
  <c r="G28" i="52"/>
  <c r="P27" i="52"/>
  <c r="G185" i="56" l="1"/>
  <c r="P184" i="56"/>
  <c r="G163" i="53"/>
  <c r="P162" i="53"/>
  <c r="G29" i="52"/>
  <c r="P28" i="52"/>
  <c r="G186" i="56" l="1"/>
  <c r="P185" i="56"/>
  <c r="G164" i="53"/>
  <c r="P163" i="53"/>
  <c r="G30" i="52"/>
  <c r="P29" i="52"/>
  <c r="G187" i="56" l="1"/>
  <c r="P186" i="56"/>
  <c r="G165" i="53"/>
  <c r="P164" i="53"/>
  <c r="G31" i="52"/>
  <c r="P30" i="52"/>
  <c r="G188" i="56" l="1"/>
  <c r="P187" i="56"/>
  <c r="G166" i="53"/>
  <c r="P165" i="53"/>
  <c r="G32" i="52"/>
  <c r="P31" i="52"/>
  <c r="G189" i="56" l="1"/>
  <c r="P188" i="56"/>
  <c r="G167" i="53"/>
  <c r="P166" i="53"/>
  <c r="G33" i="52"/>
  <c r="P32" i="52"/>
  <c r="G190" i="56" l="1"/>
  <c r="P189" i="56"/>
  <c r="G168" i="53"/>
  <c r="P167" i="53"/>
  <c r="G34" i="52"/>
  <c r="P33" i="52"/>
  <c r="G191" i="56" l="1"/>
  <c r="P190" i="56"/>
  <c r="G169" i="53"/>
  <c r="P168" i="53"/>
  <c r="G35" i="52"/>
  <c r="P34" i="52"/>
  <c r="G192" i="56" l="1"/>
  <c r="P191" i="56"/>
  <c r="G170" i="53"/>
  <c r="P169" i="53"/>
  <c r="G36" i="52"/>
  <c r="G37" i="52" s="1"/>
  <c r="P35" i="52"/>
  <c r="G193" i="56" l="1"/>
  <c r="P192" i="56"/>
  <c r="G171" i="53"/>
  <c r="P170" i="53"/>
  <c r="G38" i="52"/>
  <c r="P37" i="52"/>
  <c r="G194" i="56" l="1"/>
  <c r="P193" i="56"/>
  <c r="G172" i="53"/>
  <c r="P171" i="53"/>
  <c r="G39" i="52"/>
  <c r="P38" i="52"/>
  <c r="G195" i="56" l="1"/>
  <c r="P194" i="56"/>
  <c r="G173" i="53"/>
  <c r="P172" i="53"/>
  <c r="G40" i="52"/>
  <c r="P39" i="52"/>
  <c r="G196" i="56" l="1"/>
  <c r="P195" i="56"/>
  <c r="G174" i="53"/>
  <c r="P173" i="53"/>
  <c r="G41" i="52"/>
  <c r="P40" i="52"/>
  <c r="G197" i="56" l="1"/>
  <c r="P196" i="56"/>
  <c r="G175" i="53"/>
  <c r="P174" i="53"/>
  <c r="G42" i="52"/>
  <c r="G43" i="52" s="1"/>
  <c r="P41" i="52"/>
  <c r="G198" i="56" l="1"/>
  <c r="P197" i="56"/>
  <c r="G176" i="53"/>
  <c r="P175" i="53"/>
  <c r="G44" i="52"/>
  <c r="P43" i="52"/>
  <c r="G199" i="56" l="1"/>
  <c r="P198" i="56"/>
  <c r="G177" i="53"/>
  <c r="P176" i="53"/>
  <c r="G45" i="52"/>
  <c r="P44" i="52"/>
  <c r="G200" i="56" l="1"/>
  <c r="P199" i="56"/>
  <c r="G178" i="53"/>
  <c r="P177" i="53"/>
  <c r="G46" i="52"/>
  <c r="P45" i="52"/>
  <c r="G201" i="56" l="1"/>
  <c r="P200" i="56"/>
  <c r="G179" i="53"/>
  <c r="P178" i="53"/>
  <c r="G47" i="52"/>
  <c r="P46" i="52"/>
  <c r="G202" i="56" l="1"/>
  <c r="P201" i="56"/>
  <c r="G180" i="53"/>
  <c r="P179" i="53"/>
  <c r="G48" i="52"/>
  <c r="P47" i="52"/>
  <c r="G203" i="56" l="1"/>
  <c r="P202" i="56"/>
  <c r="G181" i="53"/>
  <c r="P180" i="53"/>
  <c r="G49" i="52"/>
  <c r="P48" i="52"/>
  <c r="G204" i="56" l="1"/>
  <c r="P203" i="56"/>
  <c r="G182" i="53"/>
  <c r="P181" i="53"/>
  <c r="G50" i="52"/>
  <c r="P49" i="52"/>
  <c r="G205" i="56" l="1"/>
  <c r="P204" i="56"/>
  <c r="G183" i="53"/>
  <c r="P182" i="53"/>
  <c r="G51" i="52"/>
  <c r="P50" i="52"/>
  <c r="G206" i="56" l="1"/>
  <c r="P205" i="56"/>
  <c r="G184" i="53"/>
  <c r="P183" i="53"/>
  <c r="G52" i="52"/>
  <c r="P51" i="52"/>
  <c r="G207" i="56" l="1"/>
  <c r="P206" i="56"/>
  <c r="G185" i="53"/>
  <c r="P184" i="53"/>
  <c r="G53" i="52"/>
  <c r="P52" i="52"/>
  <c r="G208" i="56" l="1"/>
  <c r="P207" i="56"/>
  <c r="G186" i="53"/>
  <c r="P185" i="53"/>
  <c r="G54" i="52"/>
  <c r="P53" i="52"/>
  <c r="G209" i="56" l="1"/>
  <c r="P208" i="56"/>
  <c r="G187" i="53"/>
  <c r="P186" i="53"/>
  <c r="G55" i="52"/>
  <c r="P54" i="52"/>
  <c r="G210" i="56" l="1"/>
  <c r="P209" i="56"/>
  <c r="G188" i="53"/>
  <c r="P187" i="53"/>
  <c r="G56" i="52"/>
  <c r="P55" i="52"/>
  <c r="G211" i="56" l="1"/>
  <c r="P210" i="56"/>
  <c r="G189" i="53"/>
  <c r="P188" i="53"/>
  <c r="G57" i="52"/>
  <c r="P56" i="52"/>
  <c r="G212" i="56" l="1"/>
  <c r="P211" i="56"/>
  <c r="G190" i="53"/>
  <c r="P189" i="53"/>
  <c r="G58" i="52"/>
  <c r="P57" i="52"/>
  <c r="G213" i="56" l="1"/>
  <c r="G214" i="56" s="1"/>
  <c r="G215" i="56" s="1"/>
  <c r="G216" i="56" s="1"/>
  <c r="G217" i="56" s="1"/>
  <c r="G218" i="56" s="1"/>
  <c r="G219" i="56" s="1"/>
  <c r="G220" i="56" s="1"/>
  <c r="P212" i="56"/>
  <c r="G191" i="53"/>
  <c r="P190" i="53"/>
  <c r="G59" i="52"/>
  <c r="P58" i="52"/>
  <c r="G192" i="53" l="1"/>
  <c r="P191" i="53"/>
  <c r="G60" i="52"/>
  <c r="P59" i="52"/>
  <c r="G193" i="53" l="1"/>
  <c r="P192" i="53"/>
  <c r="G61" i="52"/>
  <c r="G62" i="52" s="1"/>
  <c r="P60" i="52"/>
  <c r="G194" i="53" l="1"/>
  <c r="P193" i="53"/>
  <c r="G63" i="52"/>
  <c r="P62" i="52"/>
  <c r="G195" i="53" l="1"/>
  <c r="P194" i="53"/>
  <c r="G64" i="52"/>
  <c r="P63" i="52"/>
  <c r="G196" i="53" l="1"/>
  <c r="P195" i="53"/>
  <c r="G65" i="52"/>
  <c r="P64" i="52"/>
  <c r="G197" i="53" l="1"/>
  <c r="P196" i="53"/>
  <c r="G66" i="52"/>
  <c r="P65" i="52"/>
  <c r="G198" i="53" l="1"/>
  <c r="P197" i="53"/>
  <c r="G67" i="52"/>
  <c r="P66" i="52"/>
  <c r="G199" i="53" l="1"/>
  <c r="P198" i="53"/>
  <c r="G68" i="52"/>
  <c r="P67" i="52"/>
  <c r="G200" i="53" l="1"/>
  <c r="P199" i="53"/>
  <c r="G69" i="52"/>
  <c r="P68" i="52"/>
  <c r="G201" i="53" l="1"/>
  <c r="P200" i="53"/>
  <c r="G70" i="52"/>
  <c r="P69" i="52"/>
  <c r="G202" i="53" l="1"/>
  <c r="P201" i="53"/>
  <c r="G71" i="52"/>
  <c r="P70" i="52"/>
  <c r="G203" i="53" l="1"/>
  <c r="P202" i="53"/>
  <c r="G72" i="52"/>
  <c r="P71" i="52"/>
  <c r="G204" i="53" l="1"/>
  <c r="P203" i="53"/>
  <c r="G73" i="52"/>
  <c r="P72" i="52"/>
  <c r="G205" i="53" l="1"/>
  <c r="P204" i="53"/>
  <c r="G74" i="52"/>
  <c r="P73" i="52"/>
  <c r="G206" i="53" l="1"/>
  <c r="P205" i="53"/>
  <c r="G75" i="52"/>
  <c r="P74" i="52"/>
  <c r="G207" i="53" l="1"/>
  <c r="P206" i="53"/>
  <c r="G76" i="52"/>
  <c r="P75" i="52"/>
  <c r="G208" i="53" l="1"/>
  <c r="P207" i="53"/>
  <c r="G77" i="52"/>
  <c r="P76" i="52"/>
  <c r="G209" i="53" l="1"/>
  <c r="P208" i="53"/>
  <c r="G78" i="52"/>
  <c r="P77" i="52"/>
  <c r="G210" i="53" l="1"/>
  <c r="P209" i="53"/>
  <c r="G79" i="52"/>
  <c r="P78" i="52"/>
  <c r="G211" i="53" l="1"/>
  <c r="P210" i="53"/>
  <c r="G80" i="52"/>
  <c r="P79" i="52"/>
  <c r="G212" i="53" l="1"/>
  <c r="P211" i="53"/>
  <c r="G81" i="52"/>
  <c r="P80" i="52"/>
  <c r="G213" i="53" l="1"/>
  <c r="P212" i="53"/>
  <c r="G82" i="52"/>
  <c r="P81" i="52"/>
  <c r="G214" i="53" l="1"/>
  <c r="P213" i="53"/>
  <c r="G83" i="52"/>
  <c r="P82" i="52"/>
  <c r="G215" i="53" l="1"/>
  <c r="P214" i="53"/>
  <c r="G84" i="52"/>
  <c r="P83" i="52"/>
  <c r="G216" i="53" l="1"/>
  <c r="P215" i="53"/>
  <c r="G85" i="52"/>
  <c r="P84" i="52"/>
  <c r="G217" i="53" l="1"/>
  <c r="P216" i="53"/>
  <c r="G86" i="52"/>
  <c r="P85" i="52"/>
  <c r="G218" i="53" l="1"/>
  <c r="P217" i="53"/>
  <c r="G87" i="52"/>
  <c r="P86" i="52"/>
  <c r="G219" i="53" l="1"/>
  <c r="G220" i="53" s="1"/>
  <c r="G221" i="53" s="1"/>
  <c r="G222" i="53" s="1"/>
  <c r="G223" i="53" s="1"/>
  <c r="G224" i="53" s="1"/>
  <c r="G225" i="53" s="1"/>
  <c r="G226" i="53" s="1"/>
  <c r="P218" i="53"/>
  <c r="G88" i="52"/>
  <c r="P87" i="52"/>
  <c r="G89" i="52" l="1"/>
  <c r="P88" i="52"/>
  <c r="O34" i="31"/>
  <c r="O35" i="31"/>
  <c r="O36" i="31"/>
  <c r="O37" i="31"/>
  <c r="O38" i="31"/>
  <c r="G90" i="52" l="1"/>
  <c r="P89" i="52"/>
  <c r="G91" i="52" l="1"/>
  <c r="P90" i="52"/>
  <c r="B26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G10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23" i="31"/>
  <c r="O25" i="31"/>
  <c r="O26" i="31"/>
  <c r="O27" i="31"/>
  <c r="O28" i="31"/>
  <c r="O29" i="31"/>
  <c r="O30" i="31"/>
  <c r="O31" i="31"/>
  <c r="O32" i="31"/>
  <c r="O33" i="31"/>
  <c r="O12" i="31"/>
  <c r="O13" i="31"/>
  <c r="O14" i="31"/>
  <c r="O19" i="31"/>
  <c r="B25" i="32"/>
  <c r="O11" i="31"/>
  <c r="O10" i="31"/>
  <c r="G10" i="15"/>
  <c r="G19" i="15" s="1"/>
  <c r="G20" i="15" s="1"/>
  <c r="G21" i="15" s="1"/>
  <c r="G22" i="15" s="1"/>
  <c r="G23" i="15" s="1"/>
  <c r="G24" i="15" s="1"/>
  <c r="G25" i="15" s="1"/>
  <c r="G26" i="15" s="1"/>
  <c r="B9" i="32"/>
  <c r="B16" i="32"/>
  <c r="P9" i="3"/>
  <c r="R20" i="35"/>
  <c r="R22" i="35"/>
  <c r="R23" i="35"/>
  <c r="R24" i="35"/>
  <c r="R26" i="35"/>
  <c r="R27" i="35"/>
  <c r="R28" i="35"/>
  <c r="R30" i="35"/>
  <c r="R31" i="35"/>
  <c r="R32" i="35"/>
  <c r="R33" i="35"/>
  <c r="R36" i="35"/>
  <c r="R37" i="35"/>
  <c r="R39" i="35"/>
  <c r="R41" i="35"/>
  <c r="R42" i="35"/>
  <c r="R43" i="35"/>
  <c r="R44" i="35"/>
  <c r="R45" i="35"/>
  <c r="R47" i="35"/>
  <c r="R48" i="35"/>
  <c r="R50" i="35"/>
  <c r="R51" i="35"/>
  <c r="R52" i="35"/>
  <c r="R53" i="35"/>
  <c r="R56" i="35"/>
  <c r="R57" i="35"/>
  <c r="R58" i="35"/>
  <c r="R59" i="35"/>
  <c r="R60" i="35"/>
  <c r="R61" i="35"/>
  <c r="R62" i="35"/>
  <c r="R63" i="35"/>
  <c r="R64" i="35"/>
  <c r="R65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0" i="2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B19" i="32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2" i="32"/>
  <c r="G10" i="1"/>
  <c r="G11" i="1" s="1"/>
  <c r="B6" i="32"/>
  <c r="B11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2" i="32"/>
  <c r="P9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L173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P9" i="12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H10" i="12"/>
  <c r="H11" i="12" s="1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G10" i="36"/>
  <c r="H10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20" i="15"/>
  <c r="M21" i="15"/>
  <c r="M23" i="15"/>
  <c r="M24" i="15"/>
  <c r="M27" i="15"/>
  <c r="M29" i="15"/>
  <c r="M30" i="15"/>
  <c r="M31" i="15"/>
  <c r="M32" i="15"/>
  <c r="M33" i="15"/>
  <c r="M34" i="15"/>
  <c r="M35" i="15"/>
  <c r="M36" i="15"/>
  <c r="M3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G10" i="3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O39" i="31"/>
  <c r="O40" i="31"/>
  <c r="O41" i="31"/>
  <c r="O42" i="31"/>
  <c r="O43" i="31"/>
  <c r="O3" i="8"/>
  <c r="P9" i="29"/>
  <c r="G24" i="29"/>
  <c r="G25" i="29" s="1"/>
  <c r="H24" i="29"/>
  <c r="H25" i="29" s="1"/>
  <c r="L24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P9" i="35"/>
  <c r="G10" i="35"/>
  <c r="H69" i="35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P10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H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P10" i="21"/>
  <c r="H22" i="21"/>
  <c r="H23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P9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2" i="32" s="1"/>
  <c r="H213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2" i="32"/>
  <c r="G22" i="32"/>
  <c r="B18" i="32"/>
  <c r="E12" i="32"/>
  <c r="E27" i="32"/>
  <c r="B10" i="32"/>
  <c r="B14" i="32"/>
  <c r="E14" i="32"/>
  <c r="B20" i="32"/>
  <c r="B23" i="32"/>
  <c r="B15" i="32"/>
  <c r="E6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D6" i="32" s="1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9" i="32"/>
  <c r="P11" i="16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2" i="32" s="1"/>
  <c r="P207" i="38"/>
  <c r="G12" i="32"/>
  <c r="P12" i="16"/>
  <c r="P15" i="16"/>
  <c r="P16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G58" i="16"/>
  <c r="P57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P100" i="16"/>
  <c r="G101" i="16"/>
  <c r="P101" i="16"/>
  <c r="G102" i="16"/>
  <c r="D8" i="32" s="1"/>
  <c r="G8" i="32" s="1"/>
  <c r="P102" i="16"/>
  <c r="G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P169" i="16"/>
  <c r="G170" i="16"/>
  <c r="P170" i="16"/>
  <c r="G171" i="16"/>
  <c r="P171" i="16"/>
  <c r="G172" i="16"/>
  <c r="G173" i="16"/>
  <c r="P172" i="16"/>
  <c r="G174" i="16"/>
  <c r="P173" i="16"/>
  <c r="G175" i="16"/>
  <c r="P174" i="16"/>
  <c r="G176" i="16"/>
  <c r="P175" i="16"/>
  <c r="G177" i="16"/>
  <c r="P176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P177" i="16"/>
  <c r="G25" i="32"/>
  <c r="R221" i="35"/>
  <c r="S221" i="35"/>
  <c r="H11" i="36" l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H207" i="36" s="1"/>
  <c r="H208" i="36" s="1"/>
  <c r="H209" i="36" s="1"/>
  <c r="E19" i="32" s="1"/>
  <c r="G11" i="36"/>
  <c r="H12" i="12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G11" i="35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40" i="39"/>
  <c r="H41" i="39" s="1"/>
  <c r="H42" i="39" s="1"/>
  <c r="H43" i="39" s="1"/>
  <c r="H44" i="39" s="1"/>
  <c r="H45" i="39" s="1"/>
  <c r="H46" i="39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32" i="15"/>
  <c r="H33" i="15" s="1"/>
  <c r="H34" i="15" s="1"/>
  <c r="H24" i="21"/>
  <c r="H25" i="21" s="1"/>
  <c r="H26" i="21" s="1"/>
  <c r="H27" i="21" s="1"/>
  <c r="H30" i="25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35" i="15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E16" i="32" s="1"/>
  <c r="H209" i="42"/>
  <c r="H210" i="42" s="1"/>
  <c r="H211" i="42" s="1"/>
  <c r="H212" i="42" s="1"/>
  <c r="H213" i="42" s="1"/>
  <c r="G209" i="42"/>
  <c r="G7" i="32"/>
  <c r="P20" i="39"/>
  <c r="G93" i="52"/>
  <c r="P92" i="52"/>
  <c r="G12" i="36" l="1"/>
  <c r="P11" i="36"/>
  <c r="G27" i="15"/>
  <c r="G28" i="15" s="1"/>
  <c r="G29" i="15" s="1"/>
  <c r="G30" i="15" s="1"/>
  <c r="G31" i="15" s="1"/>
  <c r="G32" i="15" s="1"/>
  <c r="G33" i="15" s="1"/>
  <c r="G34" i="15" s="1"/>
  <c r="E8" i="32"/>
  <c r="H103" i="16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47" i="39"/>
  <c r="H48" i="39" s="1"/>
  <c r="H49" i="39" s="1"/>
  <c r="H50" i="39" s="1"/>
  <c r="H51" i="39" s="1"/>
  <c r="H52" i="39" s="1"/>
  <c r="H53" i="39" s="1"/>
  <c r="H54" i="39" s="1"/>
  <c r="H55" i="39" s="1"/>
  <c r="H56" i="39" s="1"/>
  <c r="H57" i="39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G48" i="3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P12" i="10"/>
  <c r="H26" i="29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H192" i="29" s="1"/>
  <c r="H193" i="29" s="1"/>
  <c r="H194" i="29" s="1"/>
  <c r="H195" i="29" s="1"/>
  <c r="H196" i="29" s="1"/>
  <c r="H197" i="29" s="1"/>
  <c r="H198" i="29" s="1"/>
  <c r="H199" i="29" s="1"/>
  <c r="H200" i="29" s="1"/>
  <c r="H201" i="29" s="1"/>
  <c r="H202" i="29" s="1"/>
  <c r="H203" i="29" s="1"/>
  <c r="H204" i="29" s="1"/>
  <c r="H205" i="29" s="1"/>
  <c r="H206" i="29" s="1"/>
  <c r="H207" i="29" s="1"/>
  <c r="H208" i="29" s="1"/>
  <c r="H209" i="29" s="1"/>
  <c r="H210" i="29" s="1"/>
  <c r="H211" i="29" s="1"/>
  <c r="H212" i="29" s="1"/>
  <c r="E20" i="32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8" i="2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P28" i="21"/>
  <c r="P11" i="15"/>
  <c r="P11" i="35"/>
  <c r="G210" i="42"/>
  <c r="G211" i="42" s="1"/>
  <c r="G212" i="42" s="1"/>
  <c r="G213" i="42" s="1"/>
  <c r="P209" i="42"/>
  <c r="H61" i="25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E13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P29" i="17"/>
  <c r="P21" i="39"/>
  <c r="G94" i="52"/>
  <c r="P93" i="52"/>
  <c r="G13" i="36" l="1"/>
  <c r="P12" i="36"/>
  <c r="H101" i="2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E18" i="32"/>
  <c r="H68" i="39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101" i="17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7" i="32"/>
  <c r="D23" i="32"/>
  <c r="G101" i="3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P13" i="10"/>
  <c r="G67" i="35"/>
  <c r="G68" i="35" s="1"/>
  <c r="G69" i="35" s="1"/>
  <c r="H30" i="12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E15" i="32" s="1"/>
  <c r="P203" i="3"/>
  <c r="G204" i="3"/>
  <c r="P204" i="3"/>
  <c r="G205" i="3"/>
  <c r="P13" i="1"/>
  <c r="G14" i="1"/>
  <c r="G40" i="50"/>
  <c r="P39" i="50"/>
  <c r="P12" i="12"/>
  <c r="P29" i="21"/>
  <c r="P15" i="15"/>
  <c r="P12" i="35"/>
  <c r="H118" i="35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H218" i="35" s="1"/>
  <c r="H219" i="35" s="1"/>
  <c r="H220" i="35" s="1"/>
  <c r="E11" i="32" s="1"/>
  <c r="P30" i="17"/>
  <c r="P22" i="39"/>
  <c r="G95" i="52"/>
  <c r="P94" i="52"/>
  <c r="G14" i="36" l="1"/>
  <c r="P13" i="36"/>
  <c r="H81" i="39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E10" i="32" s="1"/>
  <c r="P14" i="10"/>
  <c r="P205" i="3"/>
  <c r="G206" i="3"/>
  <c r="P14" i="1"/>
  <c r="G15" i="1"/>
  <c r="G41" i="50"/>
  <c r="G42" i="50" s="1"/>
  <c r="P40" i="50"/>
  <c r="P14" i="12"/>
  <c r="P30" i="21"/>
  <c r="P38" i="31"/>
  <c r="P17" i="15"/>
  <c r="P13" i="35"/>
  <c r="P31" i="17"/>
  <c r="P23" i="39"/>
  <c r="G96" i="52"/>
  <c r="P95" i="52"/>
  <c r="G15" i="36" l="1"/>
  <c r="P14" i="36"/>
  <c r="P15" i="10"/>
  <c r="P206" i="3"/>
  <c r="G207" i="3"/>
  <c r="P15" i="1"/>
  <c r="G16" i="1"/>
  <c r="G43" i="50"/>
  <c r="P42" i="50"/>
  <c r="P15" i="12"/>
  <c r="P31" i="21"/>
  <c r="P39" i="31"/>
  <c r="P20" i="15"/>
  <c r="P14" i="35"/>
  <c r="P32" i="17"/>
  <c r="P24" i="39"/>
  <c r="G97" i="52"/>
  <c r="P96" i="52"/>
  <c r="P15" i="36" l="1"/>
  <c r="G16" i="36"/>
  <c r="H459" i="8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P16" i="10"/>
  <c r="P207" i="3"/>
  <c r="G208" i="3"/>
  <c r="P16" i="1"/>
  <c r="G17" i="1"/>
  <c r="G44" i="50"/>
  <c r="P43" i="50"/>
  <c r="P16" i="12"/>
  <c r="P32" i="21"/>
  <c r="P40" i="31"/>
  <c r="P21" i="15"/>
  <c r="P15" i="35"/>
  <c r="P33" i="17"/>
  <c r="P25" i="39"/>
  <c r="G98" i="52"/>
  <c r="P97" i="52"/>
  <c r="G17" i="36" l="1"/>
  <c r="P16" i="36"/>
  <c r="H487" i="8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G457" i="8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18" i="10"/>
  <c r="P17" i="10"/>
  <c r="G26" i="29"/>
  <c r="P24" i="29"/>
  <c r="P208" i="3"/>
  <c r="G209" i="3"/>
  <c r="P17" i="1"/>
  <c r="G18" i="1"/>
  <c r="G45" i="50"/>
  <c r="P44" i="50"/>
  <c r="P18" i="12"/>
  <c r="P33" i="21"/>
  <c r="P41" i="31"/>
  <c r="P23" i="15"/>
  <c r="P16" i="35"/>
  <c r="P34" i="17"/>
  <c r="P26" i="39"/>
  <c r="G99" i="52"/>
  <c r="P98" i="52"/>
  <c r="G18" i="36" l="1"/>
  <c r="P17" i="36"/>
  <c r="G487" i="8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H812" i="8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G19" i="10"/>
  <c r="G20" i="10" s="1"/>
  <c r="P18" i="10"/>
  <c r="G27" i="29"/>
  <c r="P26" i="29"/>
  <c r="P209" i="3"/>
  <c r="G210" i="3"/>
  <c r="P18" i="1"/>
  <c r="G19" i="1"/>
  <c r="G46" i="50"/>
  <c r="P45" i="50"/>
  <c r="P19" i="12"/>
  <c r="P34" i="21"/>
  <c r="P42" i="31"/>
  <c r="P24" i="15"/>
  <c r="P18" i="35"/>
  <c r="P35" i="17"/>
  <c r="P27" i="39"/>
  <c r="G100" i="52"/>
  <c r="P99" i="52"/>
  <c r="G19" i="36" l="1"/>
  <c r="P18" i="36"/>
  <c r="G812" i="8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H882" i="8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G21" i="10"/>
  <c r="P20" i="10"/>
  <c r="G28" i="29"/>
  <c r="P27" i="29"/>
  <c r="P210" i="3"/>
  <c r="G211" i="3"/>
  <c r="P19" i="1"/>
  <c r="G20" i="1"/>
  <c r="G47" i="50"/>
  <c r="G48" i="50" s="1"/>
  <c r="P46" i="50"/>
  <c r="P20" i="12"/>
  <c r="P35" i="21"/>
  <c r="P43" i="31"/>
  <c r="P27" i="15"/>
  <c r="P19" i="35"/>
  <c r="P36" i="17"/>
  <c r="P33" i="39"/>
  <c r="G101" i="52"/>
  <c r="P100" i="52"/>
  <c r="G20" i="36" l="1"/>
  <c r="P19" i="36"/>
  <c r="G857" i="8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H1624" i="8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E26" i="32"/>
  <c r="E30" i="32" s="1"/>
  <c r="G22" i="10"/>
  <c r="P21" i="10"/>
  <c r="G29" i="29"/>
  <c r="P28" i="29"/>
  <c r="P211" i="3"/>
  <c r="G212" i="3"/>
  <c r="P20" i="1"/>
  <c r="G21" i="1"/>
  <c r="G49" i="50"/>
  <c r="P48" i="50"/>
  <c r="P21" i="12"/>
  <c r="P36" i="21"/>
  <c r="P22" i="25"/>
  <c r="P29" i="15"/>
  <c r="P20" i="35"/>
  <c r="P37" i="17"/>
  <c r="P34" i="39"/>
  <c r="G102" i="52"/>
  <c r="P101" i="52"/>
  <c r="G21" i="36" l="1"/>
  <c r="P20" i="36"/>
  <c r="G876" i="8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23" i="10"/>
  <c r="P22" i="10"/>
  <c r="G30" i="29"/>
  <c r="P29" i="29"/>
  <c r="P212" i="3"/>
  <c r="G213" i="3"/>
  <c r="P21" i="1"/>
  <c r="G22" i="1"/>
  <c r="G50" i="50"/>
  <c r="P49" i="50"/>
  <c r="P22" i="12"/>
  <c r="P37" i="21"/>
  <c r="P23" i="25"/>
  <c r="P30" i="15"/>
  <c r="P22" i="35"/>
  <c r="P38" i="17"/>
  <c r="P35" i="39"/>
  <c r="G103" i="52"/>
  <c r="P102" i="52"/>
  <c r="G22" i="36" l="1"/>
  <c r="G23" i="36" s="1"/>
  <c r="P21" i="36"/>
  <c r="D26" i="32"/>
  <c r="G26" i="32" s="1"/>
  <c r="G1624" i="8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P36" i="39"/>
  <c r="G24" i="10"/>
  <c r="P23" i="10"/>
  <c r="G31" i="29"/>
  <c r="P30" i="29"/>
  <c r="P213" i="3"/>
  <c r="G214" i="3"/>
  <c r="P22" i="1"/>
  <c r="G23" i="1"/>
  <c r="G51" i="50"/>
  <c r="P50" i="50"/>
  <c r="G24" i="12"/>
  <c r="P23" i="12"/>
  <c r="P38" i="21"/>
  <c r="P24" i="25"/>
  <c r="P31" i="15"/>
  <c r="P23" i="35"/>
  <c r="P39" i="17"/>
  <c r="G104" i="52"/>
  <c r="P103" i="52"/>
  <c r="G24" i="36" l="1"/>
  <c r="G25" i="36" s="1"/>
  <c r="P23" i="36"/>
  <c r="G25" i="10"/>
  <c r="P24" i="10"/>
  <c r="P31" i="29"/>
  <c r="G32" i="29"/>
  <c r="D14" i="32"/>
  <c r="G14" i="32" s="1"/>
  <c r="P214" i="3"/>
  <c r="G215" i="3"/>
  <c r="P23" i="1"/>
  <c r="G24" i="1"/>
  <c r="G52" i="50"/>
  <c r="P51" i="50"/>
  <c r="G25" i="12"/>
  <c r="P24" i="12"/>
  <c r="P39" i="21"/>
  <c r="P25" i="25"/>
  <c r="P32" i="15"/>
  <c r="P24" i="35"/>
  <c r="P40" i="17"/>
  <c r="P37" i="39"/>
  <c r="G105" i="52"/>
  <c r="P104" i="52"/>
  <c r="G26" i="36" l="1"/>
  <c r="P25" i="36"/>
  <c r="G26" i="10"/>
  <c r="P25" i="10"/>
  <c r="P32" i="29"/>
  <c r="G33" i="29"/>
  <c r="P24" i="1"/>
  <c r="G25" i="1"/>
  <c r="G53" i="50"/>
  <c r="P52" i="50"/>
  <c r="G26" i="12"/>
  <c r="P25" i="12"/>
  <c r="G41" i="21"/>
  <c r="P40" i="21"/>
  <c r="P26" i="25"/>
  <c r="P33" i="15"/>
  <c r="P26" i="35"/>
  <c r="P41" i="17"/>
  <c r="P38" i="39"/>
  <c r="G106" i="52"/>
  <c r="P105" i="52"/>
  <c r="G27" i="36" l="1"/>
  <c r="P26" i="36"/>
  <c r="G27" i="10"/>
  <c r="G28" i="10" s="1"/>
  <c r="P26" i="10"/>
  <c r="P33" i="29"/>
  <c r="G34" i="29"/>
  <c r="P25" i="1"/>
  <c r="G26" i="1"/>
  <c r="G54" i="50"/>
  <c r="P53" i="50"/>
  <c r="G27" i="12"/>
  <c r="P26" i="12"/>
  <c r="G42" i="21"/>
  <c r="P41" i="21"/>
  <c r="P27" i="25"/>
  <c r="G35" i="15"/>
  <c r="P34" i="15"/>
  <c r="P27" i="35"/>
  <c r="P42" i="17"/>
  <c r="P41" i="39"/>
  <c r="G107" i="52"/>
  <c r="P106" i="52"/>
  <c r="G28" i="36" l="1"/>
  <c r="P27" i="36"/>
  <c r="G29" i="10"/>
  <c r="P28" i="10"/>
  <c r="P34" i="29"/>
  <c r="G35" i="29"/>
  <c r="P26" i="1"/>
  <c r="G27" i="1"/>
  <c r="G55" i="50"/>
  <c r="P54" i="50"/>
  <c r="G28" i="12"/>
  <c r="P27" i="12"/>
  <c r="G43" i="21"/>
  <c r="P42" i="21"/>
  <c r="P28" i="25"/>
  <c r="G36" i="15"/>
  <c r="P35" i="15"/>
  <c r="P28" i="35"/>
  <c r="P43" i="17"/>
  <c r="P42" i="39"/>
  <c r="G108" i="52"/>
  <c r="P107" i="52"/>
  <c r="G29" i="36" l="1"/>
  <c r="P28" i="36"/>
  <c r="G30" i="10"/>
  <c r="P29" i="10"/>
  <c r="P35" i="29"/>
  <c r="G36" i="29"/>
  <c r="P27" i="1"/>
  <c r="G28" i="1"/>
  <c r="G56" i="50"/>
  <c r="P55" i="50"/>
  <c r="G29" i="12"/>
  <c r="P28" i="12"/>
  <c r="G44" i="21"/>
  <c r="P43" i="21"/>
  <c r="P29" i="25"/>
  <c r="G37" i="15"/>
  <c r="P36" i="15"/>
  <c r="P30" i="35"/>
  <c r="P44" i="17"/>
  <c r="P43" i="39"/>
  <c r="G109" i="52"/>
  <c r="P108" i="52"/>
  <c r="G30" i="36" l="1"/>
  <c r="P29" i="36"/>
  <c r="G31" i="10"/>
  <c r="P30" i="10"/>
  <c r="P36" i="29"/>
  <c r="G37" i="29"/>
  <c r="P28" i="1"/>
  <c r="G29" i="1"/>
  <c r="G57" i="50"/>
  <c r="P56" i="50"/>
  <c r="G30" i="12"/>
  <c r="P29" i="12"/>
  <c r="G45" i="21"/>
  <c r="P44" i="21"/>
  <c r="G31" i="25"/>
  <c r="G32" i="25" s="1"/>
  <c r="P30" i="25"/>
  <c r="G38" i="15"/>
  <c r="P37" i="15"/>
  <c r="P31" i="35"/>
  <c r="P45" i="17"/>
  <c r="P44" i="39"/>
  <c r="G110" i="52"/>
  <c r="P109" i="52"/>
  <c r="G31" i="36" l="1"/>
  <c r="P30" i="36"/>
  <c r="G32" i="10"/>
  <c r="P31" i="10"/>
  <c r="P37" i="29"/>
  <c r="G38" i="29"/>
  <c r="P29" i="1"/>
  <c r="G30" i="1"/>
  <c r="G58" i="50"/>
  <c r="P57" i="50"/>
  <c r="G31" i="12"/>
  <c r="P30" i="12"/>
  <c r="G46" i="21"/>
  <c r="P45" i="21"/>
  <c r="G33" i="25"/>
  <c r="P32" i="25"/>
  <c r="G39" i="15"/>
  <c r="P38" i="15"/>
  <c r="P32" i="35"/>
  <c r="P46" i="17"/>
  <c r="P45" i="39"/>
  <c r="G111" i="52"/>
  <c r="P110" i="52"/>
  <c r="G32" i="36" l="1"/>
  <c r="P31" i="36"/>
  <c r="G33" i="10"/>
  <c r="P32" i="10"/>
  <c r="P38" i="29"/>
  <c r="G39" i="29"/>
  <c r="P30" i="1"/>
  <c r="G31" i="1"/>
  <c r="G59" i="50"/>
  <c r="P58" i="50"/>
  <c r="P31" i="12"/>
  <c r="G32" i="12"/>
  <c r="G47" i="21"/>
  <c r="P46" i="21"/>
  <c r="G34" i="25"/>
  <c r="P33" i="25"/>
  <c r="G40" i="15"/>
  <c r="P39" i="15"/>
  <c r="P33" i="35"/>
  <c r="P47" i="17"/>
  <c r="P46" i="39"/>
  <c r="G112" i="52"/>
  <c r="P111" i="52"/>
  <c r="G33" i="36" l="1"/>
  <c r="P32" i="36"/>
  <c r="G34" i="10"/>
  <c r="P33" i="10"/>
  <c r="P39" i="29"/>
  <c r="G40" i="29"/>
  <c r="P31" i="1"/>
  <c r="G32" i="1"/>
  <c r="G60" i="50"/>
  <c r="P59" i="50"/>
  <c r="P32" i="12"/>
  <c r="G33" i="12"/>
  <c r="G48" i="21"/>
  <c r="P47" i="21"/>
  <c r="G35" i="25"/>
  <c r="P34" i="25"/>
  <c r="G41" i="15"/>
  <c r="P40" i="15"/>
  <c r="P36" i="35"/>
  <c r="P48" i="17"/>
  <c r="P49" i="39"/>
  <c r="G113" i="52"/>
  <c r="P112" i="52"/>
  <c r="G34" i="36" l="1"/>
  <c r="P33" i="36"/>
  <c r="G35" i="10"/>
  <c r="P34" i="10"/>
  <c r="P40" i="29"/>
  <c r="G41" i="29"/>
  <c r="P32" i="1"/>
  <c r="G33" i="1"/>
  <c r="G61" i="50"/>
  <c r="P60" i="50"/>
  <c r="P33" i="12"/>
  <c r="G34" i="12"/>
  <c r="P48" i="21"/>
  <c r="G49" i="21"/>
  <c r="G36" i="25"/>
  <c r="P35" i="25"/>
  <c r="G42" i="15"/>
  <c r="P41" i="15"/>
  <c r="P37" i="35"/>
  <c r="P49" i="17"/>
  <c r="P50" i="39"/>
  <c r="G114" i="52"/>
  <c r="P113" i="52"/>
  <c r="G35" i="36" l="1"/>
  <c r="P34" i="36"/>
  <c r="G36" i="10"/>
  <c r="P35" i="10"/>
  <c r="P41" i="29"/>
  <c r="G42" i="29"/>
  <c r="P33" i="1"/>
  <c r="G34" i="1"/>
  <c r="G62" i="50"/>
  <c r="P61" i="50"/>
  <c r="P34" i="12"/>
  <c r="G35" i="12"/>
  <c r="G50" i="21"/>
  <c r="P49" i="21"/>
  <c r="G37" i="25"/>
  <c r="P36" i="25"/>
  <c r="G43" i="15"/>
  <c r="P42" i="15"/>
  <c r="P39" i="35"/>
  <c r="P50" i="17"/>
  <c r="P51" i="39"/>
  <c r="G115" i="52"/>
  <c r="P114" i="52"/>
  <c r="G36" i="36" l="1"/>
  <c r="P35" i="36"/>
  <c r="G37" i="10"/>
  <c r="P36" i="10"/>
  <c r="P42" i="29"/>
  <c r="G43" i="29"/>
  <c r="P34" i="1"/>
  <c r="G35" i="1"/>
  <c r="G63" i="50"/>
  <c r="P62" i="50"/>
  <c r="P35" i="12"/>
  <c r="G36" i="12"/>
  <c r="G51" i="21"/>
  <c r="P50" i="21"/>
  <c r="G38" i="25"/>
  <c r="P37" i="25"/>
  <c r="G44" i="15"/>
  <c r="P43" i="15"/>
  <c r="P41" i="35"/>
  <c r="P51" i="17"/>
  <c r="P52" i="39"/>
  <c r="G116" i="52"/>
  <c r="P115" i="52"/>
  <c r="G37" i="36" l="1"/>
  <c r="P36" i="36"/>
  <c r="G38" i="10"/>
  <c r="P37" i="10"/>
  <c r="P43" i="29"/>
  <c r="G44" i="29"/>
  <c r="P35" i="1"/>
  <c r="G36" i="1"/>
  <c r="G64" i="50"/>
  <c r="P63" i="50"/>
  <c r="P36" i="12"/>
  <c r="G37" i="12"/>
  <c r="G52" i="21"/>
  <c r="P51" i="21"/>
  <c r="G39" i="25"/>
  <c r="P38" i="25"/>
  <c r="G45" i="15"/>
  <c r="P44" i="15"/>
  <c r="P42" i="35"/>
  <c r="P52" i="17"/>
  <c r="P53" i="39"/>
  <c r="G117" i="52"/>
  <c r="P116" i="52"/>
  <c r="P37" i="36" l="1"/>
  <c r="G38" i="36"/>
  <c r="G39" i="10"/>
  <c r="P38" i="10"/>
  <c r="P44" i="29"/>
  <c r="G45" i="29"/>
  <c r="P36" i="1"/>
  <c r="G37" i="1"/>
  <c r="G65" i="50"/>
  <c r="P64" i="50"/>
  <c r="P37" i="12"/>
  <c r="G38" i="12"/>
  <c r="G53" i="21"/>
  <c r="P52" i="21"/>
  <c r="G40" i="25"/>
  <c r="P39" i="25"/>
  <c r="G46" i="15"/>
  <c r="G47" i="15" s="1"/>
  <c r="P45" i="15"/>
  <c r="P43" i="35"/>
  <c r="P53" i="17"/>
  <c r="P54" i="39"/>
  <c r="G118" i="52"/>
  <c r="P117" i="52"/>
  <c r="P38" i="36" l="1"/>
  <c r="G39" i="36"/>
  <c r="G40" i="10"/>
  <c r="P39" i="10"/>
  <c r="P45" i="29"/>
  <c r="G46" i="29"/>
  <c r="P37" i="1"/>
  <c r="G38" i="1"/>
  <c r="G66" i="50"/>
  <c r="G67" i="50" s="1"/>
  <c r="P65" i="50"/>
  <c r="P38" i="12"/>
  <c r="G39" i="12"/>
  <c r="G54" i="21"/>
  <c r="P53" i="21"/>
  <c r="G41" i="25"/>
  <c r="P40" i="25"/>
  <c r="G48" i="15"/>
  <c r="P47" i="15"/>
  <c r="P44" i="35"/>
  <c r="P54" i="17"/>
  <c r="P55" i="39"/>
  <c r="G119" i="52"/>
  <c r="P118" i="52"/>
  <c r="P39" i="36" l="1"/>
  <c r="G40" i="36"/>
  <c r="G41" i="10"/>
  <c r="P40" i="10"/>
  <c r="P46" i="29"/>
  <c r="G47" i="29"/>
  <c r="P38" i="1"/>
  <c r="G39" i="1"/>
  <c r="G68" i="50"/>
  <c r="P67" i="50"/>
  <c r="P39" i="12"/>
  <c r="G40" i="12"/>
  <c r="G55" i="21"/>
  <c r="P54" i="21"/>
  <c r="G42" i="25"/>
  <c r="P41" i="25"/>
  <c r="G49" i="15"/>
  <c r="P48" i="15"/>
  <c r="P45" i="35"/>
  <c r="P55" i="17"/>
  <c r="P56" i="39"/>
  <c r="G120" i="52"/>
  <c r="P119" i="52"/>
  <c r="P40" i="36" l="1"/>
  <c r="G41" i="36"/>
  <c r="G42" i="10"/>
  <c r="P41" i="10"/>
  <c r="P47" i="29"/>
  <c r="G48" i="29"/>
  <c r="P39" i="1"/>
  <c r="G40" i="1"/>
  <c r="G69" i="50"/>
  <c r="P68" i="50"/>
  <c r="P40" i="12"/>
  <c r="G41" i="12"/>
  <c r="G56" i="21"/>
  <c r="P55" i="21"/>
  <c r="G43" i="25"/>
  <c r="P42" i="25"/>
  <c r="G50" i="15"/>
  <c r="P49" i="15"/>
  <c r="P47" i="35"/>
  <c r="P56" i="17"/>
  <c r="P57" i="39"/>
  <c r="G121" i="52"/>
  <c r="P120" i="52"/>
  <c r="P41" i="36" l="1"/>
  <c r="G42" i="36"/>
  <c r="G43" i="10"/>
  <c r="P42" i="10"/>
  <c r="P48" i="29"/>
  <c r="G49" i="29"/>
  <c r="P40" i="1"/>
  <c r="G41" i="1"/>
  <c r="G70" i="50"/>
  <c r="P69" i="50"/>
  <c r="P41" i="12"/>
  <c r="G42" i="12"/>
  <c r="G57" i="21"/>
  <c r="P56" i="21"/>
  <c r="G44" i="25"/>
  <c r="P43" i="25"/>
  <c r="G51" i="15"/>
  <c r="P50" i="15"/>
  <c r="P48" i="35"/>
  <c r="P57" i="17"/>
  <c r="P58" i="39"/>
  <c r="G122" i="52"/>
  <c r="P121" i="52"/>
  <c r="P42" i="36" l="1"/>
  <c r="G43" i="36"/>
  <c r="G44" i="10"/>
  <c r="P43" i="10"/>
  <c r="P49" i="29"/>
  <c r="G50" i="29"/>
  <c r="P41" i="1"/>
  <c r="G42" i="1"/>
  <c r="G71" i="50"/>
  <c r="P70" i="50"/>
  <c r="P42" i="12"/>
  <c r="G43" i="12"/>
  <c r="G58" i="21"/>
  <c r="P57" i="21"/>
  <c r="G45" i="25"/>
  <c r="P44" i="25"/>
  <c r="G52" i="15"/>
  <c r="G53" i="15" s="1"/>
  <c r="P51" i="15"/>
  <c r="P50" i="35"/>
  <c r="P58" i="17"/>
  <c r="P59" i="39"/>
  <c r="G123" i="52"/>
  <c r="P122" i="52"/>
  <c r="P43" i="36" l="1"/>
  <c r="G44" i="36"/>
  <c r="G45" i="10"/>
  <c r="P44" i="10"/>
  <c r="P50" i="29"/>
  <c r="G51" i="29"/>
  <c r="P42" i="1"/>
  <c r="G43" i="1"/>
  <c r="G72" i="50"/>
  <c r="P71" i="50"/>
  <c r="P43" i="12"/>
  <c r="G44" i="12"/>
  <c r="G59" i="21"/>
  <c r="P58" i="21"/>
  <c r="G46" i="25"/>
  <c r="P45" i="25"/>
  <c r="P53" i="15"/>
  <c r="G54" i="15"/>
  <c r="P51" i="35"/>
  <c r="P59" i="17"/>
  <c r="P60" i="39"/>
  <c r="G124" i="52"/>
  <c r="P123" i="52"/>
  <c r="P44" i="36" l="1"/>
  <c r="G45" i="36"/>
  <c r="G46" i="10"/>
  <c r="P45" i="10"/>
  <c r="P51" i="29"/>
  <c r="G52" i="29"/>
  <c r="P43" i="1"/>
  <c r="G44" i="1"/>
  <c r="G73" i="50"/>
  <c r="P72" i="50"/>
  <c r="P44" i="12"/>
  <c r="G45" i="12"/>
  <c r="P59" i="21"/>
  <c r="G60" i="21"/>
  <c r="G47" i="25"/>
  <c r="P46" i="25"/>
  <c r="P54" i="15"/>
  <c r="G55" i="15"/>
  <c r="P52" i="35"/>
  <c r="P60" i="17"/>
  <c r="G61" i="17"/>
  <c r="P65" i="39"/>
  <c r="G125" i="52"/>
  <c r="P124" i="52"/>
  <c r="P45" i="36" l="1"/>
  <c r="G46" i="36"/>
  <c r="G47" i="10"/>
  <c r="P46" i="10"/>
  <c r="P52" i="29"/>
  <c r="G53" i="29"/>
  <c r="P44" i="1"/>
  <c r="G45" i="1"/>
  <c r="G74" i="50"/>
  <c r="P73" i="50"/>
  <c r="P45" i="12"/>
  <c r="G46" i="12"/>
  <c r="P60" i="21"/>
  <c r="G61" i="21"/>
  <c r="G48" i="25"/>
  <c r="P47" i="25"/>
  <c r="P55" i="15"/>
  <c r="G56" i="15"/>
  <c r="P53" i="35"/>
  <c r="P61" i="17"/>
  <c r="G62" i="17"/>
  <c r="P66" i="39"/>
  <c r="G126" i="52"/>
  <c r="P125" i="52"/>
  <c r="P46" i="36" l="1"/>
  <c r="G47" i="36"/>
  <c r="G48" i="10"/>
  <c r="P47" i="10"/>
  <c r="P53" i="29"/>
  <c r="G54" i="29"/>
  <c r="P45" i="1"/>
  <c r="G46" i="1"/>
  <c r="G75" i="50"/>
  <c r="P74" i="50"/>
  <c r="P46" i="12"/>
  <c r="G47" i="12"/>
  <c r="P61" i="21"/>
  <c r="G62" i="21"/>
  <c r="G49" i="25"/>
  <c r="P48" i="25"/>
  <c r="P56" i="15"/>
  <c r="G57" i="15"/>
  <c r="P56" i="35"/>
  <c r="P62" i="17"/>
  <c r="G63" i="17"/>
  <c r="P67" i="39"/>
  <c r="G127" i="52"/>
  <c r="P126" i="52"/>
  <c r="P47" i="36" l="1"/>
  <c r="G48" i="36"/>
  <c r="G49" i="10"/>
  <c r="P48" i="10"/>
  <c r="P54" i="29"/>
  <c r="G55" i="29"/>
  <c r="P46" i="1"/>
  <c r="G47" i="1"/>
  <c r="G76" i="50"/>
  <c r="P75" i="50"/>
  <c r="P47" i="12"/>
  <c r="G48" i="12"/>
  <c r="P62" i="21"/>
  <c r="G63" i="21"/>
  <c r="G50" i="25"/>
  <c r="P49" i="25"/>
  <c r="P57" i="15"/>
  <c r="G58" i="15"/>
  <c r="P57" i="35"/>
  <c r="P63" i="17"/>
  <c r="G64" i="17"/>
  <c r="P68" i="39"/>
  <c r="G128" i="52"/>
  <c r="P127" i="52"/>
  <c r="P48" i="36" l="1"/>
  <c r="G49" i="36"/>
  <c r="G50" i="10"/>
  <c r="P49" i="10"/>
  <c r="P55" i="29"/>
  <c r="G56" i="29"/>
  <c r="P47" i="1"/>
  <c r="G48" i="1"/>
  <c r="G77" i="50"/>
  <c r="P76" i="50"/>
  <c r="P48" i="12"/>
  <c r="G49" i="12"/>
  <c r="P63" i="21"/>
  <c r="G64" i="21"/>
  <c r="G51" i="25"/>
  <c r="P50" i="25"/>
  <c r="P58" i="15"/>
  <c r="G59" i="15"/>
  <c r="P58" i="35"/>
  <c r="P64" i="17"/>
  <c r="G65" i="17"/>
  <c r="P70" i="39"/>
  <c r="G129" i="52"/>
  <c r="P128" i="52"/>
  <c r="P49" i="36" l="1"/>
  <c r="G50" i="36"/>
  <c r="G51" i="10"/>
  <c r="P50" i="10"/>
  <c r="P56" i="29"/>
  <c r="G57" i="29"/>
  <c r="P48" i="1"/>
  <c r="G49" i="1"/>
  <c r="G50" i="1" s="1"/>
  <c r="G78" i="50"/>
  <c r="P77" i="50"/>
  <c r="P49" i="12"/>
  <c r="G50" i="12"/>
  <c r="P64" i="21"/>
  <c r="G65" i="21"/>
  <c r="G52" i="25"/>
  <c r="P51" i="25"/>
  <c r="P59" i="15"/>
  <c r="G60" i="15"/>
  <c r="P59" i="35"/>
  <c r="P65" i="17"/>
  <c r="G66" i="17"/>
  <c r="P71" i="39"/>
  <c r="G130" i="52"/>
  <c r="P129" i="52"/>
  <c r="P50" i="36" l="1"/>
  <c r="G51" i="36"/>
  <c r="G52" i="10"/>
  <c r="P51" i="10"/>
  <c r="P57" i="29"/>
  <c r="G58" i="29"/>
  <c r="P50" i="1"/>
  <c r="G51" i="1"/>
  <c r="G79" i="50"/>
  <c r="P78" i="50"/>
  <c r="P50" i="12"/>
  <c r="G51" i="12"/>
  <c r="P65" i="21"/>
  <c r="G66" i="21"/>
  <c r="G53" i="25"/>
  <c r="P52" i="25"/>
  <c r="P60" i="15"/>
  <c r="G61" i="15"/>
  <c r="P60" i="35"/>
  <c r="P66" i="17"/>
  <c r="G67" i="17"/>
  <c r="P72" i="39"/>
  <c r="G131" i="52"/>
  <c r="P130" i="52"/>
  <c r="P51" i="36" l="1"/>
  <c r="G52" i="36"/>
  <c r="G53" i="10"/>
  <c r="P52" i="10"/>
  <c r="P58" i="29"/>
  <c r="G59" i="29"/>
  <c r="P51" i="1"/>
  <c r="G52" i="1"/>
  <c r="G80" i="50"/>
  <c r="P79" i="50"/>
  <c r="P51" i="12"/>
  <c r="G52" i="12"/>
  <c r="P66" i="21"/>
  <c r="G67" i="21"/>
  <c r="G54" i="25"/>
  <c r="P53" i="25"/>
  <c r="P61" i="15"/>
  <c r="G62" i="15"/>
  <c r="P61" i="35"/>
  <c r="P67" i="17"/>
  <c r="G68" i="17"/>
  <c r="P77" i="39"/>
  <c r="G132" i="52"/>
  <c r="P131" i="52"/>
  <c r="P52" i="36" l="1"/>
  <c r="G53" i="36"/>
  <c r="G54" i="10"/>
  <c r="P53" i="10"/>
  <c r="P59" i="29"/>
  <c r="G60" i="29"/>
  <c r="P52" i="1"/>
  <c r="G53" i="1"/>
  <c r="G81" i="50"/>
  <c r="P80" i="50"/>
  <c r="P52" i="12"/>
  <c r="G53" i="12"/>
  <c r="P67" i="21"/>
  <c r="G68" i="21"/>
  <c r="G55" i="25"/>
  <c r="P54" i="25"/>
  <c r="P62" i="15"/>
  <c r="G63" i="15"/>
  <c r="P62" i="35"/>
  <c r="P68" i="17"/>
  <c r="G69" i="17"/>
  <c r="P78" i="39"/>
  <c r="P81" i="39"/>
  <c r="G133" i="52"/>
  <c r="P132" i="52"/>
  <c r="P53" i="36" l="1"/>
  <c r="G54" i="36"/>
  <c r="G55" i="10"/>
  <c r="P54" i="10"/>
  <c r="P60" i="29"/>
  <c r="G61" i="29"/>
  <c r="P53" i="1"/>
  <c r="G54" i="1"/>
  <c r="G82" i="50"/>
  <c r="P81" i="50"/>
  <c r="P53" i="12"/>
  <c r="G54" i="12"/>
  <c r="P68" i="21"/>
  <c r="G69" i="21"/>
  <c r="G56" i="25"/>
  <c r="P55" i="25"/>
  <c r="P63" i="15"/>
  <c r="G64" i="15"/>
  <c r="P63" i="35"/>
  <c r="P69" i="17"/>
  <c r="G70" i="17"/>
  <c r="P80" i="39"/>
  <c r="P82" i="39"/>
  <c r="G134" i="52"/>
  <c r="P133" i="52"/>
  <c r="P54" i="36" l="1"/>
  <c r="G55" i="36"/>
  <c r="G56" i="10"/>
  <c r="P55" i="10"/>
  <c r="P61" i="29"/>
  <c r="G62" i="29"/>
  <c r="P54" i="1"/>
  <c r="G55" i="1"/>
  <c r="G83" i="50"/>
  <c r="P82" i="50"/>
  <c r="P54" i="12"/>
  <c r="G55" i="12"/>
  <c r="P69" i="21"/>
  <c r="G70" i="21"/>
  <c r="G57" i="25"/>
  <c r="P56" i="25"/>
  <c r="P64" i="15"/>
  <c r="G65" i="15"/>
  <c r="P64" i="35"/>
  <c r="P70" i="17"/>
  <c r="G71" i="17"/>
  <c r="P83" i="39"/>
  <c r="G135" i="52"/>
  <c r="P134" i="52"/>
  <c r="P55" i="36" l="1"/>
  <c r="G56" i="36"/>
  <c r="G57" i="10"/>
  <c r="P56" i="10"/>
  <c r="P62" i="29"/>
  <c r="G63" i="29"/>
  <c r="P55" i="1"/>
  <c r="G56" i="1"/>
  <c r="G84" i="50"/>
  <c r="P83" i="50"/>
  <c r="P55" i="12"/>
  <c r="G56" i="12"/>
  <c r="P70" i="21"/>
  <c r="G71" i="21"/>
  <c r="G58" i="25"/>
  <c r="P57" i="25"/>
  <c r="P65" i="15"/>
  <c r="G66" i="15"/>
  <c r="P65" i="35"/>
  <c r="P71" i="17"/>
  <c r="G72" i="17"/>
  <c r="P84" i="39"/>
  <c r="G136" i="52"/>
  <c r="P135" i="52"/>
  <c r="P56" i="36" l="1"/>
  <c r="G57" i="36"/>
  <c r="G58" i="10"/>
  <c r="P57" i="10"/>
  <c r="P63" i="29"/>
  <c r="G64" i="29"/>
  <c r="P56" i="1"/>
  <c r="G57" i="1"/>
  <c r="G85" i="50"/>
  <c r="P84" i="50"/>
  <c r="P56" i="12"/>
  <c r="G57" i="12"/>
  <c r="P71" i="21"/>
  <c r="G72" i="21"/>
  <c r="G59" i="25"/>
  <c r="P58" i="25"/>
  <c r="P66" i="15"/>
  <c r="G67" i="15"/>
  <c r="P67" i="35"/>
  <c r="P72" i="17"/>
  <c r="G73" i="17"/>
  <c r="P85" i="39"/>
  <c r="G137" i="52"/>
  <c r="P136" i="52"/>
  <c r="P57" i="36" l="1"/>
  <c r="G58" i="36"/>
  <c r="G59" i="10"/>
  <c r="P58" i="10"/>
  <c r="P64" i="29"/>
  <c r="G65" i="29"/>
  <c r="P57" i="1"/>
  <c r="G58" i="1"/>
  <c r="G86" i="50"/>
  <c r="P85" i="50"/>
  <c r="P57" i="12"/>
  <c r="G58" i="12"/>
  <c r="P72" i="21"/>
  <c r="G73" i="21"/>
  <c r="G60" i="25"/>
  <c r="P59" i="25"/>
  <c r="P67" i="15"/>
  <c r="G68" i="15"/>
  <c r="P68" i="35"/>
  <c r="P73" i="17"/>
  <c r="G74" i="17"/>
  <c r="P86" i="39"/>
  <c r="G138" i="52"/>
  <c r="P137" i="52"/>
  <c r="P58" i="36" l="1"/>
  <c r="G59" i="36"/>
  <c r="G60" i="10"/>
  <c r="P59" i="10"/>
  <c r="P65" i="29"/>
  <c r="G66" i="29"/>
  <c r="P58" i="1"/>
  <c r="G59" i="1"/>
  <c r="G87" i="50"/>
  <c r="P86" i="50"/>
  <c r="P58" i="12"/>
  <c r="G59" i="12"/>
  <c r="P73" i="21"/>
  <c r="G74" i="21"/>
  <c r="G61" i="25"/>
  <c r="P60" i="25"/>
  <c r="P68" i="15"/>
  <c r="G69" i="15"/>
  <c r="G70" i="35"/>
  <c r="P69" i="35"/>
  <c r="P74" i="17"/>
  <c r="G75" i="17"/>
  <c r="P87" i="39"/>
  <c r="G139" i="52"/>
  <c r="P138" i="52"/>
  <c r="P59" i="36" l="1"/>
  <c r="G60" i="36"/>
  <c r="G61" i="10"/>
  <c r="P60" i="10"/>
  <c r="P66" i="29"/>
  <c r="G67" i="29"/>
  <c r="P59" i="1"/>
  <c r="G60" i="1"/>
  <c r="G88" i="50"/>
  <c r="P87" i="50"/>
  <c r="P59" i="12"/>
  <c r="G60" i="12"/>
  <c r="P74" i="21"/>
  <c r="G75" i="21"/>
  <c r="G62" i="25"/>
  <c r="P61" i="25"/>
  <c r="P69" i="15"/>
  <c r="G70" i="15"/>
  <c r="G71" i="35"/>
  <c r="P70" i="35"/>
  <c r="P75" i="17"/>
  <c r="G76" i="17"/>
  <c r="P88" i="39"/>
  <c r="G140" i="52"/>
  <c r="P139" i="52"/>
  <c r="P60" i="36" l="1"/>
  <c r="G61" i="36"/>
  <c r="G62" i="10"/>
  <c r="P61" i="10"/>
  <c r="P67" i="29"/>
  <c r="G68" i="29"/>
  <c r="P60" i="1"/>
  <c r="G61" i="1"/>
  <c r="G89" i="50"/>
  <c r="P88" i="50"/>
  <c r="P60" i="12"/>
  <c r="G61" i="12"/>
  <c r="P75" i="21"/>
  <c r="G76" i="21"/>
  <c r="G63" i="25"/>
  <c r="P62" i="25"/>
  <c r="P70" i="15"/>
  <c r="G71" i="15"/>
  <c r="G72" i="15" s="1"/>
  <c r="G72" i="35"/>
  <c r="P71" i="35"/>
  <c r="P76" i="17"/>
  <c r="G77" i="17"/>
  <c r="P89" i="39"/>
  <c r="G141" i="52"/>
  <c r="P140" i="52"/>
  <c r="P61" i="36" l="1"/>
  <c r="G62" i="36"/>
  <c r="G63" i="10"/>
  <c r="P62" i="10"/>
  <c r="P68" i="29"/>
  <c r="G69" i="29"/>
  <c r="P61" i="1"/>
  <c r="G62" i="1"/>
  <c r="G90" i="50"/>
  <c r="P89" i="50"/>
  <c r="P61" i="12"/>
  <c r="G62" i="12"/>
  <c r="P76" i="21"/>
  <c r="G77" i="21"/>
  <c r="G64" i="25"/>
  <c r="P63" i="25"/>
  <c r="P72" i="15"/>
  <c r="G73" i="15"/>
  <c r="G73" i="35"/>
  <c r="P72" i="35"/>
  <c r="P77" i="17"/>
  <c r="G78" i="17"/>
  <c r="P90" i="39"/>
  <c r="G91" i="39"/>
  <c r="G142" i="52"/>
  <c r="P141" i="52"/>
  <c r="P62" i="36" l="1"/>
  <c r="G63" i="36"/>
  <c r="G64" i="10"/>
  <c r="P63" i="10"/>
  <c r="P69" i="29"/>
  <c r="G70" i="29"/>
  <c r="P62" i="1"/>
  <c r="G63" i="1"/>
  <c r="G91" i="50"/>
  <c r="P90" i="50"/>
  <c r="P62" i="12"/>
  <c r="G63" i="12"/>
  <c r="P77" i="21"/>
  <c r="G78" i="21"/>
  <c r="G65" i="25"/>
  <c r="P64" i="25"/>
  <c r="P73" i="15"/>
  <c r="G74" i="15"/>
  <c r="G74" i="35"/>
  <c r="P73" i="35"/>
  <c r="P78" i="17"/>
  <c r="G79" i="17"/>
  <c r="P91" i="39"/>
  <c r="G92" i="39"/>
  <c r="G143" i="52"/>
  <c r="P142" i="52"/>
  <c r="P63" i="36" l="1"/>
  <c r="G64" i="36"/>
  <c r="G65" i="10"/>
  <c r="P64" i="10"/>
  <c r="P70" i="29"/>
  <c r="G71" i="29"/>
  <c r="P63" i="1"/>
  <c r="G64" i="1"/>
  <c r="G92" i="50"/>
  <c r="P91" i="50"/>
  <c r="P63" i="12"/>
  <c r="G64" i="12"/>
  <c r="P78" i="21"/>
  <c r="G79" i="21"/>
  <c r="G66" i="25"/>
  <c r="P65" i="25"/>
  <c r="P74" i="15"/>
  <c r="G75" i="15"/>
  <c r="G75" i="35"/>
  <c r="P74" i="35"/>
  <c r="P79" i="17"/>
  <c r="G80" i="17"/>
  <c r="P92" i="39"/>
  <c r="G93" i="39"/>
  <c r="G144" i="52"/>
  <c r="P143" i="52"/>
  <c r="P64" i="36" l="1"/>
  <c r="G65" i="36"/>
  <c r="G66" i="10"/>
  <c r="P65" i="10"/>
  <c r="P71" i="29"/>
  <c r="G72" i="29"/>
  <c r="P64" i="1"/>
  <c r="G65" i="1"/>
  <c r="G93" i="50"/>
  <c r="P92" i="50"/>
  <c r="P64" i="12"/>
  <c r="G65" i="12"/>
  <c r="P79" i="21"/>
  <c r="G80" i="21"/>
  <c r="P66" i="25"/>
  <c r="G67" i="25"/>
  <c r="P75" i="15"/>
  <c r="G76" i="15"/>
  <c r="G76" i="35"/>
  <c r="P75" i="35"/>
  <c r="P80" i="17"/>
  <c r="G81" i="17"/>
  <c r="P93" i="39"/>
  <c r="G94" i="39"/>
  <c r="G145" i="52"/>
  <c r="P144" i="52"/>
  <c r="P65" i="36" l="1"/>
  <c r="G66" i="36"/>
  <c r="G67" i="10"/>
  <c r="P66" i="10"/>
  <c r="P72" i="29"/>
  <c r="G73" i="29"/>
  <c r="P65" i="1"/>
  <c r="G66" i="1"/>
  <c r="G94" i="50"/>
  <c r="P93" i="50"/>
  <c r="P65" i="12"/>
  <c r="G66" i="12"/>
  <c r="P80" i="21"/>
  <c r="G81" i="21"/>
  <c r="P67" i="25"/>
  <c r="G68" i="25"/>
  <c r="P76" i="15"/>
  <c r="G77" i="15"/>
  <c r="G77" i="35"/>
  <c r="P76" i="35"/>
  <c r="P81" i="17"/>
  <c r="G82" i="17"/>
  <c r="P94" i="39"/>
  <c r="G95" i="39"/>
  <c r="G146" i="52"/>
  <c r="P145" i="52"/>
  <c r="P66" i="36" l="1"/>
  <c r="G67" i="36"/>
  <c r="G68" i="10"/>
  <c r="P67" i="10"/>
  <c r="P73" i="29"/>
  <c r="G74" i="29"/>
  <c r="P66" i="1"/>
  <c r="G67" i="1"/>
  <c r="G95" i="50"/>
  <c r="P94" i="50"/>
  <c r="P66" i="12"/>
  <c r="G67" i="12"/>
  <c r="P81" i="21"/>
  <c r="G82" i="21"/>
  <c r="P68" i="25"/>
  <c r="G69" i="25"/>
  <c r="P77" i="15"/>
  <c r="G78" i="15"/>
  <c r="G78" i="35"/>
  <c r="P77" i="35"/>
  <c r="P82" i="17"/>
  <c r="G83" i="17"/>
  <c r="P95" i="39"/>
  <c r="G96" i="39"/>
  <c r="G147" i="52"/>
  <c r="P146" i="52"/>
  <c r="P67" i="36" l="1"/>
  <c r="G68" i="36"/>
  <c r="G69" i="10"/>
  <c r="P68" i="10"/>
  <c r="P74" i="29"/>
  <c r="G75" i="29"/>
  <c r="P67" i="1"/>
  <c r="G68" i="1"/>
  <c r="G96" i="50"/>
  <c r="P95" i="50"/>
  <c r="P67" i="12"/>
  <c r="G68" i="12"/>
  <c r="P82" i="21"/>
  <c r="G83" i="21"/>
  <c r="P69" i="25"/>
  <c r="G70" i="25"/>
  <c r="P78" i="15"/>
  <c r="G79" i="15"/>
  <c r="G79" i="35"/>
  <c r="P78" i="35"/>
  <c r="P83" i="17"/>
  <c r="G84" i="17"/>
  <c r="P96" i="39"/>
  <c r="G97" i="39"/>
  <c r="G148" i="52"/>
  <c r="P147" i="52"/>
  <c r="P68" i="36" l="1"/>
  <c r="G69" i="36"/>
  <c r="G70" i="10"/>
  <c r="P69" i="10"/>
  <c r="P75" i="29"/>
  <c r="G76" i="29"/>
  <c r="P68" i="1"/>
  <c r="G69" i="1"/>
  <c r="G97" i="50"/>
  <c r="P96" i="50"/>
  <c r="P68" i="12"/>
  <c r="G69" i="12"/>
  <c r="P83" i="21"/>
  <c r="G84" i="21"/>
  <c r="P70" i="25"/>
  <c r="G71" i="25"/>
  <c r="P79" i="15"/>
  <c r="G80" i="15"/>
  <c r="G80" i="35"/>
  <c r="P79" i="35"/>
  <c r="P84" i="17"/>
  <c r="G85" i="17"/>
  <c r="P97" i="39"/>
  <c r="G98" i="39"/>
  <c r="G149" i="52"/>
  <c r="P148" i="52"/>
  <c r="P69" i="36" l="1"/>
  <c r="G70" i="36"/>
  <c r="G71" i="10"/>
  <c r="P70" i="10"/>
  <c r="P76" i="29"/>
  <c r="G77" i="29"/>
  <c r="P69" i="1"/>
  <c r="G70" i="1"/>
  <c r="G71" i="1" s="1"/>
  <c r="G98" i="50"/>
  <c r="P97" i="50"/>
  <c r="P69" i="12"/>
  <c r="G70" i="12"/>
  <c r="P84" i="21"/>
  <c r="G85" i="21"/>
  <c r="P71" i="25"/>
  <c r="G72" i="25"/>
  <c r="P80" i="15"/>
  <c r="G81" i="15"/>
  <c r="G81" i="35"/>
  <c r="P80" i="35"/>
  <c r="P85" i="17"/>
  <c r="G86" i="17"/>
  <c r="P98" i="39"/>
  <c r="G99" i="39"/>
  <c r="G150" i="52"/>
  <c r="P149" i="52"/>
  <c r="P70" i="36" l="1"/>
  <c r="G71" i="36"/>
  <c r="G72" i="10"/>
  <c r="P71" i="10"/>
  <c r="P77" i="29"/>
  <c r="G78" i="29"/>
  <c r="P71" i="1"/>
  <c r="G72" i="1"/>
  <c r="G99" i="50"/>
  <c r="P98" i="50"/>
  <c r="P70" i="12"/>
  <c r="G71" i="12"/>
  <c r="P85" i="21"/>
  <c r="G86" i="21"/>
  <c r="P72" i="25"/>
  <c r="G73" i="25"/>
  <c r="P81" i="15"/>
  <c r="G82" i="15"/>
  <c r="G82" i="35"/>
  <c r="P81" i="35"/>
  <c r="P86" i="17"/>
  <c r="G87" i="17"/>
  <c r="P99" i="39"/>
  <c r="G100" i="39"/>
  <c r="G151" i="52"/>
  <c r="P150" i="52"/>
  <c r="P71" i="36" l="1"/>
  <c r="G72" i="36"/>
  <c r="P72" i="10"/>
  <c r="G73" i="10"/>
  <c r="P78" i="29"/>
  <c r="G79" i="29"/>
  <c r="P72" i="1"/>
  <c r="G73" i="1"/>
  <c r="G100" i="50"/>
  <c r="P99" i="50"/>
  <c r="P71" i="12"/>
  <c r="G72" i="12"/>
  <c r="P86" i="21"/>
  <c r="G87" i="21"/>
  <c r="P73" i="25"/>
  <c r="G74" i="25"/>
  <c r="P82" i="15"/>
  <c r="G83" i="15"/>
  <c r="G83" i="35"/>
  <c r="P82" i="35"/>
  <c r="P87" i="17"/>
  <c r="G88" i="17"/>
  <c r="P100" i="39"/>
  <c r="G101" i="39"/>
  <c r="G152" i="52"/>
  <c r="P151" i="52"/>
  <c r="P72" i="36" l="1"/>
  <c r="G73" i="36"/>
  <c r="P73" i="10"/>
  <c r="G74" i="10"/>
  <c r="P79" i="29"/>
  <c r="G80" i="29"/>
  <c r="P73" i="1"/>
  <c r="G74" i="1"/>
  <c r="G101" i="50"/>
  <c r="P100" i="50"/>
  <c r="P72" i="12"/>
  <c r="G73" i="12"/>
  <c r="P87" i="21"/>
  <c r="G88" i="21"/>
  <c r="P74" i="25"/>
  <c r="G75" i="25"/>
  <c r="P83" i="15"/>
  <c r="G84" i="15"/>
  <c r="G84" i="35"/>
  <c r="P83" i="35"/>
  <c r="P88" i="17"/>
  <c r="G89" i="17"/>
  <c r="P101" i="39"/>
  <c r="G102" i="39"/>
  <c r="G153" i="52"/>
  <c r="P152" i="52"/>
  <c r="P73" i="36" l="1"/>
  <c r="G74" i="36"/>
  <c r="P74" i="10"/>
  <c r="G75" i="10"/>
  <c r="P80" i="29"/>
  <c r="G81" i="29"/>
  <c r="P74" i="1"/>
  <c r="G75" i="1"/>
  <c r="G102" i="50"/>
  <c r="P101" i="50"/>
  <c r="P73" i="12"/>
  <c r="G74" i="12"/>
  <c r="P88" i="21"/>
  <c r="G89" i="21"/>
  <c r="P75" i="25"/>
  <c r="G76" i="25"/>
  <c r="P84" i="15"/>
  <c r="G85" i="15"/>
  <c r="G85" i="35"/>
  <c r="P84" i="35"/>
  <c r="P89" i="17"/>
  <c r="G90" i="17"/>
  <c r="P102" i="39"/>
  <c r="G103" i="39"/>
  <c r="G154" i="52"/>
  <c r="P153" i="52"/>
  <c r="P74" i="36" l="1"/>
  <c r="G75" i="36"/>
  <c r="P75" i="10"/>
  <c r="G76" i="10"/>
  <c r="P81" i="29"/>
  <c r="G82" i="29"/>
  <c r="P75" i="1"/>
  <c r="G76" i="1"/>
  <c r="G103" i="50"/>
  <c r="P102" i="50"/>
  <c r="P74" i="12"/>
  <c r="G75" i="12"/>
  <c r="P89" i="21"/>
  <c r="G90" i="21"/>
  <c r="P76" i="25"/>
  <c r="G77" i="25"/>
  <c r="P85" i="15"/>
  <c r="G86" i="15"/>
  <c r="G86" i="35"/>
  <c r="P85" i="35"/>
  <c r="P90" i="17"/>
  <c r="G91" i="17"/>
  <c r="P103" i="39"/>
  <c r="G104" i="39"/>
  <c r="G155" i="52"/>
  <c r="P154" i="52"/>
  <c r="P75" i="36" l="1"/>
  <c r="G76" i="36"/>
  <c r="P76" i="10"/>
  <c r="G77" i="10"/>
  <c r="P82" i="29"/>
  <c r="G83" i="29"/>
  <c r="P76" i="1"/>
  <c r="G77" i="1"/>
  <c r="G104" i="50"/>
  <c r="P103" i="50"/>
  <c r="P75" i="12"/>
  <c r="G76" i="12"/>
  <c r="P90" i="21"/>
  <c r="G91" i="21"/>
  <c r="P77" i="25"/>
  <c r="G78" i="25"/>
  <c r="P86" i="15"/>
  <c r="G87" i="15"/>
  <c r="G87" i="35"/>
  <c r="P86" i="35"/>
  <c r="P91" i="17"/>
  <c r="G92" i="17"/>
  <c r="P104" i="39"/>
  <c r="G105" i="39"/>
  <c r="G156" i="52"/>
  <c r="P155" i="52"/>
  <c r="P76" i="36" l="1"/>
  <c r="G77" i="36"/>
  <c r="P77" i="10"/>
  <c r="G78" i="10"/>
  <c r="P83" i="29"/>
  <c r="G84" i="29"/>
  <c r="P77" i="1"/>
  <c r="G78" i="1"/>
  <c r="G105" i="50"/>
  <c r="P104" i="50"/>
  <c r="P76" i="12"/>
  <c r="G77" i="12"/>
  <c r="P91" i="21"/>
  <c r="G92" i="21"/>
  <c r="P78" i="25"/>
  <c r="G79" i="25"/>
  <c r="P87" i="15"/>
  <c r="G88" i="15"/>
  <c r="G88" i="35"/>
  <c r="P87" i="35"/>
  <c r="P92" i="17"/>
  <c r="G93" i="17"/>
  <c r="P105" i="39"/>
  <c r="G106" i="39"/>
  <c r="G157" i="52"/>
  <c r="P156" i="52"/>
  <c r="P77" i="36" l="1"/>
  <c r="G78" i="36"/>
  <c r="P78" i="10"/>
  <c r="G79" i="10"/>
  <c r="P84" i="29"/>
  <c r="G85" i="29"/>
  <c r="P78" i="1"/>
  <c r="G79" i="1"/>
  <c r="G106" i="50"/>
  <c r="P105" i="50"/>
  <c r="P77" i="12"/>
  <c r="G78" i="12"/>
  <c r="P92" i="21"/>
  <c r="G93" i="21"/>
  <c r="P79" i="25"/>
  <c r="G80" i="25"/>
  <c r="P88" i="15"/>
  <c r="G89" i="15"/>
  <c r="G89" i="35"/>
  <c r="P88" i="35"/>
  <c r="P93" i="17"/>
  <c r="G94" i="17"/>
  <c r="P106" i="39"/>
  <c r="G107" i="39"/>
  <c r="G158" i="52"/>
  <c r="P157" i="52"/>
  <c r="P78" i="36" l="1"/>
  <c r="G79" i="36"/>
  <c r="P79" i="10"/>
  <c r="G80" i="10"/>
  <c r="P85" i="29"/>
  <c r="G86" i="29"/>
  <c r="P79" i="1"/>
  <c r="G80" i="1"/>
  <c r="G107" i="50"/>
  <c r="P106" i="50"/>
  <c r="P78" i="12"/>
  <c r="G79" i="12"/>
  <c r="P93" i="21"/>
  <c r="G94" i="21"/>
  <c r="P80" i="25"/>
  <c r="G81" i="25"/>
  <c r="P89" i="15"/>
  <c r="G90" i="15"/>
  <c r="G90" i="35"/>
  <c r="P89" i="35"/>
  <c r="P94" i="17"/>
  <c r="G95" i="17"/>
  <c r="P107" i="39"/>
  <c r="G108" i="39"/>
  <c r="G159" i="52"/>
  <c r="P158" i="52"/>
  <c r="P79" i="36" l="1"/>
  <c r="G80" i="36"/>
  <c r="P80" i="10"/>
  <c r="G81" i="10"/>
  <c r="P86" i="29"/>
  <c r="G87" i="29"/>
  <c r="P80" i="1"/>
  <c r="G81" i="1"/>
  <c r="G108" i="50"/>
  <c r="P107" i="50"/>
  <c r="P79" i="12"/>
  <c r="G80" i="12"/>
  <c r="P94" i="21"/>
  <c r="G95" i="21"/>
  <c r="P81" i="25"/>
  <c r="G82" i="25"/>
  <c r="P90" i="15"/>
  <c r="G91" i="15"/>
  <c r="G91" i="35"/>
  <c r="P90" i="35"/>
  <c r="P95" i="17"/>
  <c r="G96" i="17"/>
  <c r="P108" i="39"/>
  <c r="G109" i="39"/>
  <c r="G160" i="52"/>
  <c r="P159" i="52"/>
  <c r="P80" i="36" l="1"/>
  <c r="G81" i="36"/>
  <c r="P81" i="10"/>
  <c r="G82" i="10"/>
  <c r="P87" i="29"/>
  <c r="G88" i="29"/>
  <c r="P81" i="1"/>
  <c r="G82" i="1"/>
  <c r="G109" i="50"/>
  <c r="P108" i="50"/>
  <c r="P80" i="12"/>
  <c r="G81" i="12"/>
  <c r="P95" i="21"/>
  <c r="G96" i="21"/>
  <c r="P82" i="25"/>
  <c r="G83" i="25"/>
  <c r="P91" i="15"/>
  <c r="G92" i="15"/>
  <c r="G92" i="35"/>
  <c r="P91" i="35"/>
  <c r="P96" i="17"/>
  <c r="G97" i="17"/>
  <c r="P109" i="39"/>
  <c r="G110" i="39"/>
  <c r="G161" i="52"/>
  <c r="P160" i="52"/>
  <c r="P81" i="36" l="1"/>
  <c r="G82" i="36"/>
  <c r="P82" i="10"/>
  <c r="G83" i="10"/>
  <c r="P88" i="29"/>
  <c r="G89" i="29"/>
  <c r="P82" i="1"/>
  <c r="G83" i="1"/>
  <c r="G110" i="50"/>
  <c r="P109" i="50"/>
  <c r="P81" i="12"/>
  <c r="G82" i="12"/>
  <c r="P96" i="21"/>
  <c r="G97" i="21"/>
  <c r="P83" i="25"/>
  <c r="G84" i="25"/>
  <c r="P92" i="15"/>
  <c r="G93" i="15"/>
  <c r="G93" i="35"/>
  <c r="P92" i="35"/>
  <c r="P97" i="17"/>
  <c r="G98" i="17"/>
  <c r="P110" i="39"/>
  <c r="G111" i="39"/>
  <c r="G162" i="52"/>
  <c r="P161" i="52"/>
  <c r="P82" i="36" l="1"/>
  <c r="G83" i="36"/>
  <c r="P83" i="10"/>
  <c r="G84" i="10"/>
  <c r="P89" i="29"/>
  <c r="G90" i="29"/>
  <c r="P83" i="1"/>
  <c r="G84" i="1"/>
  <c r="G111" i="50"/>
  <c r="P110" i="50"/>
  <c r="P82" i="12"/>
  <c r="G83" i="12"/>
  <c r="P97" i="21"/>
  <c r="G98" i="21"/>
  <c r="P84" i="25"/>
  <c r="G85" i="25"/>
  <c r="P93" i="15"/>
  <c r="G94" i="15"/>
  <c r="G94" i="35"/>
  <c r="P93" i="35"/>
  <c r="P98" i="17"/>
  <c r="G99" i="17"/>
  <c r="P111" i="39"/>
  <c r="G112" i="39"/>
  <c r="G163" i="52"/>
  <c r="P162" i="52"/>
  <c r="P83" i="36" l="1"/>
  <c r="G84" i="36"/>
  <c r="P84" i="10"/>
  <c r="G85" i="10"/>
  <c r="P90" i="29"/>
  <c r="G91" i="29"/>
  <c r="P84" i="1"/>
  <c r="G85" i="1"/>
  <c r="G112" i="50"/>
  <c r="P111" i="50"/>
  <c r="P83" i="12"/>
  <c r="G84" i="12"/>
  <c r="P98" i="21"/>
  <c r="G99" i="21"/>
  <c r="P85" i="25"/>
  <c r="G86" i="25"/>
  <c r="P94" i="15"/>
  <c r="G95" i="15"/>
  <c r="G95" i="35"/>
  <c r="P94" i="35"/>
  <c r="P99" i="17"/>
  <c r="G100" i="17"/>
  <c r="D17" i="32" s="1"/>
  <c r="P112" i="39"/>
  <c r="G113" i="39"/>
  <c r="G164" i="52"/>
  <c r="P163" i="52"/>
  <c r="P84" i="36" l="1"/>
  <c r="G85" i="36"/>
  <c r="P85" i="10"/>
  <c r="G86" i="10"/>
  <c r="P91" i="29"/>
  <c r="G92" i="29"/>
  <c r="P85" i="1"/>
  <c r="G86" i="1"/>
  <c r="G113" i="50"/>
  <c r="P112" i="50"/>
  <c r="P84" i="12"/>
  <c r="G85" i="12"/>
  <c r="P99" i="21"/>
  <c r="G100" i="21"/>
  <c r="D18" i="32" s="1"/>
  <c r="P86" i="25"/>
  <c r="G87" i="25"/>
  <c r="P95" i="15"/>
  <c r="G96" i="15"/>
  <c r="G96" i="35"/>
  <c r="P95" i="35"/>
  <c r="P100" i="17"/>
  <c r="G101" i="17"/>
  <c r="P113" i="39"/>
  <c r="G114" i="39"/>
  <c r="G165" i="52"/>
  <c r="P164" i="52"/>
  <c r="P85" i="36" l="1"/>
  <c r="G86" i="36"/>
  <c r="P86" i="10"/>
  <c r="G87" i="10"/>
  <c r="P92" i="29"/>
  <c r="G93" i="29"/>
  <c r="P86" i="1"/>
  <c r="G87" i="1"/>
  <c r="G114" i="50"/>
  <c r="P113" i="50"/>
  <c r="P85" i="12"/>
  <c r="G86" i="12"/>
  <c r="P100" i="21"/>
  <c r="G101" i="21"/>
  <c r="P87" i="25"/>
  <c r="G88" i="25"/>
  <c r="P96" i="15"/>
  <c r="G97" i="15"/>
  <c r="G97" i="35"/>
  <c r="P96" i="35"/>
  <c r="P101" i="17"/>
  <c r="G102" i="17"/>
  <c r="P114" i="39"/>
  <c r="G115" i="39"/>
  <c r="G166" i="52"/>
  <c r="P165" i="52"/>
  <c r="P86" i="36" l="1"/>
  <c r="G87" i="36"/>
  <c r="P87" i="10"/>
  <c r="G88" i="10"/>
  <c r="P93" i="29"/>
  <c r="G94" i="29"/>
  <c r="P87" i="1"/>
  <c r="G88" i="1"/>
  <c r="G115" i="50"/>
  <c r="P114" i="50"/>
  <c r="P86" i="12"/>
  <c r="G87" i="12"/>
  <c r="P101" i="21"/>
  <c r="G102" i="21"/>
  <c r="P88" i="25"/>
  <c r="G89" i="25"/>
  <c r="P97" i="15"/>
  <c r="G98" i="15"/>
  <c r="G98" i="35"/>
  <c r="P97" i="35"/>
  <c r="P102" i="17"/>
  <c r="G103" i="17"/>
  <c r="P115" i="39"/>
  <c r="G116" i="39"/>
  <c r="G167" i="52"/>
  <c r="P166" i="52"/>
  <c r="P87" i="36" l="1"/>
  <c r="G88" i="36"/>
  <c r="P88" i="10"/>
  <c r="G89" i="10"/>
  <c r="P94" i="29"/>
  <c r="G95" i="29"/>
  <c r="P88" i="1"/>
  <c r="G89" i="1"/>
  <c r="G116" i="50"/>
  <c r="P115" i="50"/>
  <c r="P87" i="12"/>
  <c r="G88" i="12"/>
  <c r="P102" i="21"/>
  <c r="G103" i="21"/>
  <c r="P89" i="25"/>
  <c r="G90" i="25"/>
  <c r="P98" i="15"/>
  <c r="G99" i="15"/>
  <c r="G99" i="35"/>
  <c r="P98" i="35"/>
  <c r="P103" i="17"/>
  <c r="G104" i="17"/>
  <c r="P116" i="39"/>
  <c r="G117" i="39"/>
  <c r="G168" i="52"/>
  <c r="P167" i="52"/>
  <c r="P88" i="36" l="1"/>
  <c r="G89" i="36"/>
  <c r="P89" i="10"/>
  <c r="G90" i="10"/>
  <c r="P95" i="29"/>
  <c r="G96" i="29"/>
  <c r="P89" i="1"/>
  <c r="G90" i="1"/>
  <c r="G117" i="50"/>
  <c r="P116" i="50"/>
  <c r="P88" i="12"/>
  <c r="G89" i="12"/>
  <c r="P103" i="21"/>
  <c r="G104" i="21"/>
  <c r="P90" i="25"/>
  <c r="G91" i="25"/>
  <c r="P99" i="15"/>
  <c r="G100" i="15"/>
  <c r="G100" i="35"/>
  <c r="P99" i="35"/>
  <c r="P104" i="17"/>
  <c r="G105" i="17"/>
  <c r="P117" i="39"/>
  <c r="G118" i="39"/>
  <c r="G169" i="52"/>
  <c r="P168" i="52"/>
  <c r="P89" i="36" l="1"/>
  <c r="G90" i="36"/>
  <c r="P90" i="10"/>
  <c r="G91" i="10"/>
  <c r="P96" i="29"/>
  <c r="G97" i="29"/>
  <c r="P90" i="1"/>
  <c r="G91" i="1"/>
  <c r="G118" i="50"/>
  <c r="P117" i="50"/>
  <c r="P89" i="12"/>
  <c r="G90" i="12"/>
  <c r="P104" i="21"/>
  <c r="G105" i="21"/>
  <c r="P91" i="25"/>
  <c r="G92" i="25"/>
  <c r="P100" i="15"/>
  <c r="G101" i="15"/>
  <c r="G101" i="35"/>
  <c r="P100" i="35"/>
  <c r="P105" i="17"/>
  <c r="G106" i="17"/>
  <c r="P118" i="39"/>
  <c r="G119" i="39"/>
  <c r="G170" i="52"/>
  <c r="P169" i="52"/>
  <c r="P90" i="36" l="1"/>
  <c r="G91" i="36"/>
  <c r="P91" i="10"/>
  <c r="G92" i="10"/>
  <c r="P97" i="29"/>
  <c r="G98" i="29"/>
  <c r="P91" i="1"/>
  <c r="G92" i="1"/>
  <c r="G119" i="50"/>
  <c r="P118" i="50"/>
  <c r="P90" i="12"/>
  <c r="G91" i="12"/>
  <c r="P105" i="21"/>
  <c r="G106" i="21"/>
  <c r="P92" i="25"/>
  <c r="G93" i="25"/>
  <c r="P101" i="15"/>
  <c r="G102" i="15"/>
  <c r="G102" i="35"/>
  <c r="P101" i="35"/>
  <c r="P106" i="17"/>
  <c r="G107" i="17"/>
  <c r="P119" i="39"/>
  <c r="G120" i="39"/>
  <c r="G171" i="52"/>
  <c r="P170" i="52"/>
  <c r="P91" i="36" l="1"/>
  <c r="G92" i="36"/>
  <c r="P92" i="10"/>
  <c r="G93" i="10"/>
  <c r="P98" i="29"/>
  <c r="G99" i="29"/>
  <c r="P92" i="1"/>
  <c r="G93" i="1"/>
  <c r="G120" i="50"/>
  <c r="P119" i="50"/>
  <c r="P91" i="12"/>
  <c r="G92" i="12"/>
  <c r="P106" i="21"/>
  <c r="G107" i="21"/>
  <c r="P93" i="25"/>
  <c r="G94" i="25"/>
  <c r="P102" i="15"/>
  <c r="G103" i="15"/>
  <c r="G103" i="35"/>
  <c r="P102" i="35"/>
  <c r="P107" i="17"/>
  <c r="G108" i="17"/>
  <c r="P120" i="39"/>
  <c r="G121" i="39"/>
  <c r="G172" i="52"/>
  <c r="P171" i="52"/>
  <c r="P92" i="36" l="1"/>
  <c r="G93" i="36"/>
  <c r="P93" i="10"/>
  <c r="G94" i="10"/>
  <c r="P99" i="29"/>
  <c r="G100" i="29"/>
  <c r="P93" i="1"/>
  <c r="G94" i="1"/>
  <c r="G121" i="50"/>
  <c r="P120" i="50"/>
  <c r="P92" i="12"/>
  <c r="G93" i="12"/>
  <c r="P107" i="21"/>
  <c r="G108" i="21"/>
  <c r="P94" i="25"/>
  <c r="G95" i="25"/>
  <c r="P103" i="15"/>
  <c r="G104" i="15"/>
  <c r="G104" i="35"/>
  <c r="P103" i="35"/>
  <c r="P108" i="17"/>
  <c r="G109" i="17"/>
  <c r="P121" i="39"/>
  <c r="G122" i="39"/>
  <c r="G173" i="52"/>
  <c r="P172" i="52"/>
  <c r="P93" i="36" l="1"/>
  <c r="G94" i="36"/>
  <c r="P94" i="10"/>
  <c r="G95" i="10"/>
  <c r="P100" i="29"/>
  <c r="G101" i="29"/>
  <c r="P94" i="1"/>
  <c r="G95" i="1"/>
  <c r="G122" i="50"/>
  <c r="P121" i="50"/>
  <c r="P93" i="12"/>
  <c r="G94" i="12"/>
  <c r="P108" i="21"/>
  <c r="G109" i="21"/>
  <c r="P95" i="25"/>
  <c r="G96" i="25"/>
  <c r="P104" i="15"/>
  <c r="G105" i="15"/>
  <c r="G105" i="35"/>
  <c r="P104" i="35"/>
  <c r="P109" i="17"/>
  <c r="G110" i="17"/>
  <c r="P122" i="39"/>
  <c r="G123" i="39"/>
  <c r="G174" i="52"/>
  <c r="P173" i="52"/>
  <c r="P94" i="36" l="1"/>
  <c r="G95" i="36"/>
  <c r="P95" i="10"/>
  <c r="G96" i="10"/>
  <c r="P101" i="29"/>
  <c r="G102" i="29"/>
  <c r="P95" i="1"/>
  <c r="G96" i="1"/>
  <c r="G123" i="50"/>
  <c r="P122" i="50"/>
  <c r="P94" i="12"/>
  <c r="G95" i="12"/>
  <c r="P109" i="21"/>
  <c r="G110" i="21"/>
  <c r="P96" i="25"/>
  <c r="G97" i="25"/>
  <c r="P105" i="15"/>
  <c r="G106" i="15"/>
  <c r="G106" i="35"/>
  <c r="P105" i="35"/>
  <c r="P110" i="17"/>
  <c r="G111" i="17"/>
  <c r="P123" i="39"/>
  <c r="G124" i="39"/>
  <c r="G175" i="52"/>
  <c r="P174" i="52"/>
  <c r="P95" i="36" l="1"/>
  <c r="G96" i="36"/>
  <c r="P96" i="10"/>
  <c r="G97" i="10"/>
  <c r="P102" i="29"/>
  <c r="G103" i="29"/>
  <c r="P96" i="1"/>
  <c r="G97" i="1"/>
  <c r="G124" i="50"/>
  <c r="P123" i="50"/>
  <c r="P95" i="12"/>
  <c r="G96" i="12"/>
  <c r="P110" i="21"/>
  <c r="G111" i="21"/>
  <c r="P97" i="25"/>
  <c r="G98" i="25"/>
  <c r="P106" i="15"/>
  <c r="G107" i="15"/>
  <c r="G107" i="35"/>
  <c r="P106" i="35"/>
  <c r="P111" i="17"/>
  <c r="G112" i="17"/>
  <c r="P124" i="39"/>
  <c r="G125" i="39"/>
  <c r="G176" i="52"/>
  <c r="P175" i="52"/>
  <c r="P96" i="36" l="1"/>
  <c r="G97" i="36"/>
  <c r="P97" i="10"/>
  <c r="G98" i="10"/>
  <c r="P103" i="29"/>
  <c r="G104" i="29"/>
  <c r="P97" i="1"/>
  <c r="G98" i="1"/>
  <c r="G125" i="50"/>
  <c r="P124" i="50"/>
  <c r="P96" i="12"/>
  <c r="G97" i="12"/>
  <c r="P111" i="21"/>
  <c r="G112" i="21"/>
  <c r="P98" i="25"/>
  <c r="G99" i="25"/>
  <c r="P107" i="15"/>
  <c r="G108" i="15"/>
  <c r="G108" i="35"/>
  <c r="P107" i="35"/>
  <c r="P112" i="17"/>
  <c r="G113" i="17"/>
  <c r="P125" i="39"/>
  <c r="G126" i="39"/>
  <c r="G177" i="52"/>
  <c r="P176" i="52"/>
  <c r="P97" i="36" l="1"/>
  <c r="G98" i="36"/>
  <c r="P98" i="10"/>
  <c r="G99" i="10"/>
  <c r="P104" i="29"/>
  <c r="G105" i="29"/>
  <c r="P98" i="1"/>
  <c r="G99" i="1"/>
  <c r="G126" i="50"/>
  <c r="P125" i="50"/>
  <c r="P97" i="12"/>
  <c r="G98" i="12"/>
  <c r="P112" i="21"/>
  <c r="G113" i="21"/>
  <c r="P99" i="25"/>
  <c r="G100" i="25"/>
  <c r="P108" i="15"/>
  <c r="G109" i="15"/>
  <c r="G109" i="35"/>
  <c r="P108" i="35"/>
  <c r="P113" i="17"/>
  <c r="G114" i="17"/>
  <c r="P126" i="39"/>
  <c r="G127" i="39"/>
  <c r="G178" i="52"/>
  <c r="P177" i="52"/>
  <c r="P98" i="36" l="1"/>
  <c r="G99" i="36"/>
  <c r="P99" i="10"/>
  <c r="G100" i="10"/>
  <c r="P105" i="29"/>
  <c r="G106" i="29"/>
  <c r="P99" i="1"/>
  <c r="G100" i="1"/>
  <c r="G127" i="50"/>
  <c r="P126" i="50"/>
  <c r="P98" i="12"/>
  <c r="G99" i="12"/>
  <c r="P113" i="21"/>
  <c r="G114" i="21"/>
  <c r="P100" i="25"/>
  <c r="G101" i="25"/>
  <c r="P109" i="15"/>
  <c r="G110" i="15"/>
  <c r="G110" i="35"/>
  <c r="P109" i="35"/>
  <c r="P114" i="17"/>
  <c r="G115" i="17"/>
  <c r="P127" i="39"/>
  <c r="G128" i="39"/>
  <c r="G179" i="52"/>
  <c r="P178" i="52"/>
  <c r="P99" i="36" l="1"/>
  <c r="G100" i="36"/>
  <c r="P100" i="10"/>
  <c r="G101" i="10"/>
  <c r="P106" i="29"/>
  <c r="G107" i="29"/>
  <c r="P100" i="1"/>
  <c r="G101" i="1"/>
  <c r="G128" i="50"/>
  <c r="P127" i="50"/>
  <c r="P99" i="12"/>
  <c r="G100" i="12"/>
  <c r="P114" i="21"/>
  <c r="G115" i="21"/>
  <c r="P101" i="25"/>
  <c r="G102" i="25"/>
  <c r="P110" i="15"/>
  <c r="G111" i="15"/>
  <c r="G111" i="35"/>
  <c r="P110" i="35"/>
  <c r="P115" i="17"/>
  <c r="G116" i="17"/>
  <c r="P128" i="39"/>
  <c r="G129" i="39"/>
  <c r="G180" i="52"/>
  <c r="P179" i="52"/>
  <c r="P100" i="36" l="1"/>
  <c r="G101" i="36"/>
  <c r="P101" i="10"/>
  <c r="G102" i="10"/>
  <c r="P107" i="29"/>
  <c r="G108" i="29"/>
  <c r="P101" i="1"/>
  <c r="G102" i="1"/>
  <c r="G129" i="50"/>
  <c r="P128" i="50"/>
  <c r="P100" i="12"/>
  <c r="G101" i="12"/>
  <c r="P115" i="21"/>
  <c r="G116" i="21"/>
  <c r="P102" i="25"/>
  <c r="G103" i="25"/>
  <c r="P111" i="15"/>
  <c r="G112" i="15"/>
  <c r="G112" i="35"/>
  <c r="P111" i="35"/>
  <c r="P116" i="17"/>
  <c r="G117" i="17"/>
  <c r="P129" i="39"/>
  <c r="G130" i="39"/>
  <c r="G181" i="52"/>
  <c r="P180" i="52"/>
  <c r="P101" i="36" l="1"/>
  <c r="G102" i="36"/>
  <c r="P102" i="10"/>
  <c r="G103" i="10"/>
  <c r="P108" i="29"/>
  <c r="G109" i="29"/>
  <c r="P102" i="1"/>
  <c r="G103" i="1"/>
  <c r="G130" i="50"/>
  <c r="P129" i="50"/>
  <c r="P101" i="12"/>
  <c r="G102" i="12"/>
  <c r="P116" i="21"/>
  <c r="G117" i="21"/>
  <c r="P103" i="25"/>
  <c r="G104" i="25"/>
  <c r="P112" i="15"/>
  <c r="G113" i="15"/>
  <c r="G113" i="35"/>
  <c r="P112" i="35"/>
  <c r="P117" i="17"/>
  <c r="G118" i="17"/>
  <c r="P130" i="39"/>
  <c r="G131" i="39"/>
  <c r="G182" i="52"/>
  <c r="P181" i="52"/>
  <c r="P102" i="36" l="1"/>
  <c r="G103" i="36"/>
  <c r="P103" i="10"/>
  <c r="G104" i="10"/>
  <c r="P109" i="29"/>
  <c r="G110" i="29"/>
  <c r="P103" i="1"/>
  <c r="G104" i="1"/>
  <c r="G131" i="50"/>
  <c r="P130" i="50"/>
  <c r="P102" i="12"/>
  <c r="G103" i="12"/>
  <c r="P117" i="21"/>
  <c r="G118" i="21"/>
  <c r="P104" i="25"/>
  <c r="G105" i="25"/>
  <c r="P113" i="15"/>
  <c r="G114" i="15"/>
  <c r="G114" i="35"/>
  <c r="P113" i="35"/>
  <c r="P118" i="17"/>
  <c r="G119" i="17"/>
  <c r="P131" i="39"/>
  <c r="G132" i="39"/>
  <c r="G183" i="52"/>
  <c r="P182" i="52"/>
  <c r="P103" i="36" l="1"/>
  <c r="G104" i="36"/>
  <c r="P104" i="10"/>
  <c r="G105" i="10"/>
  <c r="P110" i="29"/>
  <c r="G111" i="29"/>
  <c r="P104" i="1"/>
  <c r="G105" i="1"/>
  <c r="G132" i="50"/>
  <c r="P131" i="50"/>
  <c r="P103" i="12"/>
  <c r="G104" i="12"/>
  <c r="P118" i="21"/>
  <c r="G119" i="21"/>
  <c r="P105" i="25"/>
  <c r="G106" i="25"/>
  <c r="P114" i="15"/>
  <c r="G115" i="15"/>
  <c r="G115" i="35"/>
  <c r="P114" i="35"/>
  <c r="P119" i="17"/>
  <c r="G120" i="17"/>
  <c r="P132" i="39"/>
  <c r="G133" i="39"/>
  <c r="G184" i="52"/>
  <c r="P183" i="52"/>
  <c r="P104" i="36" l="1"/>
  <c r="G105" i="36"/>
  <c r="P105" i="10"/>
  <c r="G106" i="10"/>
  <c r="P111" i="29"/>
  <c r="G112" i="29"/>
  <c r="P105" i="1"/>
  <c r="G106" i="1"/>
  <c r="G133" i="50"/>
  <c r="P132" i="50"/>
  <c r="P104" i="12"/>
  <c r="G105" i="12"/>
  <c r="P119" i="21"/>
  <c r="G120" i="21"/>
  <c r="P106" i="25"/>
  <c r="G107" i="25"/>
  <c r="P115" i="15"/>
  <c r="G116" i="15"/>
  <c r="G116" i="35"/>
  <c r="P115" i="35"/>
  <c r="P120" i="17"/>
  <c r="G121" i="17"/>
  <c r="P133" i="39"/>
  <c r="G134" i="39"/>
  <c r="G185" i="52"/>
  <c r="P184" i="52"/>
  <c r="P105" i="36" l="1"/>
  <c r="G106" i="36"/>
  <c r="P106" i="10"/>
  <c r="G107" i="10"/>
  <c r="P112" i="29"/>
  <c r="G113" i="29"/>
  <c r="P106" i="1"/>
  <c r="G107" i="1"/>
  <c r="G134" i="50"/>
  <c r="P133" i="50"/>
  <c r="P105" i="12"/>
  <c r="G106" i="12"/>
  <c r="P120" i="21"/>
  <c r="G121" i="21"/>
  <c r="P107" i="25"/>
  <c r="G108" i="25"/>
  <c r="P116" i="15"/>
  <c r="G117" i="15"/>
  <c r="G117" i="35"/>
  <c r="P116" i="35"/>
  <c r="P121" i="17"/>
  <c r="G122" i="17"/>
  <c r="P134" i="39"/>
  <c r="G135" i="39"/>
  <c r="G186" i="52"/>
  <c r="P185" i="52"/>
  <c r="P106" i="36" l="1"/>
  <c r="G107" i="36"/>
  <c r="P107" i="10"/>
  <c r="G108" i="10"/>
  <c r="P113" i="29"/>
  <c r="G114" i="29"/>
  <c r="P107" i="1"/>
  <c r="G108" i="1"/>
  <c r="G135" i="50"/>
  <c r="P134" i="50"/>
  <c r="P106" i="12"/>
  <c r="G107" i="12"/>
  <c r="P121" i="21"/>
  <c r="G122" i="21"/>
  <c r="P108" i="25"/>
  <c r="G109" i="25"/>
  <c r="P117" i="15"/>
  <c r="G118" i="15"/>
  <c r="G118" i="35"/>
  <c r="P117" i="35"/>
  <c r="P122" i="17"/>
  <c r="G123" i="17"/>
  <c r="P135" i="39"/>
  <c r="G136" i="39"/>
  <c r="G187" i="52"/>
  <c r="P186" i="52"/>
  <c r="P107" i="36" l="1"/>
  <c r="G108" i="36"/>
  <c r="P108" i="10"/>
  <c r="G109" i="10"/>
  <c r="P114" i="29"/>
  <c r="G115" i="29"/>
  <c r="P108" i="1"/>
  <c r="G109" i="1"/>
  <c r="G136" i="50"/>
  <c r="P135" i="50"/>
  <c r="P107" i="12"/>
  <c r="G108" i="12"/>
  <c r="P122" i="21"/>
  <c r="G123" i="21"/>
  <c r="P109" i="25"/>
  <c r="G110" i="25"/>
  <c r="P118" i="15"/>
  <c r="G119" i="15"/>
  <c r="G119" i="35"/>
  <c r="P118" i="35"/>
  <c r="P123" i="17"/>
  <c r="G124" i="17"/>
  <c r="P136" i="39"/>
  <c r="G137" i="39"/>
  <c r="G188" i="52"/>
  <c r="P187" i="52"/>
  <c r="P108" i="36" l="1"/>
  <c r="G109" i="36"/>
  <c r="P109" i="10"/>
  <c r="G110" i="10"/>
  <c r="P115" i="29"/>
  <c r="G116" i="29"/>
  <c r="P109" i="1"/>
  <c r="G110" i="1"/>
  <c r="G137" i="50"/>
  <c r="P136" i="50"/>
  <c r="P108" i="12"/>
  <c r="G109" i="12"/>
  <c r="P123" i="21"/>
  <c r="G124" i="21"/>
  <c r="P110" i="25"/>
  <c r="G111" i="25"/>
  <c r="P119" i="15"/>
  <c r="G120" i="15"/>
  <c r="G120" i="35"/>
  <c r="P119" i="35"/>
  <c r="P124" i="17"/>
  <c r="G125" i="17"/>
  <c r="P137" i="39"/>
  <c r="G138" i="39"/>
  <c r="G189" i="52"/>
  <c r="P188" i="52"/>
  <c r="P109" i="36" l="1"/>
  <c r="G110" i="36"/>
  <c r="P110" i="10"/>
  <c r="G111" i="10"/>
  <c r="P116" i="29"/>
  <c r="G117" i="29"/>
  <c r="P110" i="1"/>
  <c r="G111" i="1"/>
  <c r="G138" i="50"/>
  <c r="P137" i="50"/>
  <c r="P109" i="12"/>
  <c r="G110" i="12"/>
  <c r="P124" i="21"/>
  <c r="G125" i="21"/>
  <c r="P111" i="25"/>
  <c r="G112" i="25"/>
  <c r="P120" i="15"/>
  <c r="G121" i="15"/>
  <c r="P120" i="35"/>
  <c r="G121" i="35"/>
  <c r="P125" i="17"/>
  <c r="G126" i="17"/>
  <c r="P138" i="39"/>
  <c r="G139" i="39"/>
  <c r="G190" i="52"/>
  <c r="P189" i="52"/>
  <c r="P110" i="36" l="1"/>
  <c r="G111" i="36"/>
  <c r="P111" i="10"/>
  <c r="G112" i="10"/>
  <c r="P117" i="29"/>
  <c r="G118" i="29"/>
  <c r="P111" i="1"/>
  <c r="G112" i="1"/>
  <c r="G139" i="50"/>
  <c r="P138" i="50"/>
  <c r="P110" i="12"/>
  <c r="G111" i="12"/>
  <c r="P125" i="21"/>
  <c r="G126" i="21"/>
  <c r="P112" i="25"/>
  <c r="G113" i="25"/>
  <c r="P121" i="15"/>
  <c r="G122" i="15"/>
  <c r="P121" i="35"/>
  <c r="G122" i="35"/>
  <c r="P126" i="17"/>
  <c r="G127" i="17"/>
  <c r="P139" i="39"/>
  <c r="G140" i="39"/>
  <c r="G191" i="52"/>
  <c r="P190" i="52"/>
  <c r="P111" i="36" l="1"/>
  <c r="G112" i="36"/>
  <c r="P112" i="10"/>
  <c r="G113" i="10"/>
  <c r="P118" i="29"/>
  <c r="G119" i="29"/>
  <c r="P112" i="1"/>
  <c r="G113" i="1"/>
  <c r="G140" i="50"/>
  <c r="P139" i="50"/>
  <c r="P111" i="12"/>
  <c r="G112" i="12"/>
  <c r="P126" i="21"/>
  <c r="G127" i="21"/>
  <c r="P113" i="25"/>
  <c r="G114" i="25"/>
  <c r="P122" i="15"/>
  <c r="G123" i="15"/>
  <c r="P122" i="35"/>
  <c r="G123" i="35"/>
  <c r="P127" i="17"/>
  <c r="G128" i="17"/>
  <c r="P140" i="39"/>
  <c r="G141" i="39"/>
  <c r="G192" i="52"/>
  <c r="P191" i="52"/>
  <c r="P112" i="36" l="1"/>
  <c r="G113" i="36"/>
  <c r="P113" i="10"/>
  <c r="G114" i="10"/>
  <c r="P119" i="29"/>
  <c r="G120" i="29"/>
  <c r="P113" i="1"/>
  <c r="G114" i="1"/>
  <c r="G141" i="50"/>
  <c r="P140" i="50"/>
  <c r="P112" i="12"/>
  <c r="G113" i="12"/>
  <c r="P127" i="21"/>
  <c r="G128" i="21"/>
  <c r="P114" i="25"/>
  <c r="G115" i="25"/>
  <c r="P123" i="15"/>
  <c r="G124" i="15"/>
  <c r="P123" i="35"/>
  <c r="G124" i="35"/>
  <c r="P128" i="17"/>
  <c r="G129" i="17"/>
  <c r="P141" i="39"/>
  <c r="G142" i="39"/>
  <c r="G193" i="52"/>
  <c r="P192" i="52"/>
  <c r="P113" i="36" l="1"/>
  <c r="G114" i="36"/>
  <c r="P114" i="10"/>
  <c r="G115" i="10"/>
  <c r="P120" i="29"/>
  <c r="G121" i="29"/>
  <c r="P114" i="1"/>
  <c r="G115" i="1"/>
  <c r="G142" i="50"/>
  <c r="P141" i="50"/>
  <c r="P113" i="12"/>
  <c r="G114" i="12"/>
  <c r="P128" i="21"/>
  <c r="G129" i="21"/>
  <c r="P115" i="25"/>
  <c r="G116" i="25"/>
  <c r="P124" i="15"/>
  <c r="G125" i="15"/>
  <c r="P124" i="35"/>
  <c r="G125" i="35"/>
  <c r="P129" i="17"/>
  <c r="G130" i="17"/>
  <c r="P142" i="39"/>
  <c r="G143" i="39"/>
  <c r="G194" i="52"/>
  <c r="P193" i="52"/>
  <c r="P114" i="36" l="1"/>
  <c r="G115" i="36"/>
  <c r="P115" i="10"/>
  <c r="G116" i="10"/>
  <c r="P121" i="29"/>
  <c r="G122" i="29"/>
  <c r="P115" i="1"/>
  <c r="G116" i="1"/>
  <c r="G143" i="50"/>
  <c r="P142" i="50"/>
  <c r="P114" i="12"/>
  <c r="G115" i="12"/>
  <c r="P129" i="21"/>
  <c r="G130" i="21"/>
  <c r="P116" i="25"/>
  <c r="G117" i="25"/>
  <c r="P125" i="15"/>
  <c r="G126" i="15"/>
  <c r="P125" i="35"/>
  <c r="G126" i="35"/>
  <c r="P130" i="17"/>
  <c r="G131" i="17"/>
  <c r="P143" i="39"/>
  <c r="G144" i="39"/>
  <c r="G195" i="52"/>
  <c r="P194" i="52"/>
  <c r="P115" i="36" l="1"/>
  <c r="G116" i="36"/>
  <c r="P116" i="10"/>
  <c r="G117" i="10"/>
  <c r="P122" i="29"/>
  <c r="G123" i="29"/>
  <c r="P116" i="1"/>
  <c r="G117" i="1"/>
  <c r="G144" i="50"/>
  <c r="P143" i="50"/>
  <c r="P115" i="12"/>
  <c r="G116" i="12"/>
  <c r="P130" i="21"/>
  <c r="G131" i="21"/>
  <c r="P117" i="25"/>
  <c r="G118" i="25"/>
  <c r="P126" i="15"/>
  <c r="G127" i="15"/>
  <c r="P126" i="35"/>
  <c r="G127" i="35"/>
  <c r="P131" i="17"/>
  <c r="G132" i="17"/>
  <c r="P144" i="39"/>
  <c r="G145" i="39"/>
  <c r="G196" i="52"/>
  <c r="P195" i="52"/>
  <c r="P116" i="36" l="1"/>
  <c r="G117" i="36"/>
  <c r="P117" i="10"/>
  <c r="G118" i="10"/>
  <c r="P123" i="29"/>
  <c r="G124" i="29"/>
  <c r="P117" i="1"/>
  <c r="G118" i="1"/>
  <c r="G145" i="50"/>
  <c r="P144" i="50"/>
  <c r="P116" i="12"/>
  <c r="G117" i="12"/>
  <c r="P131" i="21"/>
  <c r="G132" i="21"/>
  <c r="P118" i="25"/>
  <c r="G119" i="25"/>
  <c r="P127" i="15"/>
  <c r="G128" i="15"/>
  <c r="P127" i="35"/>
  <c r="G128" i="35"/>
  <c r="P132" i="17"/>
  <c r="G133" i="17"/>
  <c r="P145" i="39"/>
  <c r="G146" i="39"/>
  <c r="G197" i="52"/>
  <c r="P196" i="52"/>
  <c r="P117" i="36" l="1"/>
  <c r="G118" i="36"/>
  <c r="P118" i="10"/>
  <c r="G119" i="10"/>
  <c r="P124" i="29"/>
  <c r="G125" i="29"/>
  <c r="P118" i="1"/>
  <c r="G119" i="1"/>
  <c r="G146" i="50"/>
  <c r="P145" i="50"/>
  <c r="P117" i="12"/>
  <c r="G118" i="12"/>
  <c r="P132" i="21"/>
  <c r="G133" i="21"/>
  <c r="P119" i="25"/>
  <c r="G120" i="25"/>
  <c r="P128" i="15"/>
  <c r="G129" i="15"/>
  <c r="P128" i="35"/>
  <c r="G129" i="35"/>
  <c r="P133" i="17"/>
  <c r="G134" i="17"/>
  <c r="P146" i="39"/>
  <c r="G147" i="39"/>
  <c r="G198" i="52"/>
  <c r="P197" i="52"/>
  <c r="P118" i="36" l="1"/>
  <c r="G119" i="36"/>
  <c r="P119" i="10"/>
  <c r="G120" i="10"/>
  <c r="P125" i="29"/>
  <c r="G126" i="29"/>
  <c r="P119" i="1"/>
  <c r="G120" i="1"/>
  <c r="G147" i="50"/>
  <c r="P146" i="50"/>
  <c r="P118" i="12"/>
  <c r="G119" i="12"/>
  <c r="P133" i="21"/>
  <c r="G134" i="21"/>
  <c r="P120" i="25"/>
  <c r="G121" i="25"/>
  <c r="P129" i="15"/>
  <c r="G130" i="15"/>
  <c r="P129" i="35"/>
  <c r="G130" i="35"/>
  <c r="P134" i="17"/>
  <c r="G135" i="17"/>
  <c r="P147" i="39"/>
  <c r="G148" i="39"/>
  <c r="G199" i="52"/>
  <c r="P198" i="52"/>
  <c r="P119" i="36" l="1"/>
  <c r="G120" i="36"/>
  <c r="P120" i="10"/>
  <c r="G121" i="10"/>
  <c r="P126" i="29"/>
  <c r="G127" i="29"/>
  <c r="P120" i="1"/>
  <c r="G121" i="1"/>
  <c r="G148" i="50"/>
  <c r="P147" i="50"/>
  <c r="P119" i="12"/>
  <c r="G120" i="12"/>
  <c r="P134" i="21"/>
  <c r="G135" i="21"/>
  <c r="P121" i="25"/>
  <c r="G122" i="25"/>
  <c r="P130" i="15"/>
  <c r="G131" i="15"/>
  <c r="P130" i="35"/>
  <c r="G131" i="35"/>
  <c r="P135" i="17"/>
  <c r="G136" i="17"/>
  <c r="P148" i="39"/>
  <c r="G149" i="39"/>
  <c r="G200" i="52"/>
  <c r="P199" i="52"/>
  <c r="P120" i="36" l="1"/>
  <c r="G121" i="36"/>
  <c r="P121" i="10"/>
  <c r="G122" i="10"/>
  <c r="P127" i="29"/>
  <c r="G128" i="29"/>
  <c r="P121" i="1"/>
  <c r="G122" i="1"/>
  <c r="G149" i="50"/>
  <c r="P148" i="50"/>
  <c r="P120" i="12"/>
  <c r="G121" i="12"/>
  <c r="P135" i="21"/>
  <c r="G136" i="21"/>
  <c r="P122" i="25"/>
  <c r="G123" i="25"/>
  <c r="P131" i="15"/>
  <c r="G132" i="15"/>
  <c r="P131" i="35"/>
  <c r="G132" i="35"/>
  <c r="P136" i="17"/>
  <c r="G137" i="17"/>
  <c r="P149" i="39"/>
  <c r="G150" i="39"/>
  <c r="G201" i="52"/>
  <c r="P200" i="52"/>
  <c r="P121" i="36" l="1"/>
  <c r="G122" i="36"/>
  <c r="P122" i="10"/>
  <c r="G123" i="10"/>
  <c r="P128" i="29"/>
  <c r="G129" i="29"/>
  <c r="P122" i="1"/>
  <c r="G123" i="1"/>
  <c r="G150" i="50"/>
  <c r="P149" i="50"/>
  <c r="P121" i="12"/>
  <c r="G122" i="12"/>
  <c r="P136" i="21"/>
  <c r="G137" i="21"/>
  <c r="P123" i="25"/>
  <c r="G124" i="25"/>
  <c r="P132" i="15"/>
  <c r="G133" i="15"/>
  <c r="P132" i="35"/>
  <c r="G133" i="35"/>
  <c r="P137" i="17"/>
  <c r="G138" i="17"/>
  <c r="P150" i="39"/>
  <c r="G151" i="39"/>
  <c r="G202" i="52"/>
  <c r="P201" i="52"/>
  <c r="P122" i="36" l="1"/>
  <c r="G123" i="36"/>
  <c r="P123" i="10"/>
  <c r="G124" i="10"/>
  <c r="P129" i="29"/>
  <c r="G130" i="29"/>
  <c r="P123" i="1"/>
  <c r="G124" i="1"/>
  <c r="G151" i="50"/>
  <c r="P150" i="50"/>
  <c r="P122" i="12"/>
  <c r="G123" i="12"/>
  <c r="P137" i="21"/>
  <c r="G138" i="21"/>
  <c r="P124" i="25"/>
  <c r="G125" i="25"/>
  <c r="P133" i="15"/>
  <c r="G134" i="15"/>
  <c r="P133" i="35"/>
  <c r="G134" i="35"/>
  <c r="P138" i="17"/>
  <c r="G139" i="17"/>
  <c r="P151" i="39"/>
  <c r="G152" i="39"/>
  <c r="G203" i="52"/>
  <c r="P202" i="52"/>
  <c r="P123" i="36" l="1"/>
  <c r="G124" i="36"/>
  <c r="P124" i="10"/>
  <c r="G125" i="10"/>
  <c r="P130" i="29"/>
  <c r="G131" i="29"/>
  <c r="P124" i="1"/>
  <c r="G125" i="1"/>
  <c r="G152" i="50"/>
  <c r="P151" i="50"/>
  <c r="P123" i="12"/>
  <c r="G124" i="12"/>
  <c r="P138" i="21"/>
  <c r="G139" i="21"/>
  <c r="P125" i="25"/>
  <c r="G126" i="25"/>
  <c r="P134" i="15"/>
  <c r="G135" i="15"/>
  <c r="P134" i="35"/>
  <c r="G135" i="35"/>
  <c r="P139" i="17"/>
  <c r="G140" i="17"/>
  <c r="P152" i="39"/>
  <c r="G153" i="39"/>
  <c r="G204" i="52"/>
  <c r="P203" i="52"/>
  <c r="P124" i="36" l="1"/>
  <c r="G125" i="36"/>
  <c r="P125" i="10"/>
  <c r="G126" i="10"/>
  <c r="P131" i="29"/>
  <c r="G132" i="29"/>
  <c r="P125" i="1"/>
  <c r="G126" i="1"/>
  <c r="G153" i="50"/>
  <c r="P152" i="50"/>
  <c r="P124" i="12"/>
  <c r="G125" i="12"/>
  <c r="P139" i="21"/>
  <c r="G140" i="21"/>
  <c r="P126" i="25"/>
  <c r="G127" i="25"/>
  <c r="P135" i="15"/>
  <c r="G136" i="15"/>
  <c r="P135" i="35"/>
  <c r="G136" i="35"/>
  <c r="P140" i="17"/>
  <c r="G141" i="17"/>
  <c r="P153" i="39"/>
  <c r="G154" i="39"/>
  <c r="G205" i="52"/>
  <c r="P204" i="52"/>
  <c r="P125" i="36" l="1"/>
  <c r="G126" i="36"/>
  <c r="P126" i="10"/>
  <c r="G127" i="10"/>
  <c r="P132" i="29"/>
  <c r="G133" i="29"/>
  <c r="P126" i="1"/>
  <c r="G127" i="1"/>
  <c r="G154" i="50"/>
  <c r="P153" i="50"/>
  <c r="P125" i="12"/>
  <c r="G126" i="12"/>
  <c r="P140" i="21"/>
  <c r="G141" i="21"/>
  <c r="P127" i="25"/>
  <c r="G128" i="25"/>
  <c r="P136" i="15"/>
  <c r="G137" i="15"/>
  <c r="P136" i="35"/>
  <c r="G137" i="35"/>
  <c r="P141" i="17"/>
  <c r="G142" i="17"/>
  <c r="P154" i="39"/>
  <c r="G155" i="39"/>
  <c r="G206" i="52"/>
  <c r="P205" i="52"/>
  <c r="P126" i="36" l="1"/>
  <c r="G127" i="36"/>
  <c r="P127" i="10"/>
  <c r="G128" i="10"/>
  <c r="P133" i="29"/>
  <c r="G134" i="29"/>
  <c r="P127" i="1"/>
  <c r="G128" i="1"/>
  <c r="G155" i="50"/>
  <c r="P154" i="50"/>
  <c r="P126" i="12"/>
  <c r="G127" i="12"/>
  <c r="P141" i="21"/>
  <c r="G142" i="21"/>
  <c r="P128" i="25"/>
  <c r="G129" i="25"/>
  <c r="P137" i="15"/>
  <c r="G138" i="15"/>
  <c r="P137" i="35"/>
  <c r="G138" i="35"/>
  <c r="P142" i="17"/>
  <c r="G143" i="17"/>
  <c r="P155" i="39"/>
  <c r="G156" i="39"/>
  <c r="G207" i="52"/>
  <c r="P206" i="52"/>
  <c r="P127" i="36" l="1"/>
  <c r="G128" i="36"/>
  <c r="P128" i="10"/>
  <c r="G129" i="10"/>
  <c r="P134" i="29"/>
  <c r="G135" i="29"/>
  <c r="P128" i="1"/>
  <c r="G129" i="1"/>
  <c r="G156" i="50"/>
  <c r="P155" i="50"/>
  <c r="P127" i="12"/>
  <c r="G128" i="12"/>
  <c r="P142" i="21"/>
  <c r="G143" i="21"/>
  <c r="P129" i="25"/>
  <c r="G130" i="25"/>
  <c r="P138" i="15"/>
  <c r="G139" i="15"/>
  <c r="P138" i="35"/>
  <c r="G139" i="35"/>
  <c r="P143" i="17"/>
  <c r="G144" i="17"/>
  <c r="P156" i="39"/>
  <c r="G157" i="39"/>
  <c r="G208" i="52"/>
  <c r="P207" i="52"/>
  <c r="P128" i="36" l="1"/>
  <c r="G129" i="36"/>
  <c r="P129" i="10"/>
  <c r="G130" i="10"/>
  <c r="P135" i="29"/>
  <c r="G136" i="29"/>
  <c r="P129" i="1"/>
  <c r="G130" i="1"/>
  <c r="G157" i="50"/>
  <c r="P156" i="50"/>
  <c r="P128" i="12"/>
  <c r="G129" i="12"/>
  <c r="P143" i="21"/>
  <c r="G144" i="21"/>
  <c r="P130" i="25"/>
  <c r="G131" i="25"/>
  <c r="P139" i="15"/>
  <c r="G140" i="15"/>
  <c r="P139" i="35"/>
  <c r="G140" i="35"/>
  <c r="P144" i="17"/>
  <c r="G145" i="17"/>
  <c r="P157" i="39"/>
  <c r="G158" i="39"/>
  <c r="G209" i="52"/>
  <c r="P208" i="52"/>
  <c r="P129" i="36" l="1"/>
  <c r="G130" i="36"/>
  <c r="P130" i="10"/>
  <c r="G131" i="10"/>
  <c r="P136" i="29"/>
  <c r="G137" i="29"/>
  <c r="P130" i="1"/>
  <c r="G131" i="1"/>
  <c r="G158" i="50"/>
  <c r="P157" i="50"/>
  <c r="P129" i="12"/>
  <c r="G130" i="12"/>
  <c r="P144" i="21"/>
  <c r="G145" i="21"/>
  <c r="P131" i="25"/>
  <c r="G132" i="25"/>
  <c r="P140" i="15"/>
  <c r="G141" i="15"/>
  <c r="P140" i="35"/>
  <c r="G141" i="35"/>
  <c r="P145" i="17"/>
  <c r="G146" i="17"/>
  <c r="P158" i="39"/>
  <c r="G159" i="39"/>
  <c r="G210" i="52"/>
  <c r="P209" i="52"/>
  <c r="P130" i="36" l="1"/>
  <c r="G131" i="36"/>
  <c r="P131" i="10"/>
  <c r="G132" i="10"/>
  <c r="P137" i="29"/>
  <c r="G138" i="29"/>
  <c r="P131" i="1"/>
  <c r="G132" i="1"/>
  <c r="G159" i="50"/>
  <c r="P158" i="50"/>
  <c r="P130" i="12"/>
  <c r="G131" i="12"/>
  <c r="P145" i="21"/>
  <c r="G146" i="21"/>
  <c r="P132" i="25"/>
  <c r="G133" i="25"/>
  <c r="P141" i="15"/>
  <c r="G142" i="15"/>
  <c r="P141" i="35"/>
  <c r="G142" i="35"/>
  <c r="P146" i="17"/>
  <c r="G147" i="17"/>
  <c r="P159" i="39"/>
  <c r="G160" i="39"/>
  <c r="G211" i="52"/>
  <c r="P210" i="52"/>
  <c r="P131" i="36" l="1"/>
  <c r="G132" i="36"/>
  <c r="P132" i="10"/>
  <c r="G133" i="10"/>
  <c r="P138" i="29"/>
  <c r="G139" i="29"/>
  <c r="P132" i="1"/>
  <c r="G133" i="1"/>
  <c r="G160" i="50"/>
  <c r="P159" i="50"/>
  <c r="P131" i="12"/>
  <c r="G132" i="12"/>
  <c r="P146" i="21"/>
  <c r="G147" i="21"/>
  <c r="P133" i="25"/>
  <c r="G134" i="25"/>
  <c r="P142" i="15"/>
  <c r="G143" i="15"/>
  <c r="P142" i="35"/>
  <c r="G143" i="35"/>
  <c r="P147" i="17"/>
  <c r="G148" i="17"/>
  <c r="P160" i="39"/>
  <c r="G161" i="39"/>
  <c r="G212" i="52"/>
  <c r="P211" i="52"/>
  <c r="P132" i="36" l="1"/>
  <c r="G133" i="36"/>
  <c r="P133" i="10"/>
  <c r="G134" i="10"/>
  <c r="P139" i="29"/>
  <c r="G140" i="29"/>
  <c r="P133" i="1"/>
  <c r="G134" i="1"/>
  <c r="G161" i="50"/>
  <c r="P160" i="50"/>
  <c r="P132" i="12"/>
  <c r="G133" i="12"/>
  <c r="P147" i="21"/>
  <c r="G148" i="21"/>
  <c r="P134" i="25"/>
  <c r="G135" i="25"/>
  <c r="P143" i="15"/>
  <c r="G144" i="15"/>
  <c r="P143" i="35"/>
  <c r="G144" i="35"/>
  <c r="P148" i="17"/>
  <c r="G149" i="17"/>
  <c r="P161" i="39"/>
  <c r="G162" i="39"/>
  <c r="G213" i="52"/>
  <c r="G214" i="52" s="1"/>
  <c r="G215" i="52" s="1"/>
  <c r="G216" i="52" s="1"/>
  <c r="G217" i="52" s="1"/>
  <c r="G218" i="52" s="1"/>
  <c r="G219" i="52" s="1"/>
  <c r="G220" i="52" s="1"/>
  <c r="D24" i="32" s="1"/>
  <c r="P212" i="52"/>
  <c r="P133" i="36" l="1"/>
  <c r="G134" i="36"/>
  <c r="P134" i="10"/>
  <c r="G135" i="10"/>
  <c r="P140" i="29"/>
  <c r="G141" i="29"/>
  <c r="P134" i="1"/>
  <c r="G135" i="1"/>
  <c r="G162" i="50"/>
  <c r="P161" i="50"/>
  <c r="P133" i="12"/>
  <c r="G134" i="12"/>
  <c r="P148" i="21"/>
  <c r="G149" i="21"/>
  <c r="P135" i="25"/>
  <c r="G136" i="25"/>
  <c r="P144" i="15"/>
  <c r="G145" i="15"/>
  <c r="P144" i="35"/>
  <c r="G145" i="35"/>
  <c r="P149" i="17"/>
  <c r="G150" i="17"/>
  <c r="P162" i="39"/>
  <c r="G163" i="39"/>
  <c r="G24" i="32"/>
  <c r="P134" i="36" l="1"/>
  <c r="G135" i="36"/>
  <c r="P135" i="10"/>
  <c r="G136" i="10"/>
  <c r="P141" i="29"/>
  <c r="G142" i="29"/>
  <c r="P135" i="1"/>
  <c r="G136" i="1"/>
  <c r="G163" i="50"/>
  <c r="P162" i="50"/>
  <c r="P134" i="12"/>
  <c r="G135" i="12"/>
  <c r="P149" i="21"/>
  <c r="G150" i="21"/>
  <c r="P136" i="25"/>
  <c r="G137" i="25"/>
  <c r="P145" i="15"/>
  <c r="G146" i="15"/>
  <c r="P145" i="35"/>
  <c r="G146" i="35"/>
  <c r="P150" i="17"/>
  <c r="G151" i="17"/>
  <c r="P163" i="39"/>
  <c r="G164" i="39"/>
  <c r="P135" i="36" l="1"/>
  <c r="G136" i="36"/>
  <c r="P136" i="10"/>
  <c r="G137" i="10"/>
  <c r="P142" i="29"/>
  <c r="G143" i="29"/>
  <c r="P136" i="1"/>
  <c r="G137" i="1"/>
  <c r="G164" i="50"/>
  <c r="P163" i="50"/>
  <c r="P135" i="12"/>
  <c r="G136" i="12"/>
  <c r="P150" i="21"/>
  <c r="G151" i="21"/>
  <c r="P137" i="25"/>
  <c r="G138" i="25"/>
  <c r="P146" i="15"/>
  <c r="G147" i="15"/>
  <c r="P146" i="35"/>
  <c r="G147" i="35"/>
  <c r="P151" i="17"/>
  <c r="G152" i="17"/>
  <c r="P164" i="39"/>
  <c r="G165" i="39"/>
  <c r="P136" i="36" l="1"/>
  <c r="G137" i="36"/>
  <c r="P137" i="10"/>
  <c r="G138" i="10"/>
  <c r="P143" i="29"/>
  <c r="G144" i="29"/>
  <c r="P137" i="1"/>
  <c r="G138" i="1"/>
  <c r="G165" i="50"/>
  <c r="P164" i="50"/>
  <c r="P136" i="12"/>
  <c r="G137" i="12"/>
  <c r="P151" i="21"/>
  <c r="G152" i="21"/>
  <c r="P138" i="25"/>
  <c r="G139" i="25"/>
  <c r="P147" i="15"/>
  <c r="G148" i="15"/>
  <c r="P147" i="35"/>
  <c r="G148" i="35"/>
  <c r="P152" i="17"/>
  <c r="G153" i="17"/>
  <c r="P165" i="39"/>
  <c r="G166" i="39"/>
  <c r="P137" i="36" l="1"/>
  <c r="G138" i="36"/>
  <c r="P138" i="10"/>
  <c r="G139" i="10"/>
  <c r="P144" i="29"/>
  <c r="G145" i="29"/>
  <c r="P138" i="1"/>
  <c r="G139" i="1"/>
  <c r="G166" i="50"/>
  <c r="P165" i="50"/>
  <c r="P137" i="12"/>
  <c r="G138" i="12"/>
  <c r="P152" i="21"/>
  <c r="G153" i="21"/>
  <c r="P139" i="25"/>
  <c r="G140" i="25"/>
  <c r="P148" i="15"/>
  <c r="G149" i="15"/>
  <c r="P148" i="35"/>
  <c r="G149" i="35"/>
  <c r="P153" i="17"/>
  <c r="G154" i="17"/>
  <c r="P166" i="39"/>
  <c r="G167" i="39"/>
  <c r="P138" i="36" l="1"/>
  <c r="G139" i="36"/>
  <c r="P139" i="10"/>
  <c r="G140" i="10"/>
  <c r="P145" i="29"/>
  <c r="G146" i="29"/>
  <c r="P139" i="1"/>
  <c r="G140" i="1"/>
  <c r="G167" i="50"/>
  <c r="P166" i="50"/>
  <c r="P138" i="12"/>
  <c r="G139" i="12"/>
  <c r="P153" i="21"/>
  <c r="G154" i="21"/>
  <c r="P140" i="25"/>
  <c r="G141" i="25"/>
  <c r="P149" i="15"/>
  <c r="G150" i="15"/>
  <c r="P149" i="35"/>
  <c r="G150" i="35"/>
  <c r="P154" i="17"/>
  <c r="G155" i="17"/>
  <c r="P167" i="39"/>
  <c r="G168" i="39"/>
  <c r="P139" i="36" l="1"/>
  <c r="G140" i="36"/>
  <c r="P140" i="10"/>
  <c r="G141" i="10"/>
  <c r="P146" i="29"/>
  <c r="G147" i="29"/>
  <c r="P140" i="1"/>
  <c r="G141" i="1"/>
  <c r="G168" i="50"/>
  <c r="P167" i="50"/>
  <c r="P139" i="12"/>
  <c r="G140" i="12"/>
  <c r="P154" i="21"/>
  <c r="G155" i="21"/>
  <c r="P141" i="25"/>
  <c r="G142" i="25"/>
  <c r="P150" i="15"/>
  <c r="G151" i="15"/>
  <c r="P150" i="35"/>
  <c r="G151" i="35"/>
  <c r="P155" i="17"/>
  <c r="G156" i="17"/>
  <c r="P168" i="39"/>
  <c r="G169" i="39"/>
  <c r="P140" i="36" l="1"/>
  <c r="G141" i="36"/>
  <c r="P141" i="10"/>
  <c r="G142" i="10"/>
  <c r="P147" i="29"/>
  <c r="G148" i="29"/>
  <c r="P141" i="1"/>
  <c r="G142" i="1"/>
  <c r="G169" i="50"/>
  <c r="P168" i="50"/>
  <c r="P140" i="12"/>
  <c r="G141" i="12"/>
  <c r="P155" i="21"/>
  <c r="G156" i="21"/>
  <c r="P142" i="25"/>
  <c r="G143" i="25"/>
  <c r="P151" i="15"/>
  <c r="G152" i="15"/>
  <c r="P151" i="35"/>
  <c r="G152" i="35"/>
  <c r="P156" i="17"/>
  <c r="G157" i="17"/>
  <c r="P169" i="39"/>
  <c r="G170" i="39"/>
  <c r="P141" i="36" l="1"/>
  <c r="G142" i="36"/>
  <c r="P142" i="10"/>
  <c r="G143" i="10"/>
  <c r="P148" i="29"/>
  <c r="G149" i="29"/>
  <c r="P142" i="1"/>
  <c r="G143" i="1"/>
  <c r="G170" i="50"/>
  <c r="P169" i="50"/>
  <c r="P141" i="12"/>
  <c r="G142" i="12"/>
  <c r="P156" i="21"/>
  <c r="G157" i="21"/>
  <c r="P143" i="25"/>
  <c r="G144" i="25"/>
  <c r="P152" i="15"/>
  <c r="G153" i="15"/>
  <c r="P152" i="35"/>
  <c r="G153" i="35"/>
  <c r="P157" i="17"/>
  <c r="G158" i="17"/>
  <c r="P170" i="39"/>
  <c r="G171" i="39"/>
  <c r="P142" i="36" l="1"/>
  <c r="G143" i="36"/>
  <c r="P143" i="10"/>
  <c r="G144" i="10"/>
  <c r="P149" i="29"/>
  <c r="G150" i="29"/>
  <c r="P143" i="1"/>
  <c r="G144" i="1"/>
  <c r="G171" i="50"/>
  <c r="P170" i="50"/>
  <c r="P142" i="12"/>
  <c r="G143" i="12"/>
  <c r="P157" i="21"/>
  <c r="G158" i="21"/>
  <c r="P144" i="25"/>
  <c r="G145" i="25"/>
  <c r="P153" i="15"/>
  <c r="G154" i="15"/>
  <c r="P153" i="35"/>
  <c r="G154" i="35"/>
  <c r="P158" i="17"/>
  <c r="G159" i="17"/>
  <c r="P171" i="39"/>
  <c r="G172" i="39"/>
  <c r="P143" i="36" l="1"/>
  <c r="G144" i="36"/>
  <c r="P144" i="10"/>
  <c r="G145" i="10"/>
  <c r="P150" i="29"/>
  <c r="G151" i="29"/>
  <c r="P144" i="1"/>
  <c r="G145" i="1"/>
  <c r="G172" i="50"/>
  <c r="P171" i="50"/>
  <c r="P143" i="12"/>
  <c r="G144" i="12"/>
  <c r="P158" i="21"/>
  <c r="G159" i="21"/>
  <c r="P145" i="25"/>
  <c r="G146" i="25"/>
  <c r="P154" i="15"/>
  <c r="G155" i="15"/>
  <c r="P154" i="35"/>
  <c r="G155" i="35"/>
  <c r="P159" i="17"/>
  <c r="G160" i="17"/>
  <c r="P172" i="39"/>
  <c r="G173" i="39"/>
  <c r="P144" i="36" l="1"/>
  <c r="G145" i="36"/>
  <c r="P145" i="10"/>
  <c r="G146" i="10"/>
  <c r="P151" i="29"/>
  <c r="G152" i="29"/>
  <c r="P145" i="1"/>
  <c r="G146" i="1"/>
  <c r="G173" i="50"/>
  <c r="P172" i="50"/>
  <c r="P144" i="12"/>
  <c r="G145" i="12"/>
  <c r="P159" i="21"/>
  <c r="G160" i="21"/>
  <c r="P146" i="25"/>
  <c r="G147" i="25"/>
  <c r="P155" i="15"/>
  <c r="G156" i="15"/>
  <c r="P155" i="35"/>
  <c r="G156" i="35"/>
  <c r="P160" i="17"/>
  <c r="G161" i="17"/>
  <c r="P173" i="39"/>
  <c r="G174" i="39"/>
  <c r="P145" i="36" l="1"/>
  <c r="G146" i="36"/>
  <c r="P146" i="10"/>
  <c r="G147" i="10"/>
  <c r="P152" i="29"/>
  <c r="G153" i="29"/>
  <c r="P146" i="1"/>
  <c r="G147" i="1"/>
  <c r="G174" i="50"/>
  <c r="P173" i="50"/>
  <c r="P145" i="12"/>
  <c r="G146" i="12"/>
  <c r="P160" i="21"/>
  <c r="G161" i="21"/>
  <c r="P147" i="25"/>
  <c r="G148" i="25"/>
  <c r="P156" i="15"/>
  <c r="G157" i="15"/>
  <c r="P156" i="35"/>
  <c r="G157" i="35"/>
  <c r="P161" i="17"/>
  <c r="G162" i="17"/>
  <c r="P174" i="39"/>
  <c r="G175" i="39"/>
  <c r="P146" i="36" l="1"/>
  <c r="G147" i="36"/>
  <c r="P147" i="10"/>
  <c r="G148" i="10"/>
  <c r="P153" i="29"/>
  <c r="G154" i="29"/>
  <c r="P147" i="1"/>
  <c r="G148" i="1"/>
  <c r="G175" i="50"/>
  <c r="P174" i="50"/>
  <c r="P146" i="12"/>
  <c r="G147" i="12"/>
  <c r="P161" i="21"/>
  <c r="G162" i="21"/>
  <c r="P148" i="25"/>
  <c r="G149" i="25"/>
  <c r="P157" i="15"/>
  <c r="G158" i="15"/>
  <c r="P157" i="35"/>
  <c r="G158" i="35"/>
  <c r="P162" i="17"/>
  <c r="G163" i="17"/>
  <c r="P175" i="39"/>
  <c r="G176" i="39"/>
  <c r="P147" i="36" l="1"/>
  <c r="G148" i="36"/>
  <c r="P148" i="10"/>
  <c r="G149" i="10"/>
  <c r="P154" i="29"/>
  <c r="G155" i="29"/>
  <c r="P148" i="1"/>
  <c r="G149" i="1"/>
  <c r="G176" i="50"/>
  <c r="P175" i="50"/>
  <c r="P147" i="12"/>
  <c r="G148" i="12"/>
  <c r="P162" i="21"/>
  <c r="G163" i="21"/>
  <c r="P149" i="25"/>
  <c r="G150" i="25"/>
  <c r="P158" i="15"/>
  <c r="G159" i="15"/>
  <c r="P158" i="35"/>
  <c r="G159" i="35"/>
  <c r="P163" i="17"/>
  <c r="G164" i="17"/>
  <c r="P176" i="39"/>
  <c r="G177" i="39"/>
  <c r="P148" i="36" l="1"/>
  <c r="G149" i="36"/>
  <c r="P149" i="10"/>
  <c r="G150" i="10"/>
  <c r="P155" i="29"/>
  <c r="G156" i="29"/>
  <c r="P149" i="1"/>
  <c r="G150" i="1"/>
  <c r="G177" i="50"/>
  <c r="P176" i="50"/>
  <c r="P148" i="12"/>
  <c r="G149" i="12"/>
  <c r="P163" i="21"/>
  <c r="G164" i="21"/>
  <c r="P150" i="25"/>
  <c r="G151" i="25"/>
  <c r="P159" i="15"/>
  <c r="G160" i="15"/>
  <c r="P159" i="35"/>
  <c r="G160" i="35"/>
  <c r="P164" i="17"/>
  <c r="G165" i="17"/>
  <c r="P177" i="39"/>
  <c r="G178" i="39"/>
  <c r="P149" i="36" l="1"/>
  <c r="G150" i="36"/>
  <c r="P150" i="10"/>
  <c r="G151" i="10"/>
  <c r="P156" i="29"/>
  <c r="G157" i="29"/>
  <c r="P150" i="1"/>
  <c r="G151" i="1"/>
  <c r="G178" i="50"/>
  <c r="P177" i="50"/>
  <c r="P149" i="12"/>
  <c r="G150" i="12"/>
  <c r="P164" i="21"/>
  <c r="G165" i="21"/>
  <c r="P151" i="25"/>
  <c r="G152" i="25"/>
  <c r="P160" i="15"/>
  <c r="G161" i="15"/>
  <c r="P160" i="35"/>
  <c r="G161" i="35"/>
  <c r="P165" i="17"/>
  <c r="G166" i="17"/>
  <c r="P178" i="39"/>
  <c r="G179" i="39"/>
  <c r="P150" i="36" l="1"/>
  <c r="G151" i="36"/>
  <c r="P151" i="10"/>
  <c r="G152" i="10"/>
  <c r="P157" i="29"/>
  <c r="G158" i="29"/>
  <c r="P151" i="1"/>
  <c r="G152" i="1"/>
  <c r="G179" i="50"/>
  <c r="P178" i="50"/>
  <c r="P150" i="12"/>
  <c r="G151" i="12"/>
  <c r="P165" i="21"/>
  <c r="G166" i="21"/>
  <c r="P152" i="25"/>
  <c r="G153" i="25"/>
  <c r="P161" i="15"/>
  <c r="G162" i="15"/>
  <c r="P161" i="35"/>
  <c r="G162" i="35"/>
  <c r="P166" i="17"/>
  <c r="G167" i="17"/>
  <c r="P179" i="39"/>
  <c r="G180" i="39"/>
  <c r="P151" i="36" l="1"/>
  <c r="G152" i="36"/>
  <c r="P152" i="10"/>
  <c r="G153" i="10"/>
  <c r="P158" i="29"/>
  <c r="G159" i="29"/>
  <c r="P152" i="1"/>
  <c r="G153" i="1"/>
  <c r="G180" i="50"/>
  <c r="P179" i="50"/>
  <c r="P151" i="12"/>
  <c r="G152" i="12"/>
  <c r="P166" i="21"/>
  <c r="G167" i="21"/>
  <c r="P153" i="25"/>
  <c r="G154" i="25"/>
  <c r="P162" i="15"/>
  <c r="G163" i="15"/>
  <c r="P162" i="35"/>
  <c r="G163" i="35"/>
  <c r="P167" i="17"/>
  <c r="G168" i="17"/>
  <c r="P180" i="39"/>
  <c r="G181" i="39"/>
  <c r="P152" i="36" l="1"/>
  <c r="G153" i="36"/>
  <c r="P153" i="10"/>
  <c r="G154" i="10"/>
  <c r="P159" i="29"/>
  <c r="G160" i="29"/>
  <c r="P153" i="1"/>
  <c r="G154" i="1"/>
  <c r="G181" i="50"/>
  <c r="P180" i="50"/>
  <c r="P152" i="12"/>
  <c r="G153" i="12"/>
  <c r="P167" i="21"/>
  <c r="G168" i="21"/>
  <c r="P154" i="25"/>
  <c r="G155" i="25"/>
  <c r="P163" i="15"/>
  <c r="G164" i="15"/>
  <c r="P163" i="35"/>
  <c r="G164" i="35"/>
  <c r="P168" i="17"/>
  <c r="G169" i="17"/>
  <c r="P181" i="39"/>
  <c r="G182" i="39"/>
  <c r="P153" i="36" l="1"/>
  <c r="G154" i="36"/>
  <c r="P154" i="10"/>
  <c r="G155" i="10"/>
  <c r="P160" i="29"/>
  <c r="G161" i="29"/>
  <c r="P154" i="1"/>
  <c r="G155" i="1"/>
  <c r="G182" i="50"/>
  <c r="P181" i="50"/>
  <c r="P153" i="12"/>
  <c r="G154" i="12"/>
  <c r="P168" i="21"/>
  <c r="G169" i="21"/>
  <c r="P155" i="25"/>
  <c r="G156" i="25"/>
  <c r="P164" i="15"/>
  <c r="G165" i="15"/>
  <c r="P164" i="35"/>
  <c r="G165" i="35"/>
  <c r="P169" i="17"/>
  <c r="G170" i="17"/>
  <c r="P182" i="39"/>
  <c r="G183" i="39"/>
  <c r="P154" i="36" l="1"/>
  <c r="G155" i="36"/>
  <c r="P155" i="10"/>
  <c r="G156" i="10"/>
  <c r="P161" i="29"/>
  <c r="G162" i="29"/>
  <c r="P155" i="1"/>
  <c r="G156" i="1"/>
  <c r="G183" i="50"/>
  <c r="P182" i="50"/>
  <c r="P154" i="12"/>
  <c r="G155" i="12"/>
  <c r="P169" i="21"/>
  <c r="G170" i="21"/>
  <c r="P156" i="25"/>
  <c r="G157" i="25"/>
  <c r="P165" i="15"/>
  <c r="G166" i="15"/>
  <c r="P165" i="35"/>
  <c r="G166" i="35"/>
  <c r="P170" i="17"/>
  <c r="G171" i="17"/>
  <c r="P183" i="39"/>
  <c r="G184" i="39"/>
  <c r="P155" i="36" l="1"/>
  <c r="G156" i="36"/>
  <c r="P156" i="10"/>
  <c r="G157" i="10"/>
  <c r="P162" i="29"/>
  <c r="G163" i="29"/>
  <c r="P156" i="1"/>
  <c r="G157" i="1"/>
  <c r="G184" i="50"/>
  <c r="P183" i="50"/>
  <c r="P155" i="12"/>
  <c r="G156" i="12"/>
  <c r="P170" i="21"/>
  <c r="G171" i="21"/>
  <c r="P157" i="25"/>
  <c r="G158" i="25"/>
  <c r="P166" i="15"/>
  <c r="G167" i="15"/>
  <c r="P166" i="35"/>
  <c r="G167" i="35"/>
  <c r="P171" i="17"/>
  <c r="G172" i="17"/>
  <c r="P184" i="39"/>
  <c r="G185" i="39"/>
  <c r="P156" i="36" l="1"/>
  <c r="G157" i="36"/>
  <c r="P157" i="10"/>
  <c r="G158" i="10"/>
  <c r="P163" i="29"/>
  <c r="G164" i="29"/>
  <c r="P157" i="1"/>
  <c r="G158" i="1"/>
  <c r="G185" i="50"/>
  <c r="P184" i="50"/>
  <c r="P156" i="12"/>
  <c r="G157" i="12"/>
  <c r="P171" i="21"/>
  <c r="G172" i="21"/>
  <c r="P158" i="25"/>
  <c r="G159" i="25"/>
  <c r="P167" i="15"/>
  <c r="G168" i="15"/>
  <c r="P167" i="35"/>
  <c r="G168" i="35"/>
  <c r="P172" i="17"/>
  <c r="G173" i="17"/>
  <c r="P185" i="39"/>
  <c r="G186" i="39"/>
  <c r="P157" i="36" l="1"/>
  <c r="G158" i="36"/>
  <c r="P158" i="10"/>
  <c r="G159" i="10"/>
  <c r="P164" i="29"/>
  <c r="G165" i="29"/>
  <c r="P158" i="1"/>
  <c r="G159" i="1"/>
  <c r="G186" i="50"/>
  <c r="P185" i="50"/>
  <c r="P157" i="12"/>
  <c r="G158" i="12"/>
  <c r="P172" i="21"/>
  <c r="G173" i="21"/>
  <c r="P159" i="25"/>
  <c r="G160" i="25"/>
  <c r="P168" i="15"/>
  <c r="G169" i="15"/>
  <c r="P168" i="35"/>
  <c r="G169" i="35"/>
  <c r="P173" i="17"/>
  <c r="G174" i="17"/>
  <c r="P186" i="39"/>
  <c r="G187" i="39"/>
  <c r="P158" i="36" l="1"/>
  <c r="G159" i="36"/>
  <c r="P159" i="10"/>
  <c r="G160" i="10"/>
  <c r="P165" i="29"/>
  <c r="G166" i="29"/>
  <c r="P159" i="1"/>
  <c r="G160" i="1"/>
  <c r="G187" i="50"/>
  <c r="P186" i="50"/>
  <c r="P158" i="12"/>
  <c r="G159" i="12"/>
  <c r="P173" i="21"/>
  <c r="G174" i="21"/>
  <c r="P160" i="25"/>
  <c r="G161" i="25"/>
  <c r="P169" i="15"/>
  <c r="G170" i="15"/>
  <c r="P169" i="35"/>
  <c r="G170" i="35"/>
  <c r="P174" i="17"/>
  <c r="G175" i="17"/>
  <c r="P187" i="39"/>
  <c r="G188" i="39"/>
  <c r="P159" i="36" l="1"/>
  <c r="G160" i="36"/>
  <c r="P160" i="10"/>
  <c r="G161" i="10"/>
  <c r="P166" i="29"/>
  <c r="G167" i="29"/>
  <c r="P160" i="1"/>
  <c r="G161" i="1"/>
  <c r="G188" i="50"/>
  <c r="P187" i="50"/>
  <c r="P159" i="12"/>
  <c r="G160" i="12"/>
  <c r="P174" i="21"/>
  <c r="G175" i="21"/>
  <c r="P161" i="25"/>
  <c r="G162" i="25"/>
  <c r="P170" i="15"/>
  <c r="G171" i="15"/>
  <c r="P170" i="35"/>
  <c r="G171" i="35"/>
  <c r="P175" i="17"/>
  <c r="G176" i="17"/>
  <c r="P188" i="39"/>
  <c r="G189" i="39"/>
  <c r="P160" i="36" l="1"/>
  <c r="G161" i="36"/>
  <c r="P161" i="10"/>
  <c r="G162" i="10"/>
  <c r="P167" i="29"/>
  <c r="G168" i="29"/>
  <c r="P161" i="1"/>
  <c r="G162" i="1"/>
  <c r="G189" i="50"/>
  <c r="P188" i="50"/>
  <c r="P160" i="12"/>
  <c r="G161" i="12"/>
  <c r="P175" i="21"/>
  <c r="G176" i="21"/>
  <c r="P162" i="25"/>
  <c r="G163" i="25"/>
  <c r="P171" i="15"/>
  <c r="G172" i="15"/>
  <c r="P171" i="35"/>
  <c r="G172" i="35"/>
  <c r="P176" i="17"/>
  <c r="G177" i="17"/>
  <c r="P189" i="39"/>
  <c r="G190" i="39"/>
  <c r="P161" i="36" l="1"/>
  <c r="G162" i="36"/>
  <c r="P162" i="10"/>
  <c r="G163" i="10"/>
  <c r="P168" i="29"/>
  <c r="G169" i="29"/>
  <c r="P162" i="1"/>
  <c r="G163" i="1"/>
  <c r="G190" i="50"/>
  <c r="P189" i="50"/>
  <c r="P161" i="12"/>
  <c r="G162" i="12"/>
  <c r="P176" i="21"/>
  <c r="G177" i="21"/>
  <c r="P163" i="25"/>
  <c r="G164" i="25"/>
  <c r="P172" i="15"/>
  <c r="G173" i="15"/>
  <c r="P172" i="35"/>
  <c r="G173" i="35"/>
  <c r="P177" i="17"/>
  <c r="G178" i="17"/>
  <c r="P190" i="39"/>
  <c r="G191" i="39"/>
  <c r="P162" i="36" l="1"/>
  <c r="G163" i="36"/>
  <c r="P163" i="10"/>
  <c r="G164" i="10"/>
  <c r="P169" i="29"/>
  <c r="G170" i="29"/>
  <c r="P163" i="1"/>
  <c r="G164" i="1"/>
  <c r="G191" i="50"/>
  <c r="P190" i="50"/>
  <c r="P162" i="12"/>
  <c r="G163" i="12"/>
  <c r="P177" i="21"/>
  <c r="G178" i="21"/>
  <c r="P164" i="25"/>
  <c r="G165" i="25"/>
  <c r="P173" i="15"/>
  <c r="G174" i="15"/>
  <c r="P173" i="35"/>
  <c r="G174" i="35"/>
  <c r="P178" i="17"/>
  <c r="G179" i="17"/>
  <c r="P191" i="39"/>
  <c r="G192" i="39"/>
  <c r="P163" i="36" l="1"/>
  <c r="G164" i="36"/>
  <c r="P164" i="10"/>
  <c r="G165" i="10"/>
  <c r="P170" i="29"/>
  <c r="G171" i="29"/>
  <c r="P164" i="1"/>
  <c r="G165" i="1"/>
  <c r="G192" i="50"/>
  <c r="P191" i="50"/>
  <c r="P163" i="12"/>
  <c r="G164" i="12"/>
  <c r="P178" i="21"/>
  <c r="G179" i="21"/>
  <c r="P165" i="25"/>
  <c r="G166" i="25"/>
  <c r="P174" i="15"/>
  <c r="G175" i="15"/>
  <c r="P174" i="35"/>
  <c r="G175" i="35"/>
  <c r="P179" i="17"/>
  <c r="G180" i="17"/>
  <c r="P192" i="39"/>
  <c r="G193" i="39"/>
  <c r="P164" i="36" l="1"/>
  <c r="G165" i="36"/>
  <c r="P165" i="10"/>
  <c r="G166" i="10"/>
  <c r="P171" i="29"/>
  <c r="G172" i="29"/>
  <c r="P165" i="1"/>
  <c r="G166" i="1"/>
  <c r="G193" i="50"/>
  <c r="P192" i="50"/>
  <c r="P164" i="12"/>
  <c r="G165" i="12"/>
  <c r="P179" i="21"/>
  <c r="G180" i="21"/>
  <c r="P166" i="25"/>
  <c r="G167" i="25"/>
  <c r="P175" i="15"/>
  <c r="G176" i="15"/>
  <c r="P175" i="35"/>
  <c r="G176" i="35"/>
  <c r="P180" i="17"/>
  <c r="G181" i="17"/>
  <c r="P193" i="39"/>
  <c r="G194" i="39"/>
  <c r="P165" i="36" l="1"/>
  <c r="G166" i="36"/>
  <c r="P166" i="10"/>
  <c r="G167" i="10"/>
  <c r="P172" i="29"/>
  <c r="G173" i="29"/>
  <c r="P166" i="1"/>
  <c r="G167" i="1"/>
  <c r="G194" i="50"/>
  <c r="P193" i="50"/>
  <c r="P165" i="12"/>
  <c r="G166" i="12"/>
  <c r="P180" i="21"/>
  <c r="G181" i="21"/>
  <c r="P167" i="25"/>
  <c r="G168" i="25"/>
  <c r="P176" i="15"/>
  <c r="G177" i="15"/>
  <c r="P176" i="35"/>
  <c r="G177" i="35"/>
  <c r="P181" i="17"/>
  <c r="G182" i="17"/>
  <c r="P194" i="39"/>
  <c r="G195" i="39"/>
  <c r="P166" i="36" l="1"/>
  <c r="G167" i="36"/>
  <c r="P167" i="10"/>
  <c r="G168" i="10"/>
  <c r="P173" i="29"/>
  <c r="G174" i="29"/>
  <c r="P167" i="1"/>
  <c r="G168" i="1"/>
  <c r="G195" i="50"/>
  <c r="P194" i="50"/>
  <c r="P166" i="12"/>
  <c r="G167" i="12"/>
  <c r="P181" i="21"/>
  <c r="G182" i="21"/>
  <c r="P168" i="25"/>
  <c r="G169" i="25"/>
  <c r="P177" i="15"/>
  <c r="G178" i="15"/>
  <c r="P177" i="35"/>
  <c r="G178" i="35"/>
  <c r="P182" i="17"/>
  <c r="G183" i="17"/>
  <c r="P195" i="39"/>
  <c r="G196" i="39"/>
  <c r="P167" i="36" l="1"/>
  <c r="G168" i="36"/>
  <c r="P168" i="10"/>
  <c r="G169" i="10"/>
  <c r="P174" i="29"/>
  <c r="G175" i="29"/>
  <c r="P168" i="1"/>
  <c r="G169" i="1"/>
  <c r="G196" i="50"/>
  <c r="P195" i="50"/>
  <c r="P167" i="12"/>
  <c r="G168" i="12"/>
  <c r="P182" i="21"/>
  <c r="G183" i="21"/>
  <c r="P169" i="25"/>
  <c r="G170" i="25"/>
  <c r="P178" i="15"/>
  <c r="G179" i="15"/>
  <c r="P178" i="35"/>
  <c r="G179" i="35"/>
  <c r="P183" i="17"/>
  <c r="G184" i="17"/>
  <c r="P196" i="39"/>
  <c r="G197" i="39"/>
  <c r="P168" i="36" l="1"/>
  <c r="G169" i="36"/>
  <c r="P169" i="10"/>
  <c r="G170" i="10"/>
  <c r="P175" i="29"/>
  <c r="G176" i="29"/>
  <c r="P169" i="1"/>
  <c r="G170" i="1"/>
  <c r="G197" i="50"/>
  <c r="P196" i="50"/>
  <c r="P168" i="12"/>
  <c r="G169" i="12"/>
  <c r="P183" i="21"/>
  <c r="G184" i="21"/>
  <c r="P170" i="25"/>
  <c r="G171" i="25"/>
  <c r="P179" i="15"/>
  <c r="G180" i="15"/>
  <c r="P179" i="35"/>
  <c r="G180" i="35"/>
  <c r="P184" i="17"/>
  <c r="G185" i="17"/>
  <c r="P197" i="39"/>
  <c r="G198" i="39"/>
  <c r="P169" i="36" l="1"/>
  <c r="G170" i="36"/>
  <c r="P170" i="10"/>
  <c r="G171" i="10"/>
  <c r="P176" i="29"/>
  <c r="G177" i="29"/>
  <c r="P170" i="1"/>
  <c r="G171" i="1"/>
  <c r="G198" i="50"/>
  <c r="P197" i="50"/>
  <c r="P169" i="12"/>
  <c r="G170" i="12"/>
  <c r="P184" i="21"/>
  <c r="G185" i="21"/>
  <c r="P171" i="25"/>
  <c r="G172" i="25"/>
  <c r="P180" i="15"/>
  <c r="G181" i="15"/>
  <c r="P180" i="35"/>
  <c r="G181" i="35"/>
  <c r="P185" i="17"/>
  <c r="G186" i="17"/>
  <c r="P198" i="39"/>
  <c r="G199" i="39"/>
  <c r="P170" i="36" l="1"/>
  <c r="G171" i="36"/>
  <c r="P171" i="10"/>
  <c r="G172" i="10"/>
  <c r="P177" i="29"/>
  <c r="G178" i="29"/>
  <c r="P171" i="1"/>
  <c r="G172" i="1"/>
  <c r="G199" i="50"/>
  <c r="P198" i="50"/>
  <c r="P170" i="12"/>
  <c r="G171" i="12"/>
  <c r="P185" i="21"/>
  <c r="G186" i="21"/>
  <c r="P172" i="25"/>
  <c r="G173" i="25"/>
  <c r="P181" i="15"/>
  <c r="G182" i="15"/>
  <c r="P181" i="35"/>
  <c r="G182" i="35"/>
  <c r="P186" i="17"/>
  <c r="G187" i="17"/>
  <c r="P199" i="39"/>
  <c r="G200" i="39"/>
  <c r="P171" i="36" l="1"/>
  <c r="G172" i="36"/>
  <c r="P172" i="10"/>
  <c r="G173" i="10"/>
  <c r="P178" i="29"/>
  <c r="G179" i="29"/>
  <c r="P172" i="1"/>
  <c r="G173" i="1"/>
  <c r="G200" i="50"/>
  <c r="P199" i="50"/>
  <c r="P171" i="12"/>
  <c r="G172" i="12"/>
  <c r="P186" i="21"/>
  <c r="G187" i="21"/>
  <c r="P173" i="25"/>
  <c r="G174" i="25"/>
  <c r="P182" i="15"/>
  <c r="G183" i="15"/>
  <c r="P182" i="35"/>
  <c r="G183" i="35"/>
  <c r="P187" i="17"/>
  <c r="G188" i="17"/>
  <c r="P200" i="39"/>
  <c r="G201" i="39"/>
  <c r="P172" i="36" l="1"/>
  <c r="G173" i="36"/>
  <c r="P173" i="10"/>
  <c r="G174" i="10"/>
  <c r="P179" i="29"/>
  <c r="G180" i="29"/>
  <c r="P173" i="1"/>
  <c r="G174" i="1"/>
  <c r="G201" i="50"/>
  <c r="P200" i="50"/>
  <c r="P172" i="12"/>
  <c r="G173" i="12"/>
  <c r="P187" i="21"/>
  <c r="G188" i="21"/>
  <c r="P174" i="25"/>
  <c r="G175" i="25"/>
  <c r="P183" i="15"/>
  <c r="G184" i="15"/>
  <c r="P183" i="35"/>
  <c r="G184" i="35"/>
  <c r="P188" i="17"/>
  <c r="G189" i="17"/>
  <c r="P201" i="39"/>
  <c r="G202" i="39"/>
  <c r="P173" i="36" l="1"/>
  <c r="G174" i="36"/>
  <c r="P174" i="10"/>
  <c r="G175" i="10"/>
  <c r="P180" i="29"/>
  <c r="G181" i="29"/>
  <c r="P174" i="1"/>
  <c r="G175" i="1"/>
  <c r="G202" i="50"/>
  <c r="P201" i="50"/>
  <c r="P173" i="12"/>
  <c r="G174" i="12"/>
  <c r="P188" i="21"/>
  <c r="G189" i="21"/>
  <c r="P175" i="25"/>
  <c r="G176" i="25"/>
  <c r="P184" i="15"/>
  <c r="G185" i="15"/>
  <c r="P184" i="35"/>
  <c r="G185" i="35"/>
  <c r="P189" i="17"/>
  <c r="G190" i="17"/>
  <c r="P202" i="39"/>
  <c r="G203" i="39"/>
  <c r="P174" i="36" l="1"/>
  <c r="G175" i="36"/>
  <c r="P175" i="10"/>
  <c r="G176" i="10"/>
  <c r="P181" i="29"/>
  <c r="G182" i="29"/>
  <c r="P175" i="1"/>
  <c r="G176" i="1"/>
  <c r="G203" i="50"/>
  <c r="P202" i="50"/>
  <c r="P174" i="12"/>
  <c r="G175" i="12"/>
  <c r="P189" i="21"/>
  <c r="G190" i="21"/>
  <c r="P176" i="25"/>
  <c r="G177" i="25"/>
  <c r="P185" i="15"/>
  <c r="G186" i="15"/>
  <c r="P185" i="35"/>
  <c r="G186" i="35"/>
  <c r="P190" i="17"/>
  <c r="G191" i="17"/>
  <c r="P203" i="39"/>
  <c r="G204" i="39"/>
  <c r="P175" i="36" l="1"/>
  <c r="G176" i="36"/>
  <c r="P176" i="10"/>
  <c r="G177" i="10"/>
  <c r="P182" i="29"/>
  <c r="G183" i="29"/>
  <c r="P176" i="1"/>
  <c r="G177" i="1"/>
  <c r="G204" i="50"/>
  <c r="P203" i="50"/>
  <c r="P175" i="12"/>
  <c r="G176" i="12"/>
  <c r="P190" i="21"/>
  <c r="G191" i="21"/>
  <c r="P177" i="25"/>
  <c r="G178" i="25"/>
  <c r="P186" i="15"/>
  <c r="G187" i="15"/>
  <c r="P186" i="35"/>
  <c r="G187" i="35"/>
  <c r="P191" i="17"/>
  <c r="G192" i="17"/>
  <c r="P204" i="39"/>
  <c r="G205" i="39"/>
  <c r="P176" i="36" l="1"/>
  <c r="G177" i="36"/>
  <c r="P177" i="10"/>
  <c r="G178" i="10"/>
  <c r="P183" i="29"/>
  <c r="G184" i="29"/>
  <c r="P177" i="1"/>
  <c r="G178" i="1"/>
  <c r="G205" i="50"/>
  <c r="P204" i="50"/>
  <c r="P176" i="12"/>
  <c r="G177" i="12"/>
  <c r="P191" i="21"/>
  <c r="G192" i="21"/>
  <c r="P178" i="25"/>
  <c r="G179" i="25"/>
  <c r="P187" i="15"/>
  <c r="G188" i="15"/>
  <c r="P187" i="35"/>
  <c r="G188" i="35"/>
  <c r="P192" i="17"/>
  <c r="G193" i="17"/>
  <c r="P205" i="39"/>
  <c r="G206" i="39"/>
  <c r="P177" i="36" l="1"/>
  <c r="G178" i="36"/>
  <c r="P178" i="10"/>
  <c r="G179" i="10"/>
  <c r="P184" i="29"/>
  <c r="G185" i="29"/>
  <c r="P178" i="1"/>
  <c r="G179" i="1"/>
  <c r="G206" i="50"/>
  <c r="P205" i="50"/>
  <c r="P177" i="12"/>
  <c r="G178" i="12"/>
  <c r="P192" i="21"/>
  <c r="G193" i="21"/>
  <c r="P179" i="25"/>
  <c r="G180" i="25"/>
  <c r="P188" i="15"/>
  <c r="G189" i="15"/>
  <c r="P188" i="35"/>
  <c r="G189" i="35"/>
  <c r="P193" i="17"/>
  <c r="G194" i="17"/>
  <c r="P206" i="39"/>
  <c r="G207" i="39"/>
  <c r="P178" i="36" l="1"/>
  <c r="G179" i="36"/>
  <c r="P179" i="10"/>
  <c r="G180" i="10"/>
  <c r="P185" i="29"/>
  <c r="G186" i="29"/>
  <c r="P179" i="1"/>
  <c r="G180" i="1"/>
  <c r="G207" i="50"/>
  <c r="P206" i="50"/>
  <c r="P178" i="12"/>
  <c r="G179" i="12"/>
  <c r="P193" i="21"/>
  <c r="G194" i="21"/>
  <c r="P180" i="25"/>
  <c r="G181" i="25"/>
  <c r="P189" i="15"/>
  <c r="G190" i="15"/>
  <c r="P189" i="35"/>
  <c r="G190" i="35"/>
  <c r="P194" i="17"/>
  <c r="G195" i="17"/>
  <c r="P207" i="39"/>
  <c r="G208" i="39"/>
  <c r="P179" i="36" l="1"/>
  <c r="G180" i="36"/>
  <c r="P180" i="10"/>
  <c r="G181" i="10"/>
  <c r="P186" i="29"/>
  <c r="G187" i="29"/>
  <c r="P180" i="1"/>
  <c r="G181" i="1"/>
  <c r="G208" i="50"/>
  <c r="P207" i="50"/>
  <c r="P179" i="12"/>
  <c r="G180" i="12"/>
  <c r="P194" i="21"/>
  <c r="G195" i="21"/>
  <c r="P181" i="25"/>
  <c r="G182" i="25"/>
  <c r="P190" i="15"/>
  <c r="G191" i="15"/>
  <c r="P190" i="35"/>
  <c r="G191" i="35"/>
  <c r="P195" i="17"/>
  <c r="G196" i="17"/>
  <c r="P208" i="39"/>
  <c r="G209" i="39"/>
  <c r="P180" i="36" l="1"/>
  <c r="G181" i="36"/>
  <c r="P181" i="10"/>
  <c r="G182" i="10"/>
  <c r="P187" i="29"/>
  <c r="G188" i="29"/>
  <c r="P181" i="1"/>
  <c r="G182" i="1"/>
  <c r="G209" i="50"/>
  <c r="P208" i="50"/>
  <c r="P180" i="12"/>
  <c r="G181" i="12"/>
  <c r="P195" i="21"/>
  <c r="G196" i="21"/>
  <c r="P182" i="25"/>
  <c r="G183" i="25"/>
  <c r="P191" i="15"/>
  <c r="G192" i="15"/>
  <c r="P191" i="35"/>
  <c r="G192" i="35"/>
  <c r="P196" i="17"/>
  <c r="G197" i="17"/>
  <c r="P209" i="39"/>
  <c r="G210" i="39"/>
  <c r="P181" i="36" l="1"/>
  <c r="G182" i="36"/>
  <c r="P182" i="10"/>
  <c r="G183" i="10"/>
  <c r="P188" i="29"/>
  <c r="G189" i="29"/>
  <c r="P182" i="1"/>
  <c r="G183" i="1"/>
  <c r="G210" i="50"/>
  <c r="P209" i="50"/>
  <c r="P181" i="12"/>
  <c r="G182" i="12"/>
  <c r="P196" i="21"/>
  <c r="G197" i="21"/>
  <c r="P183" i="25"/>
  <c r="G184" i="25"/>
  <c r="P192" i="15"/>
  <c r="G193" i="15"/>
  <c r="P192" i="35"/>
  <c r="G193" i="35"/>
  <c r="P197" i="17"/>
  <c r="G198" i="17"/>
  <c r="P210" i="39"/>
  <c r="G211" i="39"/>
  <c r="P182" i="36" l="1"/>
  <c r="G183" i="36"/>
  <c r="P183" i="10"/>
  <c r="G184" i="10"/>
  <c r="P189" i="29"/>
  <c r="G190" i="29"/>
  <c r="P183" i="1"/>
  <c r="G184" i="1"/>
  <c r="G211" i="50"/>
  <c r="P210" i="50"/>
  <c r="P182" i="12"/>
  <c r="G183" i="12"/>
  <c r="P197" i="21"/>
  <c r="G198" i="21"/>
  <c r="P184" i="25"/>
  <c r="G185" i="25"/>
  <c r="P193" i="15"/>
  <c r="G194" i="15"/>
  <c r="P193" i="35"/>
  <c r="G194" i="35"/>
  <c r="P198" i="17"/>
  <c r="G199" i="17"/>
  <c r="P211" i="39"/>
  <c r="G212" i="39"/>
  <c r="P183" i="36" l="1"/>
  <c r="G184" i="36"/>
  <c r="P184" i="10"/>
  <c r="G185" i="10"/>
  <c r="P190" i="29"/>
  <c r="G191" i="29"/>
  <c r="P184" i="1"/>
  <c r="G185" i="1"/>
  <c r="G212" i="50"/>
  <c r="P211" i="50"/>
  <c r="P183" i="12"/>
  <c r="G184" i="12"/>
  <c r="P198" i="21"/>
  <c r="G199" i="21"/>
  <c r="P185" i="25"/>
  <c r="G186" i="25"/>
  <c r="P194" i="15"/>
  <c r="G195" i="15"/>
  <c r="P194" i="35"/>
  <c r="G195" i="35"/>
  <c r="P199" i="17"/>
  <c r="G200" i="17"/>
  <c r="P212" i="39"/>
  <c r="G213" i="39"/>
  <c r="P184" i="36" l="1"/>
  <c r="G185" i="36"/>
  <c r="P185" i="10"/>
  <c r="G186" i="10"/>
  <c r="P191" i="29"/>
  <c r="G192" i="29"/>
  <c r="P185" i="1"/>
  <c r="G186" i="1"/>
  <c r="G213" i="50"/>
  <c r="P212" i="50"/>
  <c r="P184" i="12"/>
  <c r="G185" i="12"/>
  <c r="P199" i="21"/>
  <c r="G200" i="21"/>
  <c r="P186" i="25"/>
  <c r="G187" i="25"/>
  <c r="P195" i="15"/>
  <c r="G196" i="15"/>
  <c r="P195" i="35"/>
  <c r="G196" i="35"/>
  <c r="P200" i="17"/>
  <c r="G201" i="17"/>
  <c r="P213" i="39"/>
  <c r="G214" i="39"/>
  <c r="P185" i="36" l="1"/>
  <c r="G186" i="36"/>
  <c r="P186" i="10"/>
  <c r="G187" i="10"/>
  <c r="P192" i="29"/>
  <c r="G193" i="29"/>
  <c r="P186" i="1"/>
  <c r="G187" i="1"/>
  <c r="G214" i="50"/>
  <c r="P213" i="50"/>
  <c r="P185" i="12"/>
  <c r="G186" i="12"/>
  <c r="P200" i="21"/>
  <c r="G201" i="21"/>
  <c r="P187" i="25"/>
  <c r="G188" i="25"/>
  <c r="P196" i="15"/>
  <c r="G197" i="15"/>
  <c r="P196" i="35"/>
  <c r="G197" i="35"/>
  <c r="P201" i="17"/>
  <c r="G202" i="17"/>
  <c r="P214" i="39"/>
  <c r="G215" i="39"/>
  <c r="P186" i="36" l="1"/>
  <c r="G187" i="36"/>
  <c r="P187" i="10"/>
  <c r="G188" i="10"/>
  <c r="P193" i="29"/>
  <c r="G194" i="29"/>
  <c r="P187" i="1"/>
  <c r="G188" i="1"/>
  <c r="G215" i="50"/>
  <c r="P214" i="50"/>
  <c r="P186" i="12"/>
  <c r="G187" i="12"/>
  <c r="P201" i="21"/>
  <c r="G202" i="21"/>
  <c r="P188" i="25"/>
  <c r="G189" i="25"/>
  <c r="P197" i="15"/>
  <c r="G198" i="15"/>
  <c r="P197" i="35"/>
  <c r="G198" i="35"/>
  <c r="P202" i="17"/>
  <c r="G203" i="17"/>
  <c r="P215" i="39"/>
  <c r="G216" i="39"/>
  <c r="P187" i="36" l="1"/>
  <c r="G188" i="36"/>
  <c r="P188" i="10"/>
  <c r="G189" i="10"/>
  <c r="P194" i="29"/>
  <c r="G195" i="29"/>
  <c r="P188" i="1"/>
  <c r="G189" i="1"/>
  <c r="G216" i="50"/>
  <c r="P215" i="50"/>
  <c r="P187" i="12"/>
  <c r="G188" i="12"/>
  <c r="P202" i="21"/>
  <c r="G203" i="21"/>
  <c r="P189" i="25"/>
  <c r="G190" i="25"/>
  <c r="P198" i="15"/>
  <c r="G199" i="15"/>
  <c r="P198" i="35"/>
  <c r="G199" i="35"/>
  <c r="P203" i="17"/>
  <c r="G204" i="17"/>
  <c r="P216" i="39"/>
  <c r="G217" i="39"/>
  <c r="P188" i="36" l="1"/>
  <c r="G189" i="36"/>
  <c r="P189" i="10"/>
  <c r="G190" i="10"/>
  <c r="P195" i="29"/>
  <c r="G196" i="29"/>
  <c r="P189" i="1"/>
  <c r="G190" i="1"/>
  <c r="G217" i="50"/>
  <c r="P216" i="50"/>
  <c r="P188" i="12"/>
  <c r="G189" i="12"/>
  <c r="P203" i="21"/>
  <c r="G204" i="21"/>
  <c r="P190" i="25"/>
  <c r="G191" i="25"/>
  <c r="G23" i="32"/>
  <c r="P199" i="15"/>
  <c r="G200" i="15"/>
  <c r="P199" i="35"/>
  <c r="G200" i="35"/>
  <c r="P204" i="17"/>
  <c r="G205" i="17"/>
  <c r="P217" i="39"/>
  <c r="G218" i="39"/>
  <c r="P189" i="36" l="1"/>
  <c r="G190" i="36"/>
  <c r="P190" i="10"/>
  <c r="G191" i="10"/>
  <c r="P196" i="29"/>
  <c r="G197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90" i="12"/>
  <c r="P204" i="21"/>
  <c r="G205" i="21"/>
  <c r="P191" i="25"/>
  <c r="G192" i="25"/>
  <c r="P200" i="15"/>
  <c r="G201" i="15"/>
  <c r="P200" i="35"/>
  <c r="G201" i="35"/>
  <c r="P205" i="17"/>
  <c r="G206" i="17"/>
  <c r="P218" i="39"/>
  <c r="G219" i="39"/>
  <c r="P190" i="36" l="1"/>
  <c r="G191" i="36"/>
  <c r="P191" i="10"/>
  <c r="G192" i="10"/>
  <c r="P197" i="29"/>
  <c r="G198" i="29"/>
  <c r="P191" i="1"/>
  <c r="G192" i="1"/>
  <c r="P190" i="12"/>
  <c r="G191" i="12"/>
  <c r="P205" i="21"/>
  <c r="G206" i="21"/>
  <c r="P192" i="25"/>
  <c r="G193" i="25"/>
  <c r="P201" i="15"/>
  <c r="G202" i="15"/>
  <c r="P201" i="35"/>
  <c r="G202" i="35"/>
  <c r="P206" i="17"/>
  <c r="G207" i="17"/>
  <c r="P219" i="39"/>
  <c r="G220" i="39"/>
  <c r="P191" i="36" l="1"/>
  <c r="G192" i="36"/>
  <c r="P192" i="10"/>
  <c r="G193" i="10"/>
  <c r="P198" i="29"/>
  <c r="G199" i="29"/>
  <c r="P192" i="1"/>
  <c r="G193" i="1"/>
  <c r="P191" i="12"/>
  <c r="G192" i="12"/>
  <c r="P206" i="21"/>
  <c r="G207" i="21"/>
  <c r="P193" i="25"/>
  <c r="G194" i="25"/>
  <c r="P202" i="15"/>
  <c r="G203" i="15"/>
  <c r="P202" i="35"/>
  <c r="G203" i="35"/>
  <c r="P207" i="17"/>
  <c r="G208" i="17"/>
  <c r="P220" i="39"/>
  <c r="G221" i="39"/>
  <c r="P192" i="36" l="1"/>
  <c r="G193" i="36"/>
  <c r="P193" i="10"/>
  <c r="G194" i="10"/>
  <c r="P199" i="29"/>
  <c r="G200" i="29"/>
  <c r="P193" i="1"/>
  <c r="G194" i="1"/>
  <c r="P192" i="12"/>
  <c r="G193" i="12"/>
  <c r="P207" i="21"/>
  <c r="G208" i="21"/>
  <c r="P194" i="25"/>
  <c r="G195" i="25"/>
  <c r="P203" i="15"/>
  <c r="G204" i="15"/>
  <c r="P203" i="35"/>
  <c r="G204" i="35"/>
  <c r="P208" i="17"/>
  <c r="G209" i="17"/>
  <c r="P221" i="39"/>
  <c r="G222" i="39"/>
  <c r="P193" i="36" l="1"/>
  <c r="G194" i="36"/>
  <c r="P194" i="10"/>
  <c r="G195" i="10"/>
  <c r="P200" i="29"/>
  <c r="G201" i="29"/>
  <c r="P194" i="1"/>
  <c r="G195" i="1"/>
  <c r="P193" i="12"/>
  <c r="G194" i="12"/>
  <c r="P208" i="21"/>
  <c r="G209" i="21"/>
  <c r="P195" i="25"/>
  <c r="G196" i="25"/>
  <c r="P204" i="15"/>
  <c r="G205" i="15"/>
  <c r="P204" i="35"/>
  <c r="G205" i="35"/>
  <c r="P209" i="17"/>
  <c r="P222" i="39"/>
  <c r="G223" i="39"/>
  <c r="P194" i="36" l="1"/>
  <c r="G195" i="36"/>
  <c r="P195" i="10"/>
  <c r="G196" i="10"/>
  <c r="P201" i="29"/>
  <c r="G202" i="29"/>
  <c r="P195" i="1"/>
  <c r="G196" i="1"/>
  <c r="P194" i="12"/>
  <c r="G195" i="12"/>
  <c r="P209" i="21"/>
  <c r="G210" i="21"/>
  <c r="P196" i="25"/>
  <c r="G197" i="25"/>
  <c r="P205" i="15"/>
  <c r="G206" i="15"/>
  <c r="P205" i="35"/>
  <c r="G206" i="35"/>
  <c r="G17" i="32"/>
  <c r="P223" i="39"/>
  <c r="G224" i="39"/>
  <c r="P195" i="36" l="1"/>
  <c r="G196" i="36"/>
  <c r="P196" i="10"/>
  <c r="G197" i="10"/>
  <c r="P202" i="29"/>
  <c r="G203" i="29"/>
  <c r="P196" i="1"/>
  <c r="G197" i="1"/>
  <c r="P195" i="12"/>
  <c r="G196" i="12"/>
  <c r="P210" i="21"/>
  <c r="G211" i="21"/>
  <c r="P197" i="25"/>
  <c r="G198" i="25"/>
  <c r="P206" i="15"/>
  <c r="G207" i="15"/>
  <c r="P206" i="35"/>
  <c r="G207" i="35"/>
  <c r="P224" i="39"/>
  <c r="G225" i="39"/>
  <c r="P196" i="36" l="1"/>
  <c r="G197" i="36"/>
  <c r="P197" i="10"/>
  <c r="G198" i="10"/>
  <c r="P203" i="29"/>
  <c r="G204" i="29"/>
  <c r="P197" i="1"/>
  <c r="G198" i="1"/>
  <c r="P196" i="12"/>
  <c r="G197" i="12"/>
  <c r="P211" i="21"/>
  <c r="G212" i="21"/>
  <c r="P198" i="25"/>
  <c r="G199" i="25"/>
  <c r="P207" i="15"/>
  <c r="G208" i="15"/>
  <c r="P207" i="35"/>
  <c r="G208" i="35"/>
  <c r="P225" i="39"/>
  <c r="G226" i="39"/>
  <c r="P197" i="36" l="1"/>
  <c r="G198" i="36"/>
  <c r="P198" i="10"/>
  <c r="G199" i="10"/>
  <c r="P204" i="29"/>
  <c r="G205" i="29"/>
  <c r="P198" i="1"/>
  <c r="G199" i="1"/>
  <c r="P197" i="12"/>
  <c r="G198" i="12"/>
  <c r="P212" i="21"/>
  <c r="G213" i="21"/>
  <c r="P199" i="25"/>
  <c r="G200" i="25"/>
  <c r="P208" i="15"/>
  <c r="G209" i="15"/>
  <c r="P208" i="35"/>
  <c r="G209" i="35"/>
  <c r="P226" i="39"/>
  <c r="G227" i="39"/>
  <c r="P198" i="36" l="1"/>
  <c r="G199" i="36"/>
  <c r="P199" i="10"/>
  <c r="G200" i="10"/>
  <c r="P205" i="29"/>
  <c r="G206" i="29"/>
  <c r="P199" i="1"/>
  <c r="G200" i="1"/>
  <c r="P198" i="12"/>
  <c r="G199" i="12"/>
  <c r="P213" i="21"/>
  <c r="G214" i="21"/>
  <c r="P200" i="25"/>
  <c r="G201" i="25"/>
  <c r="P209" i="15"/>
  <c r="G210" i="15"/>
  <c r="P209" i="35"/>
  <c r="G210" i="35"/>
  <c r="P227" i="39"/>
  <c r="G228" i="39"/>
  <c r="D10" i="32" s="1"/>
  <c r="P199" i="36" l="1"/>
  <c r="G200" i="36"/>
  <c r="P200" i="10"/>
  <c r="G201" i="10"/>
  <c r="P206" i="29"/>
  <c r="G207" i="29"/>
  <c r="P200" i="1"/>
  <c r="G201" i="1"/>
  <c r="P199" i="12"/>
  <c r="G200" i="12"/>
  <c r="G18" i="32"/>
  <c r="P214" i="21"/>
  <c r="P201" i="25"/>
  <c r="G202" i="25"/>
  <c r="P210" i="15"/>
  <c r="G211" i="15"/>
  <c r="P210" i="35"/>
  <c r="G211" i="35"/>
  <c r="P228" i="39"/>
  <c r="P200" i="36" l="1"/>
  <c r="G201" i="36"/>
  <c r="P201" i="10"/>
  <c r="G202" i="10"/>
  <c r="P207" i="29"/>
  <c r="G208" i="29"/>
  <c r="P201" i="1"/>
  <c r="G202" i="1"/>
  <c r="P200" i="12"/>
  <c r="G201" i="12"/>
  <c r="P202" i="25"/>
  <c r="G203" i="25"/>
  <c r="P211" i="15"/>
  <c r="G212" i="15"/>
  <c r="P211" i="35"/>
  <c r="G212" i="35"/>
  <c r="G10" i="32"/>
  <c r="P201" i="36" l="1"/>
  <c r="G202" i="36"/>
  <c r="P202" i="10"/>
  <c r="G203" i="10"/>
  <c r="P208" i="29"/>
  <c r="G209" i="29"/>
  <c r="P202" i="1"/>
  <c r="G203" i="1"/>
  <c r="P201" i="12"/>
  <c r="G202" i="12"/>
  <c r="P203" i="25"/>
  <c r="G204" i="25"/>
  <c r="P212" i="15"/>
  <c r="G213" i="15"/>
  <c r="P212" i="35"/>
  <c r="G213" i="35"/>
  <c r="P202" i="36" l="1"/>
  <c r="G203" i="36"/>
  <c r="P203" i="10"/>
  <c r="G204" i="10"/>
  <c r="P209" i="29"/>
  <c r="G210" i="29"/>
  <c r="P203" i="1"/>
  <c r="G204" i="1"/>
  <c r="P202" i="12"/>
  <c r="G203" i="12"/>
  <c r="P204" i="25"/>
  <c r="G205" i="25"/>
  <c r="P213" i="15"/>
  <c r="G214" i="15"/>
  <c r="P213" i="35"/>
  <c r="G214" i="35"/>
  <c r="P203" i="36" l="1"/>
  <c r="G204" i="36"/>
  <c r="P204" i="10"/>
  <c r="G205" i="10"/>
  <c r="P210" i="29"/>
  <c r="G211" i="29"/>
  <c r="P204" i="1"/>
  <c r="G205" i="1"/>
  <c r="P203" i="12"/>
  <c r="G204" i="12"/>
  <c r="P205" i="25"/>
  <c r="G206" i="25"/>
  <c r="P214" i="15"/>
  <c r="G215" i="15"/>
  <c r="P214" i="35"/>
  <c r="G215" i="35"/>
  <c r="P204" i="36" l="1"/>
  <c r="G205" i="36"/>
  <c r="P205" i="10"/>
  <c r="G206" i="10"/>
  <c r="P211" i="29"/>
  <c r="G212" i="29"/>
  <c r="P205" i="1"/>
  <c r="G206" i="1"/>
  <c r="P204" i="12"/>
  <c r="G205" i="12"/>
  <c r="P206" i="25"/>
  <c r="G207" i="25"/>
  <c r="P215" i="15"/>
  <c r="G216" i="15"/>
  <c r="P215" i="35"/>
  <c r="G216" i="35"/>
  <c r="P205" i="36" l="1"/>
  <c r="G206" i="36"/>
  <c r="P206" i="10"/>
  <c r="G207" i="10"/>
  <c r="D20" i="32"/>
  <c r="G20" i="32" s="1"/>
  <c r="P212" i="29"/>
  <c r="P206" i="1"/>
  <c r="G207" i="1"/>
  <c r="P205" i="12"/>
  <c r="G206" i="12"/>
  <c r="P207" i="25"/>
  <c r="G208" i="25"/>
  <c r="P216" i="15"/>
  <c r="G217" i="15"/>
  <c r="P216" i="35"/>
  <c r="G217" i="35"/>
  <c r="P206" i="36" l="1"/>
  <c r="G207" i="36"/>
  <c r="P207" i="10"/>
  <c r="G208" i="10"/>
  <c r="P207" i="1"/>
  <c r="G208" i="1"/>
  <c r="P206" i="12"/>
  <c r="G207" i="12"/>
  <c r="P208" i="25"/>
  <c r="G209" i="25"/>
  <c r="P217" i="15"/>
  <c r="G218" i="15"/>
  <c r="P217" i="35"/>
  <c r="G218" i="35"/>
  <c r="P207" i="36" l="1"/>
  <c r="G208" i="36"/>
  <c r="P208" i="10"/>
  <c r="G209" i="10"/>
  <c r="P208" i="1"/>
  <c r="G209" i="1"/>
  <c r="P209" i="1" s="1"/>
  <c r="P207" i="12"/>
  <c r="G208" i="12"/>
  <c r="P209" i="25"/>
  <c r="G210" i="25"/>
  <c r="P218" i="15"/>
  <c r="G219" i="15"/>
  <c r="P218" i="35"/>
  <c r="G219" i="35"/>
  <c r="P208" i="36" l="1"/>
  <c r="G209" i="36"/>
  <c r="P209" i="10"/>
  <c r="G210" i="10"/>
  <c r="P208" i="12"/>
  <c r="G209" i="12"/>
  <c r="P210" i="25"/>
  <c r="G211" i="25"/>
  <c r="D13" i="32" s="1"/>
  <c r="P219" i="15"/>
  <c r="G220" i="15"/>
  <c r="P219" i="35"/>
  <c r="G220" i="35"/>
  <c r="D11" i="32" s="1"/>
  <c r="D19" i="32" l="1"/>
  <c r="G19" i="32" s="1"/>
  <c r="P209" i="36"/>
  <c r="D27" i="32"/>
  <c r="G27" i="32" s="1"/>
  <c r="P210" i="10"/>
  <c r="P209" i="12"/>
  <c r="G210" i="12"/>
  <c r="D15" i="32" s="1"/>
  <c r="P211" i="25"/>
  <c r="P220" i="15"/>
  <c r="G221" i="15"/>
  <c r="P220" i="35"/>
  <c r="G15" i="32" l="1"/>
  <c r="P210" i="12"/>
  <c r="G13" i="32"/>
  <c r="P221" i="15"/>
  <c r="G222" i="15"/>
  <c r="D16" i="32" s="1"/>
  <c r="D30" i="32" s="1"/>
  <c r="G11" i="32"/>
  <c r="P222" i="15" l="1"/>
  <c r="G223" i="15"/>
  <c r="G224" i="15" s="1"/>
  <c r="G225" i="15" s="1"/>
  <c r="G226" i="15" s="1"/>
  <c r="G227" i="15" s="1"/>
  <c r="G228" i="15" s="1"/>
  <c r="G229" i="15" s="1"/>
  <c r="G230" i="15" s="1"/>
  <c r="G16" i="32" l="1"/>
  <c r="G30" i="32" s="1"/>
</calcChain>
</file>

<file path=xl/sharedStrings.xml><?xml version="1.0" encoding="utf-8"?>
<sst xmlns="http://schemas.openxmlformats.org/spreadsheetml/2006/main" count="1439" uniqueCount="136">
  <si>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</si>
  <si>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</si>
  <si>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</si>
  <si>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</si>
  <si>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</si>
  <si>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</si>
  <si>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</si>
  <si>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</si>
  <si>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</si>
  <si>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</si>
  <si>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</si>
  <si>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</si>
  <si>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</si>
  <si>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</si>
  <si>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</si>
  <si>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</si>
  <si>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</si>
  <si>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</si>
  <si>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</si>
  <si>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</si>
  <si>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</si>
  <si>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</si>
  <si>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</si>
  <si>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</si>
  <si>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</si>
  <si>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</si>
  <si>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</si>
  <si>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</si>
  <si>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</si>
  <si>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</si>
  <si>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</si>
  <si>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</si>
  <si>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</si>
  <si>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</si>
  <si>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</si>
  <si>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</si>
  <si>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</si>
  <si>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</si>
  <si>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</si>
  <si>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</si>
  <si>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</si>
  <si>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</si>
  <si>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</si>
  <si>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</si>
  <si>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</si>
  <si>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</si>
  <si>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</si>
  <si>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</si>
  <si>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</si>
  <si>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</si>
  <si>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</si>
  <si>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</si>
  <si>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>OBRADOR</t>
  </si>
  <si>
    <t>26JREV</t>
  </si>
  <si>
    <t>1107/14</t>
  </si>
  <si>
    <t xml:space="preserve"> </t>
  </si>
  <si>
    <t>SESO COPA SEABOARD 10.9</t>
  </si>
  <si>
    <t>PL</t>
  </si>
  <si>
    <t>CUERO PIERNA</t>
  </si>
  <si>
    <t>SESOS MARQUETA DANISH</t>
  </si>
  <si>
    <t>CONTRA EXCEL</t>
  </si>
  <si>
    <t>CONTRA SWIFT</t>
  </si>
  <si>
    <t>SEABOARD FOODS</t>
  </si>
  <si>
    <t>#3</t>
  </si>
  <si>
    <t xml:space="preserve">total 140 cajas de todas tiendas </t>
  </si>
  <si>
    <t>CORBATA J M</t>
  </si>
  <si>
    <t xml:space="preserve">CUERO BELLY MAPLE </t>
  </si>
  <si>
    <t>BUCHE SEABOARD</t>
  </si>
  <si>
    <t>LIBRE</t>
  </si>
  <si>
    <t>NANA SEABOARD</t>
  </si>
  <si>
    <t>LENGUA DE CERDO</t>
  </si>
  <si>
    <t>ESP.BORREGO ATKINS</t>
  </si>
  <si>
    <t>AGOSTO</t>
  </si>
  <si>
    <t>AGOST</t>
  </si>
  <si>
    <t>SMITHFIELD</t>
  </si>
  <si>
    <t>agosto</t>
  </si>
  <si>
    <t>CABEZA C/LENGUA</t>
  </si>
  <si>
    <t>SEP</t>
  </si>
  <si>
    <t>almacen</t>
  </si>
  <si>
    <t>ALB</t>
  </si>
  <si>
    <t>SF</t>
  </si>
  <si>
    <t>NO HAY</t>
  </si>
  <si>
    <t>ESP DE CORDERO ALLIANCE</t>
  </si>
  <si>
    <t>ESP CARNERO ALLIANCE</t>
  </si>
  <si>
    <t>OCT</t>
  </si>
  <si>
    <t>OCTUBRE</t>
  </si>
  <si>
    <t>0933L</t>
  </si>
  <si>
    <t>SEABOARD</t>
  </si>
  <si>
    <t>0932L</t>
  </si>
  <si>
    <t>0931L</t>
  </si>
  <si>
    <t>0934L</t>
  </si>
  <si>
    <t>0935L</t>
  </si>
  <si>
    <t>0936L</t>
  </si>
  <si>
    <t>0940L</t>
  </si>
  <si>
    <t>0937L</t>
  </si>
  <si>
    <t>0938L</t>
  </si>
  <si>
    <t>0939L</t>
  </si>
  <si>
    <t>0941L</t>
  </si>
  <si>
    <t>0942L</t>
  </si>
  <si>
    <t>NU3</t>
  </si>
  <si>
    <t>0948L</t>
  </si>
  <si>
    <t>0951L</t>
  </si>
  <si>
    <t>CUERO</t>
  </si>
  <si>
    <t>SMITHFIELD FARMLAND SALES CORP</t>
  </si>
  <si>
    <t>INDIANA</t>
  </si>
  <si>
    <t>INDIANA PACKERS CORPORETION</t>
  </si>
  <si>
    <t>SEABOARD FOOD</t>
  </si>
  <si>
    <t>CORBATA SEABOARD</t>
  </si>
  <si>
    <t>LENGUA DE RES PUNTA</t>
  </si>
  <si>
    <t>ADAMS INT. MOR .S A DE CV</t>
  </si>
  <si>
    <t>SABADO</t>
  </si>
  <si>
    <t>0953L</t>
  </si>
  <si>
    <t>0954L</t>
  </si>
  <si>
    <t>0955L</t>
  </si>
  <si>
    <t>0956L</t>
  </si>
  <si>
    <t>0943L</t>
  </si>
  <si>
    <t>0944L</t>
  </si>
  <si>
    <t>0945L</t>
  </si>
  <si>
    <t>0946L</t>
  </si>
  <si>
    <t>0949L</t>
  </si>
  <si>
    <t>0950L</t>
  </si>
  <si>
    <t>0952L</t>
  </si>
  <si>
    <t>MANSIVA COMERCIALIZADORA INT . S A DE CV</t>
  </si>
  <si>
    <t>0957L</t>
  </si>
  <si>
    <t>0958L</t>
  </si>
  <si>
    <t>0959L</t>
  </si>
  <si>
    <t>0963L</t>
  </si>
  <si>
    <t>0962L</t>
  </si>
  <si>
    <t>0960L</t>
  </si>
  <si>
    <t>0961L</t>
  </si>
  <si>
    <t>CIC</t>
  </si>
  <si>
    <t>0965L</t>
  </si>
  <si>
    <t>0966L</t>
  </si>
  <si>
    <t>0967L</t>
  </si>
  <si>
    <t>0964L</t>
  </si>
  <si>
    <t>0968L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</si>
</sst>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104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Calibri"/>
      <family val="2"/>
      <scheme val="minor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sz val="18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sz val="12"/>
      <color rgb="FFFF0000"/>
      <name val="Calibri"/>
      <family val="2"/>
      <scheme val="minor"/>
    </font>
    <font>
      <sz val="12"/>
      <color theme="3"/>
      <name val="Arial"/>
      <family val="2"/>
    </font>
    <font>
      <sz val="10"/>
      <color theme="3"/>
      <name val="Arial"/>
      <family val="2"/>
    </font>
    <font>
      <b/>
      <sz val="12"/>
      <color theme="3"/>
      <name val="Arial"/>
      <family val="2"/>
    </font>
    <font>
      <b/>
      <sz val="14"/>
      <color theme="3"/>
      <name val="Arial"/>
      <family val="2"/>
    </font>
    <font>
      <b/>
      <sz val="18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8"/>
      <color rgb="FF008000"/>
      <name val="Arial"/>
      <family val="2"/>
    </font>
    <font>
      <sz val="12"/>
      <color rgb="FF3333FF"/>
      <name val="Arial"/>
      <family val="2"/>
    </font>
    <font>
      <sz val="12"/>
      <color rgb="FF008000"/>
      <name val="Arial"/>
      <family val="2"/>
    </font>
    <font>
      <sz val="10"/>
      <color theme="0" tint="-4.9989318521683403E-2"/>
      <name val="Arial"/>
      <family val="2"/>
    </font>
    <font>
      <sz val="9"/>
      <color rgb="FFFF0000"/>
      <name val="Arial"/>
      <family val="2"/>
    </font>
    <font>
      <b/>
      <sz val="14"/>
      <color rgb="FF008000"/>
      <name val="Arial"/>
      <family val="2"/>
    </font>
    <font>
      <sz val="16"/>
      <color theme="1"/>
      <name val="Arial"/>
      <family val="2"/>
    </font>
    <font>
      <sz val="12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3" fillId="0" borderId="0" applyFont="0" applyFill="0" applyBorder="0" applyAlignment="0" applyProtection="0"/>
  </cellStyleXfs>
  <cellXfs count="885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4" fillId="0" borderId="0" xfId="0" applyFont="1"/>
    <xf numFmtId="3" fontId="8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2" fontId="8" fillId="7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4" fillId="7" borderId="0" xfId="7" applyFont="1" applyFill="1" applyBorder="1" applyAlignment="1">
      <alignment horizontal="center"/>
    </xf>
    <xf numFmtId="2" fontId="43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5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16" fontId="8" fillId="7" borderId="0" xfId="0" applyNumberFormat="1" applyFont="1" applyFill="1" applyBorder="1"/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49" fillId="7" borderId="0" xfId="0" applyFont="1" applyFill="1"/>
    <xf numFmtId="0" fontId="46" fillId="7" borderId="0" xfId="0" applyFont="1" applyFill="1"/>
    <xf numFmtId="0" fontId="47" fillId="7" borderId="0" xfId="0" applyFont="1" applyFill="1" applyBorder="1"/>
    <xf numFmtId="4" fontId="47" fillId="7" borderId="0" xfId="0" applyNumberFormat="1" applyFont="1" applyFill="1" applyBorder="1"/>
    <xf numFmtId="164" fontId="47" fillId="7" borderId="0" xfId="0" applyNumberFormat="1" applyFont="1" applyFill="1" applyBorder="1"/>
    <xf numFmtId="164" fontId="47" fillId="7" borderId="0" xfId="0" applyNumberFormat="1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0" fontId="37" fillId="7" borderId="0" xfId="0" applyFont="1" applyFill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51" fillId="7" borderId="0" xfId="0" applyFont="1" applyFill="1" applyBorder="1"/>
    <xf numFmtId="4" fontId="51" fillId="7" borderId="0" xfId="0" applyNumberFormat="1" applyFont="1" applyFill="1" applyBorder="1"/>
    <xf numFmtId="0" fontId="52" fillId="7" borderId="0" xfId="0" applyFont="1" applyFill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48" fillId="7" borderId="0" xfId="0" applyFont="1" applyFill="1" applyBorder="1"/>
    <xf numFmtId="4" fontId="48" fillId="7" borderId="0" xfId="0" applyNumberFormat="1" applyFont="1" applyFill="1" applyBorder="1"/>
    <xf numFmtId="164" fontId="48" fillId="7" borderId="0" xfId="0" applyNumberFormat="1" applyFont="1" applyFill="1" applyBorder="1"/>
    <xf numFmtId="164" fontId="48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59" fillId="7" borderId="0" xfId="0" applyNumberFormat="1" applyFont="1" applyFill="1" applyBorder="1"/>
    <xf numFmtId="0" fontId="59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9" fillId="7" borderId="0" xfId="0" applyNumberFormat="1" applyFont="1" applyFill="1" applyBorder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left"/>
    </xf>
    <xf numFmtId="0" fontId="0" fillId="8" borderId="0" xfId="0" applyFill="1"/>
    <xf numFmtId="2" fontId="24" fillId="0" borderId="0" xfId="7" applyNumberFormat="1" applyFont="1" applyFill="1" applyBorder="1" applyAlignment="1">
      <alignment horizontal="center"/>
    </xf>
    <xf numFmtId="14" fontId="64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68" fillId="7" borderId="0" xfId="0" applyNumberFormat="1" applyFont="1" applyFill="1"/>
    <xf numFmtId="0" fontId="68" fillId="7" borderId="0" xfId="0" applyFont="1" applyFill="1"/>
    <xf numFmtId="0" fontId="68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43" fontId="9" fillId="7" borderId="0" xfId="9" applyFont="1" applyFill="1" applyBorder="1" applyAlignment="1"/>
    <xf numFmtId="0" fontId="62" fillId="7" borderId="0" xfId="0" applyFont="1" applyFill="1" applyAlignment="1">
      <alignment horizontal="center"/>
    </xf>
    <xf numFmtId="0" fontId="70" fillId="7" borderId="0" xfId="0" applyFont="1" applyFill="1"/>
    <xf numFmtId="0" fontId="69" fillId="7" borderId="0" xfId="0" applyFont="1" applyFill="1" applyBorder="1" applyAlignment="1">
      <alignment horizontal="center"/>
    </xf>
    <xf numFmtId="0" fontId="70" fillId="7" borderId="0" xfId="0" applyFont="1" applyFill="1" applyBorder="1"/>
    <xf numFmtId="0" fontId="69" fillId="7" borderId="0" xfId="0" applyFont="1" applyFill="1" applyBorder="1"/>
    <xf numFmtId="0" fontId="70" fillId="7" borderId="0" xfId="0" applyNumberFormat="1" applyFont="1" applyFill="1"/>
    <xf numFmtId="164" fontId="70" fillId="7" borderId="0" xfId="0" applyNumberFormat="1" applyFont="1" applyFill="1"/>
    <xf numFmtId="0" fontId="69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0" fontId="65" fillId="7" borderId="0" xfId="0" applyFont="1" applyFill="1"/>
    <xf numFmtId="0" fontId="65" fillId="7" borderId="0" xfId="0" applyFont="1" applyFill="1" applyBorder="1"/>
    <xf numFmtId="164" fontId="65" fillId="7" borderId="0" xfId="0" applyNumberFormat="1" applyFont="1" applyFill="1" applyBorder="1"/>
    <xf numFmtId="164" fontId="65" fillId="7" borderId="0" xfId="0" applyNumberFormat="1" applyFont="1" applyFill="1"/>
    <xf numFmtId="0" fontId="71" fillId="7" borderId="0" xfId="0" applyFont="1" applyFill="1"/>
    <xf numFmtId="2" fontId="67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2" fillId="7" borderId="0" xfId="0" applyNumberFormat="1" applyFont="1" applyFill="1" applyBorder="1"/>
    <xf numFmtId="0" fontId="6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7" borderId="20" xfId="0" applyNumberFormat="1" applyFont="1" applyFill="1" applyBorder="1"/>
    <xf numFmtId="164" fontId="9" fillId="7" borderId="0" xfId="0" applyNumberFormat="1" applyFont="1" applyFill="1" applyBorder="1"/>
    <xf numFmtId="0" fontId="0" fillId="9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41" fillId="7" borderId="0" xfId="0" applyFont="1" applyFill="1"/>
    <xf numFmtId="168" fontId="8" fillId="7" borderId="0" xfId="9" applyNumberFormat="1" applyFont="1" applyFill="1" applyBorder="1"/>
    <xf numFmtId="4" fontId="61" fillId="7" borderId="18" xfId="0" applyNumberFormat="1" applyFont="1" applyFill="1" applyBorder="1"/>
    <xf numFmtId="0" fontId="0" fillId="10" borderId="0" xfId="0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4" fontId="70" fillId="7" borderId="0" xfId="0" applyNumberFormat="1" applyFont="1" applyFill="1" applyBorder="1"/>
    <xf numFmtId="4" fontId="35" fillId="7" borderId="0" xfId="0" applyNumberFormat="1" applyFont="1" applyFill="1"/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0" fontId="3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5" fillId="7" borderId="0" xfId="0" applyFont="1" applyFill="1" applyBorder="1" applyAlignment="1">
      <alignment horizontal="left"/>
    </xf>
    <xf numFmtId="4" fontId="42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59" fillId="7" borderId="0" xfId="0" applyFont="1" applyFill="1"/>
    <xf numFmtId="0" fontId="76" fillId="7" borderId="0" xfId="0" applyFont="1" applyFill="1" applyBorder="1"/>
    <xf numFmtId="14" fontId="76" fillId="7" borderId="0" xfId="0" applyNumberFormat="1" applyFont="1" applyFill="1" applyBorder="1"/>
    <xf numFmtId="164" fontId="76" fillId="7" borderId="0" xfId="0" applyNumberFormat="1" applyFont="1" applyFill="1" applyBorder="1"/>
    <xf numFmtId="164" fontId="76" fillId="7" borderId="0" xfId="0" applyNumberFormat="1" applyFont="1" applyFill="1"/>
    <xf numFmtId="0" fontId="76" fillId="7" borderId="0" xfId="0" applyFont="1" applyFill="1"/>
    <xf numFmtId="4" fontId="75" fillId="7" borderId="0" xfId="0" applyNumberFormat="1" applyFont="1" applyFill="1" applyBorder="1"/>
    <xf numFmtId="0" fontId="75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14" fontId="0" fillId="7" borderId="0" xfId="0" applyNumberFormat="1" applyFill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43" fontId="1" fillId="7" borderId="0" xfId="9" applyFont="1" applyFill="1" applyBorder="1" applyAlignment="1"/>
    <xf numFmtId="17" fontId="8" fillId="0" borderId="0" xfId="0" applyNumberFormat="1" applyFont="1"/>
    <xf numFmtId="0" fontId="4" fillId="7" borderId="0" xfId="0" applyFont="1" applyFill="1"/>
    <xf numFmtId="2" fontId="13" fillId="7" borderId="0" xfId="7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5" fontId="7" fillId="7" borderId="0" xfId="0" applyNumberFormat="1" applyFont="1" applyFill="1" applyBorder="1"/>
    <xf numFmtId="0" fontId="0" fillId="7" borderId="11" xfId="0" applyFill="1" applyBorder="1"/>
    <xf numFmtId="0" fontId="8" fillId="7" borderId="0" xfId="0" applyNumberFormat="1" applyFont="1" applyFill="1" applyBorder="1" applyAlignment="1">
      <alignment horizontal="center"/>
    </xf>
    <xf numFmtId="2" fontId="4" fillId="7" borderId="0" xfId="7" applyNumberFormat="1" applyFont="1" applyFill="1" applyBorder="1" applyAlignment="1">
      <alignment horizontal="right"/>
    </xf>
    <xf numFmtId="43" fontId="67" fillId="7" borderId="0" xfId="9" applyFont="1" applyFill="1" applyBorder="1" applyAlignment="1">
      <alignment horizontal="right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43" fontId="8" fillId="7" borderId="0" xfId="9" applyFont="1" applyFill="1" applyBorder="1" applyAlignment="1">
      <alignment horizontal="right"/>
    </xf>
    <xf numFmtId="4" fontId="9" fillId="7" borderId="0" xfId="0" applyNumberFormat="1" applyFont="1" applyFill="1"/>
    <xf numFmtId="43" fontId="8" fillId="7" borderId="0" xfId="9" applyFont="1" applyFill="1" applyAlignment="1">
      <alignment horizontal="center"/>
    </xf>
    <xf numFmtId="44" fontId="8" fillId="7" borderId="0" xfId="4" applyFont="1" applyFill="1" applyBorder="1" applyAlignment="1">
      <alignment horizontal="center"/>
    </xf>
    <xf numFmtId="166" fontId="8" fillId="7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43" fontId="68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77" fillId="7" borderId="0" xfId="0" applyFont="1" applyFill="1" applyBorder="1"/>
    <xf numFmtId="0" fontId="77" fillId="7" borderId="0" xfId="0" applyFont="1" applyFill="1"/>
    <xf numFmtId="164" fontId="77" fillId="7" borderId="0" xfId="0" applyNumberFormat="1" applyFont="1" applyFill="1"/>
    <xf numFmtId="0" fontId="78" fillId="7" borderId="0" xfId="0" applyFont="1" applyFill="1"/>
    <xf numFmtId="164" fontId="78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0" fontId="52" fillId="7" borderId="0" xfId="0" applyFont="1" applyFill="1" applyBorder="1" applyAlignment="1">
      <alignment horizontal="center"/>
    </xf>
    <xf numFmtId="0" fontId="52" fillId="7" borderId="0" xfId="0" applyFont="1" applyFill="1" applyBorder="1"/>
    <xf numFmtId="4" fontId="52" fillId="7" borderId="0" xfId="0" applyNumberFormat="1" applyFont="1" applyFill="1" applyBorder="1"/>
    <xf numFmtId="14" fontId="53" fillId="7" borderId="0" xfId="1" applyNumberFormat="1" applyFont="1" applyFill="1" applyBorder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2" fontId="34" fillId="7" borderId="0" xfId="0" applyNumberFormat="1" applyFont="1" applyFill="1" applyBorder="1"/>
    <xf numFmtId="0" fontId="43" fillId="7" borderId="0" xfId="0" applyFont="1" applyFill="1" applyBorder="1"/>
    <xf numFmtId="2" fontId="10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 applyBorder="1"/>
    <xf numFmtId="164" fontId="37" fillId="7" borderId="0" xfId="0" applyNumberFormat="1" applyFont="1" applyFill="1"/>
    <xf numFmtId="0" fontId="0" fillId="7" borderId="0" xfId="0" applyNumberFormat="1" applyFont="1" applyFill="1" applyBorder="1" applyAlignment="1"/>
    <xf numFmtId="4" fontId="35" fillId="7" borderId="0" xfId="0" applyNumberFormat="1" applyFont="1" applyFill="1" applyBorder="1"/>
    <xf numFmtId="0" fontId="82" fillId="7" borderId="0" xfId="0" applyFont="1" applyFill="1" applyBorder="1"/>
    <xf numFmtId="0" fontId="35" fillId="7" borderId="0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right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0" fontId="22" fillId="7" borderId="0" xfId="7" applyFill="1"/>
    <xf numFmtId="0" fontId="0" fillId="7" borderId="0" xfId="0" applyFont="1" applyFill="1" applyBorder="1" applyAlignment="1">
      <alignment horizontal="right"/>
    </xf>
    <xf numFmtId="0" fontId="1" fillId="2" borderId="0" xfId="0" applyFont="1" applyFill="1"/>
    <xf numFmtId="4" fontId="59" fillId="7" borderId="0" xfId="0" applyNumberFormat="1" applyFont="1" applyFill="1"/>
    <xf numFmtId="164" fontId="59" fillId="7" borderId="0" xfId="0" applyNumberFormat="1" applyFont="1" applyFill="1" applyBorder="1"/>
    <xf numFmtId="164" fontId="59" fillId="7" borderId="0" xfId="0" applyNumberFormat="1" applyFont="1" applyFill="1"/>
    <xf numFmtId="0" fontId="7" fillId="7" borderId="3" xfId="0" applyFont="1" applyFill="1" applyBorder="1" applyAlignment="1">
      <alignment horizontal="center"/>
    </xf>
    <xf numFmtId="43" fontId="74" fillId="7" borderId="0" xfId="9" applyFont="1" applyFill="1" applyBorder="1" applyAlignment="1">
      <alignment horizontal="right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38" fillId="0" borderId="0" xfId="1" applyFont="1" applyFill="1" applyBorder="1" applyAlignment="1">
      <alignment horizontal="center"/>
    </xf>
    <xf numFmtId="14" fontId="1" fillId="0" borderId="0" xfId="0" applyNumberFormat="1" applyFont="1" applyFill="1"/>
    <xf numFmtId="2" fontId="10" fillId="0" borderId="0" xfId="0" applyNumberFormat="1" applyFont="1" applyFill="1" applyBorder="1"/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14" fontId="34" fillId="7" borderId="0" xfId="0" applyNumberFormat="1" applyFont="1" applyFill="1" applyBorder="1"/>
    <xf numFmtId="164" fontId="34" fillId="7" borderId="0" xfId="0" applyNumberFormat="1" applyFont="1" applyFill="1" applyBorder="1"/>
    <xf numFmtId="14" fontId="68" fillId="7" borderId="0" xfId="0" applyNumberFormat="1" applyFont="1" applyFill="1" applyBorder="1"/>
    <xf numFmtId="0" fontId="4" fillId="7" borderId="0" xfId="7" applyFont="1" applyFill="1" applyBorder="1"/>
    <xf numFmtId="0" fontId="73" fillId="7" borderId="0" xfId="7" applyFont="1" applyFill="1" applyBorder="1"/>
    <xf numFmtId="2" fontId="29" fillId="7" borderId="0" xfId="0" applyNumberFormat="1" applyFont="1" applyFill="1" applyBorder="1" applyAlignment="1">
      <alignment horizontal="center"/>
    </xf>
    <xf numFmtId="0" fontId="16" fillId="7" borderId="0" xfId="0" applyFont="1" applyFill="1"/>
    <xf numFmtId="2" fontId="4" fillId="7" borderId="0" xfId="0" applyNumberFormat="1" applyFont="1" applyFill="1" applyBorder="1"/>
    <xf numFmtId="2" fontId="5" fillId="7" borderId="0" xfId="8" applyNumberFormat="1" applyFont="1" applyFill="1" applyBorder="1" applyAlignment="1">
      <alignment horizontal="center"/>
    </xf>
    <xf numFmtId="4" fontId="4" fillId="7" borderId="0" xfId="0" applyNumberFormat="1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17" fontId="8" fillId="7" borderId="0" xfId="0" applyNumberFormat="1" applyFont="1" applyFill="1"/>
    <xf numFmtId="0" fontId="78" fillId="7" borderId="0" xfId="0" applyFont="1" applyFill="1" applyBorder="1" applyAlignment="1">
      <alignment horizontal="center"/>
    </xf>
    <xf numFmtId="4" fontId="77" fillId="7" borderId="0" xfId="0" applyNumberFormat="1" applyFont="1" applyFill="1" applyBorder="1"/>
    <xf numFmtId="0" fontId="78" fillId="7" borderId="0" xfId="0" applyFont="1" applyFill="1" applyBorder="1"/>
    <xf numFmtId="14" fontId="77" fillId="7" borderId="0" xfId="0" applyNumberFormat="1" applyFont="1" applyFill="1" applyBorder="1"/>
    <xf numFmtId="164" fontId="77" fillId="7" borderId="0" xfId="0" applyNumberFormat="1" applyFont="1" applyFill="1" applyBorder="1"/>
    <xf numFmtId="0" fontId="77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0" fillId="7" borderId="0" xfId="0" applyNumberFormat="1" applyFont="1" applyFill="1" applyBorder="1"/>
    <xf numFmtId="14" fontId="8" fillId="7" borderId="0" xfId="0" applyNumberFormat="1" applyFont="1" applyFill="1" applyAlignment="1">
      <alignment horizontal="right"/>
    </xf>
    <xf numFmtId="2" fontId="83" fillId="7" borderId="0" xfId="0" applyNumberFormat="1" applyFont="1" applyFill="1" applyBorder="1" applyAlignment="1">
      <alignment horizontal="center"/>
    </xf>
    <xf numFmtId="0" fontId="34" fillId="7" borderId="0" xfId="0" applyFont="1" applyFill="1" applyBorder="1"/>
    <xf numFmtId="2" fontId="87" fillId="7" borderId="0" xfId="7" applyNumberFormat="1" applyFont="1" applyFill="1" applyBorder="1" applyAlignment="1">
      <alignment horizontal="center"/>
    </xf>
    <xf numFmtId="2" fontId="88" fillId="7" borderId="0" xfId="7" applyNumberFormat="1" applyFont="1" applyFill="1" applyBorder="1" applyAlignment="1">
      <alignment horizontal="center"/>
    </xf>
    <xf numFmtId="43" fontId="25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40" fillId="7" borderId="0" xfId="7" applyNumberFormat="1" applyFont="1" applyFill="1" applyBorder="1" applyAlignment="1"/>
    <xf numFmtId="4" fontId="34" fillId="7" borderId="0" xfId="0" applyNumberFormat="1" applyFont="1" applyFill="1"/>
    <xf numFmtId="4" fontId="52" fillId="7" borderId="0" xfId="0" applyNumberFormat="1" applyFont="1" applyFill="1"/>
    <xf numFmtId="2" fontId="52" fillId="7" borderId="0" xfId="0" applyNumberFormat="1" applyFont="1" applyFill="1" applyAlignment="1">
      <alignment horizontal="center"/>
    </xf>
    <xf numFmtId="2" fontId="37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54" fillId="7" borderId="0" xfId="0" applyFont="1" applyFill="1" applyAlignment="1">
      <alignment horizontal="center"/>
    </xf>
    <xf numFmtId="4" fontId="55" fillId="7" borderId="0" xfId="0" applyNumberFormat="1" applyFont="1" applyFill="1"/>
    <xf numFmtId="0" fontId="55" fillId="7" borderId="0" xfId="0" applyFont="1" applyFill="1"/>
    <xf numFmtId="0" fontId="56" fillId="7" borderId="0" xfId="0" applyFont="1" applyFill="1" applyBorder="1" applyAlignment="1">
      <alignment horizontal="center"/>
    </xf>
    <xf numFmtId="0" fontId="57" fillId="7" borderId="0" xfId="0" applyFont="1" applyFill="1" applyBorder="1" applyAlignment="1">
      <alignment horizontal="center"/>
    </xf>
    <xf numFmtId="164" fontId="55" fillId="7" borderId="0" xfId="0" applyNumberFormat="1" applyFont="1" applyFill="1"/>
    <xf numFmtId="2" fontId="55" fillId="7" borderId="0" xfId="0" applyNumberFormat="1" applyFont="1" applyFill="1" applyAlignment="1">
      <alignment horizontal="center"/>
    </xf>
    <xf numFmtId="4" fontId="54" fillId="7" borderId="0" xfId="0" applyNumberFormat="1" applyFont="1" applyFill="1"/>
    <xf numFmtId="0" fontId="57" fillId="7" borderId="0" xfId="0" applyFont="1" applyFill="1"/>
    <xf numFmtId="0" fontId="56" fillId="7" borderId="0" xfId="0" applyFont="1" applyFill="1" applyBorder="1"/>
    <xf numFmtId="0" fontId="3" fillId="7" borderId="0" xfId="0" applyFont="1" applyFill="1" applyBorder="1" applyAlignment="1"/>
    <xf numFmtId="0" fontId="27" fillId="7" borderId="0" xfId="6" applyFill="1" applyBorder="1"/>
    <xf numFmtId="4" fontId="7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8" fontId="0" fillId="7" borderId="0" xfId="0" applyNumberFormat="1" applyFill="1"/>
    <xf numFmtId="4" fontId="82" fillId="7" borderId="0" xfId="1" applyNumberFormat="1" applyFont="1" applyFill="1" applyBorder="1"/>
    <xf numFmtId="43" fontId="24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2" fontId="4" fillId="7" borderId="0" xfId="7" applyNumberFormat="1" applyFont="1" applyFill="1" applyBorder="1" applyAlignment="1"/>
    <xf numFmtId="43" fontId="74" fillId="7" borderId="0" xfId="9" applyFont="1" applyFill="1" applyBorder="1" applyAlignment="1"/>
    <xf numFmtId="2" fontId="13" fillId="7" borderId="0" xfId="7" applyNumberFormat="1" applyFont="1" applyFill="1" applyBorder="1" applyAlignment="1"/>
    <xf numFmtId="2" fontId="24" fillId="7" borderId="0" xfId="8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14" fontId="89" fillId="7" borderId="0" xfId="0" applyNumberFormat="1" applyFont="1" applyFill="1" applyBorder="1"/>
    <xf numFmtId="2" fontId="24" fillId="7" borderId="0" xfId="8" applyNumberFormat="1" applyFont="1" applyFill="1" applyBorder="1" applyAlignment="1">
      <alignment horizontal="center"/>
    </xf>
    <xf numFmtId="4" fontId="24" fillId="7" borderId="0" xfId="0" applyNumberFormat="1" applyFont="1" applyFill="1" applyBorder="1" applyAlignment="1">
      <alignment horizontal="center"/>
    </xf>
    <xf numFmtId="4" fontId="43" fillId="7" borderId="0" xfId="1" applyNumberFormat="1" applyFont="1" applyFill="1" applyBorder="1"/>
    <xf numFmtId="4" fontId="13" fillId="7" borderId="0" xfId="0" applyNumberFormat="1" applyFont="1" applyFill="1" applyBorder="1" applyAlignment="1">
      <alignment horizontal="center"/>
    </xf>
    <xf numFmtId="0" fontId="77" fillId="7" borderId="0" xfId="0" applyFont="1" applyFill="1" applyAlignment="1">
      <alignment horizontal="center"/>
    </xf>
    <xf numFmtId="4" fontId="77" fillId="7" borderId="0" xfId="0" applyNumberFormat="1" applyFont="1" applyFill="1"/>
    <xf numFmtId="4" fontId="77" fillId="7" borderId="0" xfId="0" applyNumberFormat="1" applyFont="1" applyFill="1" applyAlignment="1">
      <alignment horizontal="center"/>
    </xf>
    <xf numFmtId="14" fontId="77" fillId="7" borderId="0" xfId="0" applyNumberFormat="1" applyFont="1" applyFill="1"/>
    <xf numFmtId="0" fontId="89" fillId="7" borderId="0" xfId="0" applyFont="1" applyFill="1" applyBorder="1"/>
    <xf numFmtId="0" fontId="93" fillId="7" borderId="0" xfId="0" applyFont="1" applyFill="1" applyBorder="1" applyAlignment="1">
      <alignment horizontal="center"/>
    </xf>
    <xf numFmtId="0" fontId="93" fillId="7" borderId="0" xfId="0" applyFont="1" applyFill="1"/>
    <xf numFmtId="0" fontId="94" fillId="7" borderId="0" xfId="0" applyFont="1" applyFill="1" applyBorder="1" applyAlignment="1">
      <alignment horizontal="center"/>
    </xf>
    <xf numFmtId="4" fontId="28" fillId="7" borderId="0" xfId="0" applyNumberFormat="1" applyFont="1" applyFill="1" applyBorder="1"/>
    <xf numFmtId="0" fontId="28" fillId="7" borderId="0" xfId="0" applyFont="1" applyFill="1" applyBorder="1"/>
    <xf numFmtId="2" fontId="95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/>
    <xf numFmtId="164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4" fontId="4" fillId="7" borderId="12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164" fontId="4" fillId="7" borderId="12" xfId="4" applyNumberFormat="1" applyFont="1" applyFill="1" applyBorder="1"/>
    <xf numFmtId="4" fontId="4" fillId="7" borderId="0" xfId="0" applyNumberFormat="1" applyFont="1" applyFill="1" applyBorder="1"/>
    <xf numFmtId="2" fontId="96" fillId="7" borderId="0" xfId="7" applyNumberFormat="1" applyFont="1" applyFill="1" applyBorder="1" applyAlignment="1">
      <alignment horizontal="center"/>
    </xf>
    <xf numFmtId="43" fontId="67" fillId="7" borderId="0" xfId="9" applyFont="1" applyFill="1" applyBorder="1" applyAlignment="1"/>
    <xf numFmtId="0" fontId="1" fillId="0" borderId="0" xfId="0" applyFont="1" applyBorder="1" applyAlignment="1">
      <alignment horizontal="center"/>
    </xf>
    <xf numFmtId="0" fontId="15" fillId="7" borderId="0" xfId="0" applyFont="1" applyFill="1" applyBorder="1"/>
    <xf numFmtId="1" fontId="7" fillId="7" borderId="0" xfId="0" applyNumberFormat="1" applyFont="1" applyFill="1" applyBorder="1" applyAlignment="1">
      <alignment horizontal="left" vertical="center"/>
    </xf>
    <xf numFmtId="4" fontId="4" fillId="0" borderId="17" xfId="0" applyNumberFormat="1" applyFont="1" applyFill="1" applyBorder="1"/>
    <xf numFmtId="0" fontId="61" fillId="7" borderId="11" xfId="0" applyFont="1" applyFill="1" applyBorder="1"/>
    <xf numFmtId="3" fontId="4" fillId="7" borderId="12" xfId="0" applyNumberFormat="1" applyFont="1" applyFill="1" applyBorder="1"/>
    <xf numFmtId="2" fontId="97" fillId="7" borderId="0" xfId="8" applyNumberFormat="1" applyFont="1" applyFill="1" applyBorder="1" applyAlignment="1">
      <alignment horizontal="center"/>
    </xf>
    <xf numFmtId="4" fontId="97" fillId="7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98" fillId="7" borderId="0" xfId="0" applyNumberFormat="1" applyFont="1" applyFill="1"/>
    <xf numFmtId="0" fontId="98" fillId="7" borderId="0" xfId="0" applyFont="1" applyFill="1"/>
    <xf numFmtId="4" fontId="1" fillId="7" borderId="0" xfId="0" applyNumberFormat="1" applyFont="1" applyFill="1" applyAlignment="1"/>
    <xf numFmtId="0" fontId="83" fillId="7" borderId="0" xfId="0" applyFont="1" applyFill="1" applyBorder="1"/>
    <xf numFmtId="4" fontId="83" fillId="7" borderId="0" xfId="0" applyNumberFormat="1" applyFont="1" applyFill="1" applyBorder="1"/>
    <xf numFmtId="2" fontId="86" fillId="7" borderId="0" xfId="7" applyNumberFormat="1" applyFont="1" applyFill="1" applyBorder="1" applyAlignment="1">
      <alignment horizontal="center"/>
    </xf>
    <xf numFmtId="164" fontId="83" fillId="7" borderId="0" xfId="0" applyNumberFormat="1" applyFont="1" applyFill="1" applyBorder="1"/>
    <xf numFmtId="164" fontId="83" fillId="7" borderId="0" xfId="0" applyNumberFormat="1" applyFont="1" applyFill="1"/>
    <xf numFmtId="0" fontId="84" fillId="7" borderId="0" xfId="0" applyFont="1" applyFill="1"/>
    <xf numFmtId="0" fontId="85" fillId="7" borderId="0" xfId="0" applyFont="1" applyFill="1" applyBorder="1"/>
    <xf numFmtId="0" fontId="83" fillId="7" borderId="0" xfId="0" applyFont="1" applyFill="1" applyBorder="1" applyAlignment="1">
      <alignment horizontal="center"/>
    </xf>
    <xf numFmtId="4" fontId="32" fillId="7" borderId="0" xfId="1" applyNumberFormat="1" applyFont="1" applyFill="1" applyBorder="1"/>
    <xf numFmtId="4" fontId="99" fillId="7" borderId="0" xfId="0" applyNumberFormat="1" applyFont="1" applyFill="1"/>
    <xf numFmtId="0" fontId="99" fillId="7" borderId="0" xfId="0" applyFont="1" applyFill="1"/>
    <xf numFmtId="14" fontId="99" fillId="7" borderId="0" xfId="0" applyNumberFormat="1" applyFont="1" applyFill="1"/>
    <xf numFmtId="164" fontId="99" fillId="7" borderId="0" xfId="0" applyNumberFormat="1" applyFont="1" applyFill="1"/>
    <xf numFmtId="2" fontId="41" fillId="7" borderId="0" xfId="7" applyNumberFormat="1" applyFont="1" applyFill="1" applyBorder="1" applyAlignment="1">
      <alignment horizontal="center"/>
    </xf>
    <xf numFmtId="164" fontId="0" fillId="8" borderId="0" xfId="0" applyNumberFormat="1" applyFill="1"/>
    <xf numFmtId="0" fontId="1" fillId="8" borderId="0" xfId="0" applyFont="1" applyFill="1" applyBorder="1"/>
    <xf numFmtId="4" fontId="0" fillId="8" borderId="0" xfId="0" applyNumberFormat="1" applyFill="1" applyBorder="1"/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/>
    </xf>
    <xf numFmtId="0" fontId="0" fillId="8" borderId="0" xfId="0" applyFill="1" applyBorder="1"/>
    <xf numFmtId="15" fontId="16" fillId="7" borderId="0" xfId="0" applyNumberFormat="1" applyFont="1" applyFill="1" applyBorder="1"/>
    <xf numFmtId="0" fontId="16" fillId="7" borderId="0" xfId="0" applyFont="1" applyFill="1" applyBorder="1"/>
    <xf numFmtId="0" fontId="100" fillId="7" borderId="0" xfId="0" applyFont="1" applyFill="1" applyBorder="1"/>
    <xf numFmtId="14" fontId="10" fillId="7" borderId="0" xfId="0" applyNumberFormat="1" applyFont="1" applyFill="1" applyAlignment="1">
      <alignment horizontal="center"/>
    </xf>
    <xf numFmtId="0" fontId="0" fillId="8" borderId="0" xfId="0" applyNumberFormat="1" applyFont="1" applyFill="1" applyBorder="1" applyAlignment="1"/>
    <xf numFmtId="2" fontId="41" fillId="7" borderId="0" xfId="7" applyNumberFormat="1" applyFont="1" applyFill="1" applyBorder="1" applyAlignment="1"/>
    <xf numFmtId="2" fontId="7" fillId="7" borderId="0" xfId="7" applyNumberFormat="1" applyFont="1" applyFill="1" applyBorder="1" applyAlignment="1"/>
    <xf numFmtId="2" fontId="101" fillId="7" borderId="0" xfId="7" applyNumberFormat="1" applyFont="1" applyFill="1" applyBorder="1" applyAlignment="1">
      <alignment horizontal="right"/>
    </xf>
    <xf numFmtId="0" fontId="0" fillId="11" borderId="0" xfId="0" applyFill="1"/>
    <xf numFmtId="164" fontId="0" fillId="11" borderId="0" xfId="0" applyNumberFormat="1" applyFill="1"/>
    <xf numFmtId="2" fontId="24" fillId="7" borderId="0" xfId="7" applyNumberFormat="1" applyFont="1" applyFill="1" applyBorder="1" applyAlignment="1"/>
    <xf numFmtId="2" fontId="87" fillId="7" borderId="0" xfId="7" applyNumberFormat="1" applyFont="1" applyFill="1" applyBorder="1" applyAlignment="1"/>
    <xf numFmtId="2" fontId="13" fillId="7" borderId="0" xfId="7" applyNumberFormat="1" applyFont="1" applyFill="1" applyBorder="1" applyAlignment="1">
      <alignment horizontal="right"/>
    </xf>
    <xf numFmtId="2" fontId="35" fillId="7" borderId="0" xfId="0" applyNumberFormat="1" applyFont="1" applyFill="1" applyBorder="1"/>
    <xf numFmtId="14" fontId="66" fillId="7" borderId="0" xfId="0" applyNumberFormat="1" applyFont="1" applyFill="1" applyBorder="1"/>
    <xf numFmtId="0" fontId="1" fillId="11" borderId="0" xfId="0" applyFont="1" applyFill="1" applyBorder="1"/>
    <xf numFmtId="0" fontId="0" fillId="11" borderId="0" xfId="0" applyFill="1" applyBorder="1"/>
    <xf numFmtId="4" fontId="0" fillId="11" borderId="0" xfId="0" applyNumberFormat="1" applyFill="1" applyBorder="1"/>
    <xf numFmtId="14" fontId="17" fillId="7" borderId="0" xfId="0" applyNumberFormat="1" applyFont="1" applyFill="1" applyBorder="1"/>
    <xf numFmtId="4" fontId="1" fillId="8" borderId="0" xfId="0" applyNumberFormat="1" applyFont="1" applyFill="1" applyBorder="1"/>
    <xf numFmtId="0" fontId="34" fillId="7" borderId="0" xfId="0" applyNumberFormat="1" applyFont="1" applyFill="1" applyBorder="1" applyAlignment="1"/>
    <xf numFmtId="0" fontId="34" fillId="8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0" fontId="36" fillId="11" borderId="0" xfId="6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0" fontId="31" fillId="7" borderId="0" xfId="0" applyFont="1" applyFill="1" applyBorder="1"/>
    <xf numFmtId="14" fontId="34" fillId="7" borderId="0" xfId="0" applyNumberFormat="1" applyFont="1" applyFill="1"/>
    <xf numFmtId="0" fontId="24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4" fontId="102" fillId="7" borderId="0" xfId="0" applyNumberFormat="1" applyFont="1" applyFill="1" applyBorder="1" applyAlignment="1">
      <alignment horizontal="center"/>
    </xf>
    <xf numFmtId="4" fontId="7" fillId="7" borderId="0" xfId="1" applyNumberFormat="1" applyFont="1" applyFill="1" applyBorder="1"/>
    <xf numFmtId="1" fontId="8" fillId="7" borderId="0" xfId="0" applyNumberFormat="1" applyFont="1" applyFill="1" applyAlignment="1">
      <alignment horizontal="right" vertical="center"/>
    </xf>
    <xf numFmtId="0" fontId="8" fillId="7" borderId="0" xfId="0" applyFont="1" applyFill="1" applyAlignment="1">
      <alignment horizontal="center" vertical="center"/>
    </xf>
    <xf numFmtId="2" fontId="28" fillId="7" borderId="0" xfId="0" applyNumberFormat="1" applyFont="1" applyFill="1" applyBorder="1" applyAlignment="1">
      <alignment horizontal="center"/>
    </xf>
    <xf numFmtId="44" fontId="1" fillId="7" borderId="0" xfId="4" applyNumberFormat="1" applyFont="1" applyFill="1"/>
    <xf numFmtId="4" fontId="37" fillId="7" borderId="0" xfId="0" applyNumberFormat="1" applyFont="1" applyFill="1"/>
    <xf numFmtId="6" fontId="0" fillId="7" borderId="0" xfId="0" applyNumberFormat="1" applyFill="1" applyBorder="1"/>
    <xf numFmtId="6" fontId="0" fillId="7" borderId="0" xfId="0" applyNumberFormat="1" applyFill="1"/>
    <xf numFmtId="4" fontId="66" fillId="7" borderId="0" xfId="0" applyNumberFormat="1" applyFont="1" applyFill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Alignment="1">
      <alignment horizontal="right"/>
    </xf>
    <xf numFmtId="0" fontId="60" fillId="7" borderId="0" xfId="0" applyFont="1" applyFill="1" applyBorder="1"/>
    <xf numFmtId="14" fontId="15" fillId="7" borderId="0" xfId="0" applyNumberFormat="1" applyFont="1" applyFill="1"/>
    <xf numFmtId="0" fontId="15" fillId="7" borderId="0" xfId="0" applyNumberFormat="1" applyFont="1" applyFill="1"/>
    <xf numFmtId="164" fontId="15" fillId="7" borderId="0" xfId="0" applyNumberFormat="1" applyFont="1" applyFill="1"/>
    <xf numFmtId="0" fontId="69" fillId="7" borderId="0" xfId="0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left"/>
    </xf>
    <xf numFmtId="0" fontId="80" fillId="7" borderId="0" xfId="0" applyFont="1" applyFill="1" applyBorder="1" applyAlignment="1">
      <alignment horizontal="center"/>
    </xf>
    <xf numFmtId="4" fontId="81" fillId="7" borderId="0" xfId="0" applyNumberFormat="1" applyFont="1" applyFill="1" applyBorder="1" applyAlignment="1">
      <alignment horizontal="center"/>
    </xf>
    <xf numFmtId="0" fontId="81" fillId="7" borderId="0" xfId="0" applyNumberFormat="1" applyFont="1" applyFill="1" applyBorder="1" applyAlignment="1">
      <alignment horizontal="center"/>
    </xf>
    <xf numFmtId="0" fontId="80" fillId="7" borderId="0" xfId="0" applyFont="1" applyFill="1" applyBorder="1"/>
    <xf numFmtId="0" fontId="79" fillId="7" borderId="0" xfId="0" applyFont="1" applyFill="1"/>
    <xf numFmtId="164" fontId="79" fillId="7" borderId="0" xfId="0" applyNumberFormat="1" applyFont="1" applyFill="1"/>
    <xf numFmtId="0" fontId="79" fillId="7" borderId="0" xfId="0" applyNumberFormat="1" applyFont="1" applyFill="1"/>
    <xf numFmtId="0" fontId="80" fillId="7" borderId="0" xfId="0" applyFont="1" applyFill="1"/>
    <xf numFmtId="164" fontId="80" fillId="7" borderId="0" xfId="0" applyNumberFormat="1" applyFont="1" applyFill="1"/>
    <xf numFmtId="4" fontId="3" fillId="7" borderId="0" xfId="0" applyNumberFormat="1" applyFont="1" applyFill="1" applyBorder="1" applyAlignment="1">
      <alignment horizontal="center"/>
    </xf>
    <xf numFmtId="0" fontId="3" fillId="7" borderId="0" xfId="0" applyNumberFormat="1" applyFont="1" applyFill="1" applyBorder="1" applyAlignment="1">
      <alignment horizontal="center"/>
    </xf>
    <xf numFmtId="43" fontId="9" fillId="7" borderId="0" xfId="9" applyFont="1" applyFill="1" applyBorder="1" applyAlignment="1">
      <alignment horizontal="center"/>
    </xf>
    <xf numFmtId="43" fontId="0" fillId="7" borderId="0" xfId="9" applyFont="1" applyFill="1" applyBorder="1" applyAlignment="1"/>
    <xf numFmtId="0" fontId="70" fillId="7" borderId="0" xfId="0" applyFont="1" applyFill="1" applyBorder="1" applyAlignment="1">
      <alignment horizontal="center"/>
    </xf>
    <xf numFmtId="43" fontId="69" fillId="7" borderId="0" xfId="9" applyFont="1" applyFill="1" applyBorder="1" applyAlignment="1"/>
    <xf numFmtId="0" fontId="59" fillId="7" borderId="0" xfId="0" applyFont="1" applyFill="1" applyBorder="1" applyAlignment="1">
      <alignment horizontal="left"/>
    </xf>
    <xf numFmtId="0" fontId="103" fillId="7" borderId="0" xfId="0" applyFont="1" applyFill="1" applyBorder="1" applyAlignment="1">
      <alignment horizontal="center"/>
    </xf>
    <xf numFmtId="2" fontId="13" fillId="7" borderId="0" xfId="8" applyNumberFormat="1" applyFont="1" applyFill="1" applyBorder="1" applyAlignment="1">
      <alignment horizontal="center"/>
    </xf>
    <xf numFmtId="4" fontId="87" fillId="7" borderId="0" xfId="0" applyNumberFormat="1" applyFont="1" applyFill="1" applyBorder="1" applyAlignment="1">
      <alignment horizontal="center"/>
    </xf>
    <xf numFmtId="0" fontId="0" fillId="11" borderId="0" xfId="0" applyNumberFormat="1" applyFill="1" applyBorder="1"/>
    <xf numFmtId="0" fontId="1" fillId="11" borderId="0" xfId="0" applyFont="1" applyFill="1"/>
    <xf numFmtId="14" fontId="0" fillId="11" borderId="0" xfId="0" applyNumberFormat="1" applyFill="1"/>
    <xf numFmtId="4" fontId="9" fillId="11" borderId="0" xfId="0" applyNumberFormat="1" applyFont="1" applyFill="1" applyBorder="1"/>
    <xf numFmtId="44" fontId="0" fillId="11" borderId="0" xfId="4" applyFont="1" applyFill="1"/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4" fontId="8" fillId="11" borderId="0" xfId="0" applyNumberFormat="1" applyFont="1" applyFill="1" applyBorder="1"/>
    <xf numFmtId="0" fontId="8" fillId="11" borderId="0" xfId="0" applyFont="1" applyFill="1" applyBorder="1"/>
    <xf numFmtId="0" fontId="0" fillId="11" borderId="0" xfId="0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  <xf numFmtId="14" fontId="8" fillId="11" borderId="0" xfId="0" applyNumberFormat="1" applyFont="1" applyFill="1" applyBorder="1"/>
    <xf numFmtId="0" fontId="8" fillId="11" borderId="0" xfId="0" applyFont="1" applyFill="1"/>
    <xf numFmtId="164" fontId="8" fillId="11" borderId="0" xfId="0" applyNumberFormat="1" applyFont="1" applyFill="1"/>
    <xf numFmtId="0" fontId="8" fillId="11" borderId="0" xfId="0" applyNumberFormat="1" applyFont="1" applyFill="1"/>
    <xf numFmtId="0" fontId="8" fillId="11" borderId="0" xfId="0" applyFont="1" applyFill="1" applyBorder="1" applyAlignment="1">
      <alignment horizontal="left"/>
    </xf>
    <xf numFmtId="0" fontId="8" fillId="11" borderId="0" xfId="0" applyFont="1" applyFill="1" applyBorder="1" applyAlignment="1">
      <alignment horizontal="center"/>
    </xf>
    <xf numFmtId="0" fontId="7" fillId="11" borderId="0" xfId="0" applyNumberFormat="1" applyFont="1" applyFill="1" applyBorder="1"/>
    <xf numFmtId="4" fontId="8" fillId="11" borderId="0" xfId="0" applyNumberFormat="1" applyFont="1" applyFill="1" applyBorder="1" applyAlignment="1">
      <alignment horizontal="center"/>
    </xf>
    <xf numFmtId="4" fontId="7" fillId="11" borderId="0" xfId="0" applyNumberFormat="1" applyFont="1" applyFill="1"/>
    <xf numFmtId="0" fontId="35" fillId="11" borderId="0" xfId="0" applyFont="1" applyFill="1"/>
    <xf numFmtId="14" fontId="8" fillId="11" borderId="0" xfId="0" applyNumberFormat="1" applyFont="1" applyFill="1"/>
    <xf numFmtId="0" fontId="69" fillId="11" borderId="0" xfId="0" applyFont="1" applyFill="1" applyBorder="1" applyAlignment="1">
      <alignment horizontal="center"/>
    </xf>
    <xf numFmtId="4" fontId="70" fillId="11" borderId="0" xfId="0" applyNumberFormat="1" applyFont="1" applyFill="1" applyBorder="1"/>
    <xf numFmtId="0" fontId="70" fillId="11" borderId="0" xfId="0" applyFont="1" applyFill="1" applyBorder="1"/>
    <xf numFmtId="0" fontId="69" fillId="11" borderId="0" xfId="0" applyFont="1" applyFill="1" applyBorder="1" applyAlignment="1">
      <alignment horizontal="right"/>
    </xf>
    <xf numFmtId="14" fontId="70" fillId="11" borderId="0" xfId="0" applyNumberFormat="1" applyFont="1" applyFill="1" applyBorder="1"/>
    <xf numFmtId="0" fontId="70" fillId="11" borderId="0" xfId="0" applyFont="1" applyFill="1"/>
    <xf numFmtId="164" fontId="70" fillId="11" borderId="0" xfId="0" applyNumberFormat="1" applyFont="1" applyFill="1"/>
    <xf numFmtId="0" fontId="70" fillId="11" borderId="0" xfId="0" applyNumberFormat="1" applyFont="1" applyFill="1"/>
    <xf numFmtId="0" fontId="38" fillId="11" borderId="0" xfId="1" applyFont="1" applyFill="1" applyBorder="1" applyAlignment="1">
      <alignment horizontal="center"/>
    </xf>
    <xf numFmtId="0" fontId="8" fillId="11" borderId="0" xfId="0" applyFont="1" applyFill="1" applyBorder="1" applyAlignment="1"/>
    <xf numFmtId="4" fontId="35" fillId="11" borderId="0" xfId="0" applyNumberFormat="1" applyFont="1" applyFill="1"/>
    <xf numFmtId="0" fontId="7" fillId="11" borderId="0" xfId="0" applyFont="1" applyFill="1" applyBorder="1"/>
    <xf numFmtId="0" fontId="8" fillId="11" borderId="0" xfId="0" applyFont="1" applyFill="1" applyAlignment="1">
      <alignment horizontal="center"/>
    </xf>
    <xf numFmtId="4" fontId="4" fillId="11" borderId="0" xfId="0" applyNumberFormat="1" applyFont="1" applyFill="1" applyAlignment="1"/>
    <xf numFmtId="0" fontId="7" fillId="11" borderId="0" xfId="0" applyFont="1" applyFill="1"/>
    <xf numFmtId="0" fontId="7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9" fillId="11" borderId="0" xfId="0" applyFont="1" applyFill="1"/>
    <xf numFmtId="2" fontId="30" fillId="11" borderId="0" xfId="0" applyNumberFormat="1" applyFont="1" applyFill="1" applyAlignment="1">
      <alignment horizontal="center"/>
    </xf>
    <xf numFmtId="0" fontId="30" fillId="11" borderId="0" xfId="0" applyFont="1" applyFill="1"/>
    <xf numFmtId="0" fontId="5" fillId="11" borderId="0" xfId="0" applyFont="1" applyFill="1"/>
    <xf numFmtId="0" fontId="5" fillId="11" borderId="0" xfId="0" applyFont="1" applyFill="1" applyBorder="1" applyAlignment="1">
      <alignment horizontal="center" vertical="center"/>
    </xf>
    <xf numFmtId="4" fontId="5" fillId="11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4" fontId="5" fillId="11" borderId="0" xfId="0" applyNumberFormat="1" applyFont="1" applyFill="1" applyBorder="1"/>
    <xf numFmtId="0" fontId="5" fillId="11" borderId="0" xfId="0" applyFont="1" applyFill="1" applyBorder="1"/>
    <xf numFmtId="0" fontId="24" fillId="11" borderId="0" xfId="0" applyNumberFormat="1" applyFont="1" applyFill="1"/>
    <xf numFmtId="164" fontId="5" fillId="11" borderId="0" xfId="0" applyNumberFormat="1" applyFont="1" applyFill="1"/>
    <xf numFmtId="17" fontId="5" fillId="11" borderId="0" xfId="0" applyNumberFormat="1" applyFont="1" applyFill="1"/>
    <xf numFmtId="4" fontId="9" fillId="11" borderId="0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3" fontId="8" fillId="11" borderId="0" xfId="9" applyFont="1" applyFill="1" applyBorder="1" applyAlignment="1">
      <alignment horizontal="center"/>
    </xf>
    <xf numFmtId="4" fontId="5" fillId="11" borderId="0" xfId="0" applyNumberFormat="1" applyFont="1" applyFill="1"/>
    <xf numFmtId="14" fontId="5" fillId="11" borderId="0" xfId="0" applyNumberFormat="1" applyFont="1" applyFill="1"/>
    <xf numFmtId="0" fontId="5" fillId="11" borderId="0" xfId="0" applyNumberFormat="1" applyFont="1" applyFill="1"/>
    <xf numFmtId="4" fontId="7" fillId="11" borderId="0" xfId="0" applyNumberFormat="1" applyFont="1" applyFill="1" applyBorder="1"/>
    <xf numFmtId="4" fontId="8" fillId="11" borderId="0" xfId="0" applyNumberFormat="1" applyFont="1" applyFill="1"/>
    <xf numFmtId="0" fontId="8" fillId="11" borderId="0" xfId="0" applyFont="1" applyFill="1" applyBorder="1" applyAlignment="1">
      <alignment horizontal="right"/>
    </xf>
    <xf numFmtId="14" fontId="1" fillId="11" borderId="0" xfId="0" applyNumberFormat="1" applyFont="1" applyFill="1"/>
    <xf numFmtId="0" fontId="92" fillId="11" borderId="0" xfId="0" applyFont="1" applyFill="1"/>
    <xf numFmtId="14" fontId="9" fillId="11" borderId="0" xfId="0" applyNumberFormat="1" applyFont="1" applyFill="1"/>
    <xf numFmtId="14" fontId="0" fillId="11" borderId="0" xfId="0" applyNumberFormat="1" applyFill="1" applyBorder="1"/>
    <xf numFmtId="0" fontId="9" fillId="11" borderId="0" xfId="0" applyFont="1" applyFill="1" applyBorder="1"/>
    <xf numFmtId="14" fontId="34" fillId="11" borderId="0" xfId="0" applyNumberFormat="1" applyFont="1" applyFill="1"/>
    <xf numFmtId="4" fontId="0" fillId="11" borderId="0" xfId="0" applyNumberFormat="1" applyFill="1"/>
    <xf numFmtId="44" fontId="9" fillId="11" borderId="0" xfId="0" applyNumberFormat="1" applyFont="1" applyFill="1"/>
    <xf numFmtId="164" fontId="0" fillId="11" borderId="0" xfId="0" applyNumberFormat="1" applyFill="1" applyBorder="1"/>
    <xf numFmtId="0" fontId="58" fillId="11" borderId="0" xfId="0" applyFont="1" applyFill="1"/>
    <xf numFmtId="0" fontId="54" fillId="11" borderId="0" xfId="0" applyFont="1" applyFill="1" applyBorder="1" applyAlignment="1">
      <alignment horizontal="center"/>
    </xf>
    <xf numFmtId="4" fontId="55" fillId="11" borderId="0" xfId="0" applyNumberFormat="1" applyFont="1" applyFill="1" applyBorder="1" applyAlignment="1">
      <alignment horizontal="center"/>
    </xf>
    <xf numFmtId="0" fontId="55" fillId="11" borderId="0" xfId="0" applyFont="1" applyFill="1" applyBorder="1" applyAlignment="1">
      <alignment horizontal="center"/>
    </xf>
    <xf numFmtId="43" fontId="54" fillId="11" borderId="0" xfId="9" applyFont="1" applyFill="1" applyBorder="1" applyAlignment="1">
      <alignment horizontal="center"/>
    </xf>
    <xf numFmtId="14" fontId="58" fillId="11" borderId="0" xfId="0" applyNumberFormat="1" applyFont="1" applyFill="1"/>
    <xf numFmtId="0" fontId="58" fillId="11" borderId="0" xfId="0" applyNumberFormat="1" applyFont="1" applyFill="1"/>
    <xf numFmtId="164" fontId="58" fillId="11" borderId="0" xfId="0" applyNumberFormat="1" applyFont="1" applyFill="1"/>
    <xf numFmtId="164" fontId="55" fillId="11" borderId="0" xfId="0" applyNumberFormat="1" applyFont="1" applyFill="1"/>
    <xf numFmtId="0" fontId="55" fillId="11" borderId="0" xfId="0" applyFont="1" applyFill="1"/>
    <xf numFmtId="0" fontId="1" fillId="11" borderId="0" xfId="0" applyFont="1" applyFill="1" applyBorder="1" applyAlignment="1">
      <alignment horizontal="center"/>
    </xf>
    <xf numFmtId="164" fontId="1" fillId="11" borderId="0" xfId="0" applyNumberFormat="1" applyFont="1" applyFill="1"/>
    <xf numFmtId="0" fontId="5" fillId="11" borderId="0" xfId="0" applyFont="1" applyFill="1" applyBorder="1" applyAlignment="1"/>
    <xf numFmtId="0" fontId="5" fillId="11" borderId="0" xfId="0" applyFont="1" applyFill="1" applyBorder="1" applyAlignment="1">
      <alignment horizontal="right"/>
    </xf>
    <xf numFmtId="14" fontId="5" fillId="11" borderId="0" xfId="0" applyNumberFormat="1" applyFont="1" applyFill="1" applyBorder="1"/>
    <xf numFmtId="0" fontId="5" fillId="11" borderId="0" xfId="0" applyNumberFormat="1" applyFont="1" applyFill="1" applyBorder="1"/>
    <xf numFmtId="44" fontId="0" fillId="11" borderId="0" xfId="0" applyNumberFormat="1" applyFill="1"/>
    <xf numFmtId="44" fontId="1" fillId="11" borderId="0" xfId="4" applyNumberFormat="1" applyFont="1" applyFill="1"/>
    <xf numFmtId="4" fontId="90" fillId="11" borderId="0" xfId="0" applyNumberFormat="1" applyFont="1" applyFill="1" applyBorder="1"/>
    <xf numFmtId="0" fontId="90" fillId="11" borderId="0" xfId="0" applyFont="1" applyFill="1" applyBorder="1"/>
    <xf numFmtId="0" fontId="91" fillId="11" borderId="0" xfId="0" applyFont="1" applyFill="1" applyBorder="1"/>
    <xf numFmtId="164" fontId="5" fillId="11" borderId="0" xfId="0" applyNumberFormat="1" applyFont="1" applyFill="1" applyBorder="1"/>
    <xf numFmtId="0" fontId="34" fillId="11" borderId="0" xfId="0" applyNumberFormat="1" applyFont="1" applyFill="1" applyBorder="1" applyAlignment="1"/>
    <xf numFmtId="0" fontId="3" fillId="11" borderId="0" xfId="0" applyFont="1" applyFill="1" applyBorder="1"/>
    <xf numFmtId="0" fontId="1" fillId="11" borderId="0" xfId="0" applyFont="1" applyFill="1" applyAlignment="1">
      <alignment horizontal="center"/>
    </xf>
    <xf numFmtId="4" fontId="1" fillId="11" borderId="0" xfId="0" applyNumberFormat="1" applyFont="1" applyFill="1" applyBorder="1"/>
    <xf numFmtId="4" fontId="1" fillId="11" borderId="0" xfId="0" applyNumberFormat="1" applyFont="1" applyFill="1" applyAlignment="1"/>
    <xf numFmtId="4" fontId="1" fillId="11" borderId="0" xfId="0" applyNumberFormat="1" applyFont="1" applyFill="1"/>
    <xf numFmtId="14" fontId="8" fillId="11" borderId="0" xfId="0" applyNumberFormat="1" applyFont="1" applyFill="1" applyAlignment="1">
      <alignment horizontal="right"/>
    </xf>
    <xf numFmtId="0" fontId="36" fillId="11" borderId="0" xfId="6" applyFont="1" applyFill="1" applyBorder="1"/>
    <xf numFmtId="44" fontId="0" fillId="11" borderId="0" xfId="4" applyFont="1" applyFill="1" applyBorder="1"/>
    <xf numFmtId="43" fontId="69" fillId="12" borderId="0" xfId="9" applyFont="1" applyFill="1" applyBorder="1" applyAlignment="1">
      <alignment horizontal="center"/>
    </xf>
    <xf numFmtId="43" fontId="1" fillId="12" borderId="0" xfId="9" applyFont="1" applyFill="1" applyBorder="1" applyAlignment="1">
      <alignment horizontal="center"/>
    </xf>
    <xf numFmtId="43" fontId="36" fillId="12" borderId="0" xfId="9" applyFont="1" applyFill="1" applyBorder="1" applyAlignment="1">
      <alignment horizontal="center"/>
    </xf>
    <xf numFmtId="43" fontId="0" fillId="12" borderId="0" xfId="9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7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66FFFF"/>
      <color rgb="FF008000"/>
      <color rgb="FF663300"/>
      <color rgb="FF3333FF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17344"/>
        <c:axId val="238618880"/>
      </c:barChart>
      <c:catAx>
        <c:axId val="2386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18880"/>
        <c:crosses val="autoZero"/>
        <c:auto val="1"/>
        <c:lblAlgn val="ctr"/>
        <c:lblOffset val="100"/>
        <c:noMultiLvlLbl val="0"/>
      </c:catAx>
      <c:valAx>
        <c:axId val="2386188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386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0</xdr:rowOff>
    </xdr:from>
    <xdr:to>
      <xdr:col>1</xdr:col>
      <xdr:colOff>1104900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3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2"/>
  <sheetViews>
    <sheetView view="pageBreakPreview" zoomScale="80" zoomScaleNormal="112" zoomScaleSheetLayoutView="80" workbookViewId="0">
      <pane ySplit="5" topLeftCell="A19" activePane="bottomLeft" state="frozen"/>
      <selection pane="bottomLeft" activeCell="N26" sqref="N26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9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9" ht="33.75" customHeight="1" x14ac:dyDescent="0.2">
      <c r="B3" s="87"/>
      <c r="C3" s="87"/>
      <c r="D3" s="861">
        <f ca="1">TODAY()</f>
        <v>42488</v>
      </c>
      <c r="E3" s="861"/>
      <c r="F3" s="178"/>
      <c r="G3" s="125"/>
      <c r="H3" s="87"/>
      <c r="I3" s="130"/>
    </row>
    <row r="4" spans="2:9" ht="30.75" customHeight="1" x14ac:dyDescent="0.4">
      <c r="B4" s="858" t="s">
        <v>25</v>
      </c>
      <c r="C4" s="859"/>
      <c r="D4" s="73"/>
      <c r="E4" s="131"/>
      <c r="F4" s="124"/>
      <c r="G4" s="125"/>
      <c r="I4" s="130"/>
    </row>
    <row r="5" spans="2:9" ht="35.25" customHeight="1" x14ac:dyDescent="0.25">
      <c r="B5" s="860"/>
      <c r="C5" s="860"/>
      <c r="D5" s="132" t="s">
        <v>26</v>
      </c>
      <c r="E5" s="170" t="s">
        <v>42</v>
      </c>
      <c r="F5" s="466" t="s">
        <v>33</v>
      </c>
      <c r="G5" s="133" t="s">
        <v>27</v>
      </c>
      <c r="H5" s="138" t="s">
        <v>38</v>
      </c>
      <c r="I5" s="130"/>
    </row>
    <row r="6" spans="2:9" s="130" customFormat="1" ht="34.5" hidden="1" customHeight="1" x14ac:dyDescent="0.25">
      <c r="B6" s="369" t="str">
        <f>'ARRACHERA ANGUS MARINADA'!C5</f>
        <v>ARRACHERA ANGUS MARINADA</v>
      </c>
      <c r="C6" s="370"/>
      <c r="D6" s="371">
        <f>'ARRACHERA ANGUS MARINADA'!G208</f>
        <v>0</v>
      </c>
      <c r="E6" s="473">
        <f>'ARRACHERA ANGUS MARINADA'!H208</f>
        <v>0</v>
      </c>
      <c r="F6" s="639">
        <v>193</v>
      </c>
      <c r="G6" s="373">
        <v>104720</v>
      </c>
      <c r="H6" s="640">
        <v>210</v>
      </c>
    </row>
    <row r="7" spans="2:9" s="130" customFormat="1" ht="34.5" hidden="1" customHeight="1" x14ac:dyDescent="0.25">
      <c r="B7" s="376"/>
      <c r="C7" s="377"/>
      <c r="D7" s="371"/>
      <c r="E7" s="378"/>
      <c r="F7" s="639">
        <v>35</v>
      </c>
      <c r="G7" s="373">
        <f t="shared" ref="G7:G25" si="0">F7*D7</f>
        <v>0</v>
      </c>
      <c r="H7" s="368">
        <v>46</v>
      </c>
      <c r="I7" s="334"/>
    </row>
    <row r="8" spans="2:9" s="130" customFormat="1" ht="34.5" hidden="1" customHeight="1" x14ac:dyDescent="0.25">
      <c r="B8" s="376" t="str">
        <f>'BUCHE SEABOARD ROBO'!C5</f>
        <v>BUCHE SEABOARD</v>
      </c>
      <c r="C8" s="377"/>
      <c r="D8" s="371">
        <f>'BUCHE SEABOARD ROBO'!G102</f>
        <v>0</v>
      </c>
      <c r="E8" s="378">
        <f>'BUCHE SEABOARD ROBO'!H102</f>
        <v>0</v>
      </c>
      <c r="F8" s="639">
        <v>34</v>
      </c>
      <c r="G8" s="373">
        <f t="shared" si="0"/>
        <v>0</v>
      </c>
      <c r="H8" s="368">
        <v>38</v>
      </c>
    </row>
    <row r="9" spans="2:9" s="130" customFormat="1" ht="34.5" hidden="1" customHeight="1" x14ac:dyDescent="0.25">
      <c r="B9" s="376" t="str">
        <f>BLANCO!C5</f>
        <v>BUCHE SEABOARD</v>
      </c>
      <c r="C9" s="377"/>
      <c r="D9" s="472"/>
      <c r="E9" s="656"/>
      <c r="F9" s="639">
        <v>78</v>
      </c>
      <c r="G9" s="373">
        <f t="shared" si="0"/>
        <v>0</v>
      </c>
      <c r="H9" s="642">
        <v>82</v>
      </c>
    </row>
    <row r="10" spans="2:9" s="130" customFormat="1" ht="42" hidden="1" customHeight="1" x14ac:dyDescent="0.25">
      <c r="B10" s="376" t="str">
        <f>CANALES!$C$5</f>
        <v>CANALES</v>
      </c>
      <c r="C10" s="377"/>
      <c r="D10" s="371">
        <f>CANALES!$G$228</f>
        <v>0</v>
      </c>
      <c r="E10" s="372">
        <f>CANALES!$H$228</f>
        <v>0</v>
      </c>
      <c r="F10" s="639">
        <v>32</v>
      </c>
      <c r="G10" s="373">
        <f t="shared" si="0"/>
        <v>0</v>
      </c>
      <c r="H10" s="368">
        <v>29</v>
      </c>
    </row>
    <row r="11" spans="2:9" s="130" customFormat="1" ht="34.5" hidden="1" customHeight="1" x14ac:dyDescent="0.25">
      <c r="B11" s="379" t="str">
        <f>'CONTRA EXCEL'!C5</f>
        <v>CONTRA EXCEL</v>
      </c>
      <c r="C11" s="370"/>
      <c r="D11" s="371">
        <f>'CONTRA EXCEL'!G220</f>
        <v>0</v>
      </c>
      <c r="E11" s="372">
        <f>'CONTRA EXCEL'!H220</f>
        <v>0</v>
      </c>
      <c r="F11" s="639">
        <v>94.5</v>
      </c>
      <c r="G11" s="373">
        <f t="shared" si="0"/>
        <v>0</v>
      </c>
      <c r="H11" s="641">
        <v>98</v>
      </c>
    </row>
    <row r="12" spans="2:9" s="130" customFormat="1" ht="34.5" hidden="1" customHeight="1" x14ac:dyDescent="0.25">
      <c r="B12" s="376" t="str">
        <f>'CABEZA CON LENGUA'!C5</f>
        <v>CABEZA C/LENGUA</v>
      </c>
      <c r="C12" s="377"/>
      <c r="D12" s="371">
        <f>'CABEZA CON LENGUA'!G207</f>
        <v>0</v>
      </c>
      <c r="E12" s="372">
        <f>'CABEZA CON LENGUA'!H207</f>
        <v>0</v>
      </c>
      <c r="F12" s="639">
        <v>15.5</v>
      </c>
      <c r="G12" s="373">
        <f t="shared" si="0"/>
        <v>0</v>
      </c>
      <c r="H12" s="642">
        <v>17</v>
      </c>
      <c r="I12" s="435"/>
    </row>
    <row r="13" spans="2:9" s="130" customFormat="1" ht="34.5" customHeight="1" x14ac:dyDescent="0.25">
      <c r="B13" s="376" t="str">
        <f>'CONTRA SWIFT ROJA'!C5</f>
        <v>CONTRA SWIFT</v>
      </c>
      <c r="C13" s="377"/>
      <c r="D13" s="371">
        <f>'CONTRA SWIFT ROJA'!G211</f>
        <v>14860.999999999996</v>
      </c>
      <c r="E13" s="372">
        <f>'CONTRA SWIFT ROJA'!H211</f>
        <v>480</v>
      </c>
      <c r="F13" s="639">
        <v>96</v>
      </c>
      <c r="G13" s="373">
        <f t="shared" si="0"/>
        <v>1426655.9999999995</v>
      </c>
      <c r="H13" s="368">
        <v>98</v>
      </c>
    </row>
    <row r="14" spans="2:9" s="130" customFormat="1" ht="34.5" hidden="1" customHeight="1" x14ac:dyDescent="0.25">
      <c r="B14" s="376" t="str">
        <f>'CORBATA JHON MORREL'!$C$5</f>
        <v>CORBATA J M</v>
      </c>
      <c r="C14" s="377"/>
      <c r="D14" s="371">
        <f>'CORBATA JHON MORREL'!$G$214</f>
        <v>0</v>
      </c>
      <c r="E14" s="372">
        <f>'CORBATA JHON MORREL'!$H$214</f>
        <v>0</v>
      </c>
      <c r="F14" s="639">
        <v>24.33</v>
      </c>
      <c r="G14" s="373">
        <f t="shared" si="0"/>
        <v>0</v>
      </c>
      <c r="H14" s="642">
        <v>28</v>
      </c>
      <c r="I14" s="263"/>
    </row>
    <row r="15" spans="2:9" s="130" customFormat="1" ht="34.5" customHeight="1" x14ac:dyDescent="0.25">
      <c r="B15" s="374" t="str">
        <f>'CORBATA SEABOARD '!C5</f>
        <v>CORBATA SEABOARD</v>
      </c>
      <c r="C15" s="375"/>
      <c r="D15" s="378">
        <f>'CORBATA SEABOARD '!G210</f>
        <v>6633.6</v>
      </c>
      <c r="E15" s="372">
        <f>'CORBATA SEABOARD '!H210</f>
        <v>336</v>
      </c>
      <c r="F15" s="639">
        <v>34</v>
      </c>
      <c r="G15" s="373">
        <f t="shared" si="0"/>
        <v>225542.40000000002</v>
      </c>
      <c r="H15" s="643">
        <v>40</v>
      </c>
    </row>
    <row r="16" spans="2:9" s="130" customFormat="1" ht="34.5" customHeight="1" x14ac:dyDescent="0.25">
      <c r="B16" s="376" t="str">
        <f>'CUERO MAPLE'!$C$5</f>
        <v xml:space="preserve">CUERO BELLY MAPLE </v>
      </c>
      <c r="C16" s="377"/>
      <c r="D16" s="450">
        <f>'CUERO MAPLE'!$G$222</f>
        <v>12575.640000000001</v>
      </c>
      <c r="E16" s="451">
        <f>'CUERO MAPLE'!H230</f>
        <v>462</v>
      </c>
      <c r="F16" s="373">
        <v>20.82</v>
      </c>
      <c r="G16" s="373">
        <f t="shared" si="0"/>
        <v>261824.82480000003</v>
      </c>
      <c r="H16" s="640">
        <v>24</v>
      </c>
    </row>
    <row r="17" spans="2:15" s="130" customFormat="1" ht="34.5" customHeight="1" x14ac:dyDescent="0.25">
      <c r="B17" s="376" t="str">
        <f>'ESP CARNERO  ALLIANCE MUTTON '!$C$5</f>
        <v>ESP CARNERO ALLIANCE</v>
      </c>
      <c r="C17" s="377"/>
      <c r="D17" s="371">
        <f>'ESP CARNERO  ALLIANCE MUTTON '!G100</f>
        <v>11594.66</v>
      </c>
      <c r="E17" s="371">
        <f>'ESP CARNERO  ALLIANCE MUTTON '!H100</f>
        <v>525</v>
      </c>
      <c r="F17" s="639">
        <v>71</v>
      </c>
      <c r="G17" s="373">
        <f t="shared" si="0"/>
        <v>823220.86</v>
      </c>
      <c r="H17" s="642">
        <v>80</v>
      </c>
      <c r="O17" s="292" t="s">
        <v>55</v>
      </c>
    </row>
    <row r="18" spans="2:15" s="130" customFormat="1" ht="34.5" customHeight="1" x14ac:dyDescent="0.25">
      <c r="B18" s="654" t="str">
        <f>'ESP. CORDERO ALIANCE LAMD'!$C$5</f>
        <v>ESP DE CORDERO ALLIANCE</v>
      </c>
      <c r="C18" s="377"/>
      <c r="D18" s="380">
        <f>'ESP. CORDERO ALIANCE LAMD'!G100</f>
        <v>11793.68</v>
      </c>
      <c r="E18" s="380">
        <f>'ESP. CORDERO ALIANCE LAMD'!H100</f>
        <v>559</v>
      </c>
      <c r="F18" s="639">
        <v>89</v>
      </c>
      <c r="G18" s="373">
        <f t="shared" si="0"/>
        <v>1049637.52</v>
      </c>
      <c r="H18" s="642">
        <v>94</v>
      </c>
    </row>
    <row r="19" spans="2:15" s="130" customFormat="1" ht="34.5" customHeight="1" x14ac:dyDescent="0.25">
      <c r="B19" s="379" t="str">
        <f>'ESP.BORREGO ATKINS '!C5</f>
        <v>ESP.BORREGO ATKINS</v>
      </c>
      <c r="C19" s="370"/>
      <c r="D19" s="380">
        <f>'ESP.BORREGO ATKINS '!G209</f>
        <v>0</v>
      </c>
      <c r="E19" s="382">
        <f>'ESP.BORREGO ATKINS '!H209</f>
        <v>0</v>
      </c>
      <c r="F19" s="644">
        <v>71.5</v>
      </c>
      <c r="G19" s="373">
        <f t="shared" si="0"/>
        <v>0</v>
      </c>
      <c r="H19" s="643">
        <v>80</v>
      </c>
      <c r="M19" s="292"/>
    </row>
    <row r="20" spans="2:15" s="464" customFormat="1" ht="34.5" customHeight="1" x14ac:dyDescent="0.25">
      <c r="B20" s="376" t="str">
        <f>'FILETE PESCADO'!$C$5</f>
        <v>FILETE DE PESCADO BASA</v>
      </c>
      <c r="C20" s="655"/>
      <c r="D20" s="371">
        <f>'FILETE PESCADO'!$G$212</f>
        <v>1430</v>
      </c>
      <c r="E20" s="382">
        <f>'FILETE PESCADO'!$H$212</f>
        <v>286</v>
      </c>
      <c r="F20" s="644">
        <v>36.5</v>
      </c>
      <c r="G20" s="373">
        <f t="shared" si="0"/>
        <v>52195</v>
      </c>
      <c r="H20" s="645">
        <v>40</v>
      </c>
      <c r="I20" s="130"/>
    </row>
    <row r="21" spans="2:15" ht="34.5" customHeight="1" x14ac:dyDescent="0.25">
      <c r="B21" s="449" t="str">
        <f>'LENGUA DE CERDO SEABOARD'!C5</f>
        <v>LENGUA DE CERDO</v>
      </c>
      <c r="C21" s="377"/>
      <c r="D21" s="380">
        <f>'LENGUA DE CERDO SEABOARD'!G100</f>
        <v>810</v>
      </c>
      <c r="E21" s="380">
        <f>'LENGUA DE CERDO SEABOARD'!H100</f>
        <v>54</v>
      </c>
      <c r="F21" s="644">
        <v>50.8</v>
      </c>
      <c r="G21" s="452">
        <f t="shared" si="0"/>
        <v>41148</v>
      </c>
      <c r="H21" s="368">
        <v>54</v>
      </c>
      <c r="I21" s="464"/>
      <c r="K21" s="43" t="s">
        <v>55</v>
      </c>
    </row>
    <row r="22" spans="2:15" s="130" customFormat="1" ht="34.5" customHeight="1" x14ac:dyDescent="0.25">
      <c r="B22" s="449" t="str">
        <f>'LENGUA DE RES PUNTA'!C6</f>
        <v>LENGUA DE RES PUNTA</v>
      </c>
      <c r="C22" s="377"/>
      <c r="D22" s="380">
        <f>'LENGUA DE RES PUNTA'!G213</f>
        <v>204.3</v>
      </c>
      <c r="E22" s="382">
        <f>'LENGUA DE RES PUNTA'!H213</f>
        <v>15</v>
      </c>
      <c r="F22" s="644">
        <v>107</v>
      </c>
      <c r="G22" s="452">
        <f t="shared" si="0"/>
        <v>21860.100000000002</v>
      </c>
      <c r="H22" s="642">
        <v>140</v>
      </c>
    </row>
    <row r="23" spans="2:15" ht="34.5" customHeight="1" x14ac:dyDescent="0.25">
      <c r="B23" s="449" t="str">
        <f>'MENUDO EXCEL'!$C$5</f>
        <v>MENUDO EXCEL 27.22</v>
      </c>
      <c r="C23" s="377"/>
      <c r="D23" s="416">
        <f>'MENUDO EXCEL'!G100</f>
        <v>11341.839999999998</v>
      </c>
      <c r="E23" s="416">
        <f>'MENUDO EXCEL'!H100</f>
        <v>411</v>
      </c>
      <c r="F23" s="644">
        <v>47.5</v>
      </c>
      <c r="G23" s="452">
        <f t="shared" si="0"/>
        <v>538737.39999999991</v>
      </c>
      <c r="H23" s="642">
        <v>51</v>
      </c>
      <c r="I23" s="130"/>
    </row>
    <row r="24" spans="2:15" ht="34.5" hidden="1" customHeight="1" x14ac:dyDescent="0.25">
      <c r="B24" s="449" t="str">
        <f>'NANA SEABOARD'!C5</f>
        <v>NANA SEABOARD</v>
      </c>
      <c r="C24" s="377"/>
      <c r="D24" s="380">
        <f>'NANA SEABOARD'!G220</f>
        <v>0</v>
      </c>
      <c r="E24" s="380">
        <f>'NANA SEABOARD'!H220</f>
        <v>0</v>
      </c>
      <c r="F24" s="644">
        <v>22.34</v>
      </c>
      <c r="G24" s="452">
        <f t="shared" si="0"/>
        <v>0</v>
      </c>
      <c r="H24" s="642">
        <v>34</v>
      </c>
      <c r="I24" s="130"/>
      <c r="J24" s="24"/>
      <c r="K24" s="24"/>
      <c r="L24" s="24"/>
    </row>
    <row r="25" spans="2:15" ht="34.5" customHeight="1" x14ac:dyDescent="0.25">
      <c r="B25" s="449" t="str">
        <f>'PAVO ENTERO CONGELADO'!$C$5</f>
        <v>PAVO ENTERO CONGELADO</v>
      </c>
      <c r="C25" s="377"/>
      <c r="D25" s="367">
        <f>'PAVO ENTERO CONGELADO'!$G$208</f>
        <v>846.65</v>
      </c>
      <c r="E25" s="416">
        <f>'PAVO ENTERO CONGELADO'!H208</f>
        <v>35</v>
      </c>
      <c r="F25" s="644">
        <v>36.33</v>
      </c>
      <c r="G25" s="452">
        <f t="shared" si="0"/>
        <v>30758.794499999996</v>
      </c>
      <c r="H25" s="646">
        <v>40</v>
      </c>
      <c r="I25" s="242"/>
      <c r="J25" s="24"/>
      <c r="K25" s="24"/>
      <c r="L25" s="24"/>
    </row>
    <row r="26" spans="2:15" s="130" customFormat="1" ht="34.5" customHeight="1" x14ac:dyDescent="0.25">
      <c r="B26" s="376" t="str">
        <f>'PERNIL CON PIEL'!$C$5</f>
        <v xml:space="preserve">PERNIL CON PIEL </v>
      </c>
      <c r="C26" s="377"/>
      <c r="D26" s="371">
        <f>'PERNIL CON PIEL'!G1623</f>
        <v>-1.2960299500264227E-11</v>
      </c>
      <c r="E26" s="378">
        <f>'PERNIL CON PIEL'!H1623</f>
        <v>0</v>
      </c>
      <c r="F26" s="639">
        <v>34</v>
      </c>
      <c r="G26" s="452">
        <f t="shared" ref="G26:G27" si="1">F26*D26</f>
        <v>-4.4065018300898373E-10</v>
      </c>
      <c r="H26" s="642">
        <v>32</v>
      </c>
      <c r="I26" s="309"/>
    </row>
    <row r="27" spans="2:15" s="130" customFormat="1" ht="34.5" customHeight="1" x14ac:dyDescent="0.25">
      <c r="B27" s="376" t="str">
        <f>'SESO EN COPA SEABOARD 10.9 KGS'!C5</f>
        <v>SESO COPA SEABOARD 10.9</v>
      </c>
      <c r="C27" s="377"/>
      <c r="D27" s="371">
        <f>'SESO EN COPA SEABOARD 10.9 KGS'!G210</f>
        <v>2539.7000000000003</v>
      </c>
      <c r="E27" s="372">
        <f>'SESO EN COPA SEABOARD 10.9 KGS'!H210</f>
        <v>233</v>
      </c>
      <c r="F27" s="639">
        <v>57.26</v>
      </c>
      <c r="G27" s="452">
        <f t="shared" si="1"/>
        <v>145423.22200000001</v>
      </c>
      <c r="H27" s="642">
        <v>780</v>
      </c>
      <c r="I27" s="510"/>
    </row>
    <row r="28" spans="2:15" s="130" customFormat="1" ht="34.5" customHeight="1" x14ac:dyDescent="0.25">
      <c r="B28" s="376" t="str">
        <f>'SESOS MARQUETA'!C5</f>
        <v>SESOS MARQUETA DANISH</v>
      </c>
      <c r="C28" s="377"/>
      <c r="D28" s="472">
        <f>'SESOS MARQUETA'!G101</f>
        <v>6740</v>
      </c>
      <c r="E28" s="472">
        <f>'SESOS MARQUETA'!H101</f>
        <v>674</v>
      </c>
      <c r="F28" s="644">
        <v>46</v>
      </c>
      <c r="G28" s="452">
        <f>F28*D28</f>
        <v>310040</v>
      </c>
      <c r="H28" s="642">
        <v>580</v>
      </c>
      <c r="I28" s="242"/>
    </row>
    <row r="29" spans="2:15" ht="34.5" customHeight="1" x14ac:dyDescent="0.25">
      <c r="B29" s="463"/>
      <c r="C29" s="377"/>
      <c r="D29" s="367"/>
      <c r="E29" s="290"/>
      <c r="F29" s="381"/>
      <c r="G29" s="452"/>
      <c r="H29" s="368"/>
      <c r="I29" s="334"/>
      <c r="J29" s="24"/>
      <c r="K29" s="24"/>
      <c r="L29" s="24"/>
      <c r="M29" s="43"/>
    </row>
    <row r="30" spans="2:15" ht="34.5" customHeight="1" x14ac:dyDescent="0.3">
      <c r="B30" s="504"/>
      <c r="C30" s="166" t="s">
        <v>27</v>
      </c>
      <c r="D30" s="289">
        <f>SUM(D6:D29)</f>
        <v>81371.069999999978</v>
      </c>
      <c r="E30" s="289">
        <f>SUM(E6:E29)</f>
        <v>4070</v>
      </c>
      <c r="F30" s="371"/>
      <c r="G30" s="647">
        <f>SUM(G6:G29)</f>
        <v>5031764.1212999988</v>
      </c>
      <c r="H30" s="648"/>
      <c r="I30" s="130"/>
    </row>
    <row r="31" spans="2:15" ht="34.5" customHeight="1" x14ac:dyDescent="0.2">
      <c r="B31" s="245"/>
      <c r="C31" s="114"/>
      <c r="D31" s="420"/>
      <c r="E31" s="87"/>
      <c r="F31" s="453"/>
      <c r="G31" s="124" t="s">
        <v>43</v>
      </c>
      <c r="H31" s="114" t="s">
        <v>43</v>
      </c>
      <c r="I31" s="130"/>
      <c r="M31" s="130"/>
    </row>
    <row r="32" spans="2:15" ht="25.5" customHeight="1" x14ac:dyDescent="0.2">
      <c r="B32" s="114"/>
      <c r="C32" s="114"/>
      <c r="D32" s="87"/>
      <c r="E32" s="87"/>
      <c r="F32" s="453"/>
      <c r="H32" s="114"/>
      <c r="I32" s="130"/>
    </row>
    <row r="33" spans="2:9" ht="25.5" customHeight="1" x14ac:dyDescent="0.2">
      <c r="B33" s="114"/>
      <c r="D33" s="87"/>
      <c r="E33" s="87"/>
      <c r="F33" s="453"/>
      <c r="G33" s="124" t="s">
        <v>48</v>
      </c>
      <c r="H33" s="114"/>
      <c r="I33" s="130"/>
    </row>
    <row r="34" spans="2:9" ht="25.5" customHeight="1" x14ac:dyDescent="0.2">
      <c r="D34" s="87" t="s">
        <v>43</v>
      </c>
      <c r="F34" s="274"/>
      <c r="G34" s="49"/>
      <c r="H34" s="24"/>
      <c r="I34" s="130"/>
    </row>
    <row r="35" spans="2:9" ht="25.5" customHeight="1" x14ac:dyDescent="0.2">
      <c r="F35" s="274"/>
      <c r="G35" s="49"/>
      <c r="H35" s="24"/>
      <c r="I35" s="130"/>
    </row>
    <row r="36" spans="2:9" ht="25.5" customHeight="1" x14ac:dyDescent="0.2">
      <c r="F36" s="274"/>
      <c r="G36" s="49"/>
      <c r="H36" s="24"/>
    </row>
    <row r="37" spans="2:9" ht="25.5" customHeight="1" x14ac:dyDescent="0.2">
      <c r="D37" s="87" t="s">
        <v>44</v>
      </c>
    </row>
    <row r="38" spans="2:9" ht="25.5" customHeight="1" x14ac:dyDescent="0.2"/>
    <row r="39" spans="2:9" ht="25.5" customHeight="1" x14ac:dyDescent="0.2"/>
    <row r="40" spans="2:9" ht="25.5" customHeight="1" x14ac:dyDescent="0.25">
      <c r="C40" s="126"/>
    </row>
    <row r="41" spans="2:9" ht="25.5" customHeight="1" x14ac:dyDescent="0.2">
      <c r="B41" s="24"/>
      <c r="C41" s="24"/>
    </row>
    <row r="42" spans="2:9" x14ac:dyDescent="0.2">
      <c r="B42" s="24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3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K21" sqref="K21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872" t="s">
        <v>22</v>
      </c>
      <c r="L6" s="873"/>
      <c r="M6" s="874"/>
      <c r="N6" s="84"/>
      <c r="O6" s="84"/>
      <c r="P6" s="84"/>
    </row>
    <row r="7" spans="1:18" ht="18" x14ac:dyDescent="0.25">
      <c r="A7" s="872" t="s">
        <v>2</v>
      </c>
      <c r="B7" s="874"/>
      <c r="C7" s="875" t="s">
        <v>3</v>
      </c>
      <c r="D7" s="876"/>
      <c r="E7" s="875" t="s">
        <v>4</v>
      </c>
      <c r="F7" s="876"/>
      <c r="G7" s="875" t="s">
        <v>5</v>
      </c>
      <c r="H7" s="876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ht="18" x14ac:dyDescent="0.25">
      <c r="A9" s="31" t="s">
        <v>84</v>
      </c>
      <c r="B9" s="148"/>
      <c r="C9" s="92"/>
      <c r="D9" s="254"/>
      <c r="E9" s="253"/>
      <c r="F9" s="254"/>
      <c r="G9" s="107">
        <v>18588.400000000001</v>
      </c>
      <c r="H9" s="108">
        <v>600</v>
      </c>
      <c r="I9" s="56"/>
      <c r="J9" s="108" t="s">
        <v>23</v>
      </c>
      <c r="K9" s="109"/>
      <c r="L9" s="56"/>
      <c r="M9" s="56"/>
      <c r="N9" s="84"/>
      <c r="O9" s="84"/>
      <c r="P9" s="110">
        <f t="shared" ref="P9:P76" si="0">O9*G9</f>
        <v>0</v>
      </c>
      <c r="Q9" s="73"/>
      <c r="R9" s="3"/>
    </row>
    <row r="10" spans="1:18" s="692" customFormat="1" ht="20.25" x14ac:dyDescent="0.3">
      <c r="A10" s="796"/>
      <c r="B10" s="797">
        <v>2</v>
      </c>
      <c r="C10" s="798"/>
      <c r="D10" s="799"/>
      <c r="E10" s="798">
        <v>307.7</v>
      </c>
      <c r="F10" s="799">
        <v>10</v>
      </c>
      <c r="G10" s="800">
        <f t="shared" ref="G10:H25" si="1">G9-E10+C10</f>
        <v>18280.7</v>
      </c>
      <c r="H10" s="801">
        <f t="shared" si="1"/>
        <v>590</v>
      </c>
      <c r="I10" s="799" t="s">
        <v>94</v>
      </c>
      <c r="J10" s="801" t="s">
        <v>52</v>
      </c>
      <c r="K10" s="802"/>
      <c r="L10" s="796"/>
      <c r="M10" s="796"/>
      <c r="N10" s="803"/>
      <c r="O10" s="803"/>
      <c r="P10" s="803"/>
      <c r="Q10" s="766"/>
      <c r="R10" s="693"/>
    </row>
    <row r="11" spans="1:18" s="692" customFormat="1" ht="20.25" x14ac:dyDescent="0.3">
      <c r="A11" s="796"/>
      <c r="B11" s="797">
        <v>2</v>
      </c>
      <c r="C11" s="798"/>
      <c r="D11" s="799"/>
      <c r="E11" s="798">
        <v>321.2</v>
      </c>
      <c r="F11" s="799">
        <v>10</v>
      </c>
      <c r="G11" s="800">
        <f t="shared" si="1"/>
        <v>17959.5</v>
      </c>
      <c r="H11" s="801">
        <f t="shared" si="1"/>
        <v>580</v>
      </c>
      <c r="I11" s="799" t="s">
        <v>94</v>
      </c>
      <c r="J11" s="801" t="s">
        <v>52</v>
      </c>
      <c r="K11" s="802"/>
      <c r="L11" s="796"/>
      <c r="M11" s="796"/>
      <c r="N11" s="803"/>
      <c r="O11" s="803"/>
      <c r="P11" s="803"/>
      <c r="Q11" s="766"/>
      <c r="R11" s="693"/>
    </row>
    <row r="12" spans="1:18" s="692" customFormat="1" ht="20.25" x14ac:dyDescent="0.3">
      <c r="A12" s="796"/>
      <c r="B12" s="797">
        <v>5</v>
      </c>
      <c r="C12" s="798"/>
      <c r="D12" s="799"/>
      <c r="E12" s="798">
        <v>936.4</v>
      </c>
      <c r="F12" s="799">
        <v>30</v>
      </c>
      <c r="G12" s="800">
        <f t="shared" si="1"/>
        <v>17023.099999999999</v>
      </c>
      <c r="H12" s="801">
        <f t="shared" si="1"/>
        <v>550</v>
      </c>
      <c r="I12" s="799" t="s">
        <v>113</v>
      </c>
      <c r="J12" s="801" t="s">
        <v>52</v>
      </c>
      <c r="K12" s="802"/>
      <c r="L12" s="796"/>
      <c r="M12" s="796"/>
      <c r="N12" s="803"/>
      <c r="O12" s="803"/>
      <c r="P12" s="803"/>
      <c r="Q12" s="766"/>
      <c r="R12" s="693"/>
    </row>
    <row r="13" spans="1:18" s="692" customFormat="1" ht="20.25" x14ac:dyDescent="0.3">
      <c r="A13" s="796"/>
      <c r="B13" s="797">
        <v>5</v>
      </c>
      <c r="C13" s="800"/>
      <c r="D13" s="801"/>
      <c r="E13" s="798">
        <v>301.39999999999998</v>
      </c>
      <c r="F13" s="799">
        <v>10</v>
      </c>
      <c r="G13" s="800">
        <f t="shared" si="1"/>
        <v>16721.699999999997</v>
      </c>
      <c r="H13" s="801">
        <f t="shared" si="1"/>
        <v>540</v>
      </c>
      <c r="I13" s="799" t="s">
        <v>114</v>
      </c>
      <c r="J13" s="801" t="s">
        <v>52</v>
      </c>
      <c r="K13" s="802"/>
      <c r="L13" s="796"/>
      <c r="M13" s="796"/>
      <c r="N13" s="803"/>
      <c r="O13" s="803"/>
      <c r="P13" s="803"/>
      <c r="Q13" s="766"/>
      <c r="R13" s="693"/>
    </row>
    <row r="14" spans="1:18" s="755" customFormat="1" ht="20.25" x14ac:dyDescent="0.3">
      <c r="A14" s="796"/>
      <c r="B14" s="799">
        <v>5</v>
      </c>
      <c r="C14" s="800"/>
      <c r="D14" s="801"/>
      <c r="E14" s="798">
        <v>902.6</v>
      </c>
      <c r="F14" s="799">
        <v>30</v>
      </c>
      <c r="G14" s="800">
        <f t="shared" si="1"/>
        <v>15819.099999999997</v>
      </c>
      <c r="H14" s="801">
        <f t="shared" si="1"/>
        <v>510</v>
      </c>
      <c r="I14" s="799" t="s">
        <v>121</v>
      </c>
      <c r="J14" s="801" t="s">
        <v>52</v>
      </c>
      <c r="K14" s="802"/>
      <c r="L14" s="796"/>
      <c r="M14" s="796"/>
      <c r="N14" s="803"/>
      <c r="O14" s="844"/>
      <c r="P14" s="803"/>
      <c r="Q14" s="766"/>
      <c r="R14" s="834"/>
    </row>
    <row r="15" spans="1:18" s="755" customFormat="1" ht="20.25" x14ac:dyDescent="0.3">
      <c r="A15" s="796"/>
      <c r="B15" s="799">
        <v>7</v>
      </c>
      <c r="C15" s="800"/>
      <c r="D15" s="801"/>
      <c r="E15" s="798">
        <v>958.1</v>
      </c>
      <c r="F15" s="799">
        <v>30</v>
      </c>
      <c r="G15" s="800">
        <f t="shared" si="1"/>
        <v>14860.999999999996</v>
      </c>
      <c r="H15" s="801">
        <f t="shared" si="1"/>
        <v>480</v>
      </c>
      <c r="I15" s="799" t="s">
        <v>133</v>
      </c>
      <c r="J15" s="801" t="s">
        <v>52</v>
      </c>
      <c r="K15" s="802"/>
      <c r="L15" s="796"/>
      <c r="M15" s="796"/>
      <c r="N15" s="803"/>
      <c r="O15" s="844"/>
      <c r="P15" s="803"/>
      <c r="Q15" s="766"/>
      <c r="R15" s="834"/>
    </row>
    <row r="16" spans="1:18" s="130" customFormat="1" ht="20.25" x14ac:dyDescent="0.3">
      <c r="A16" s="254"/>
      <c r="B16" s="251"/>
      <c r="C16" s="255"/>
      <c r="D16" s="252"/>
      <c r="E16" s="258"/>
      <c r="F16" s="251"/>
      <c r="G16" s="255">
        <f t="shared" si="1"/>
        <v>14860.999999999996</v>
      </c>
      <c r="H16" s="252">
        <f t="shared" si="1"/>
        <v>480</v>
      </c>
      <c r="I16" s="251"/>
      <c r="J16" s="252"/>
      <c r="K16" s="711"/>
      <c r="L16" s="254"/>
      <c r="M16" s="254"/>
      <c r="N16" s="327"/>
      <c r="O16" s="327"/>
      <c r="P16" s="327"/>
      <c r="Q16" s="238"/>
      <c r="R16" s="275"/>
    </row>
    <row r="17" spans="1:18" s="130" customFormat="1" ht="20.25" x14ac:dyDescent="0.3">
      <c r="A17" s="254"/>
      <c r="B17" s="251"/>
      <c r="C17" s="255"/>
      <c r="D17" s="252"/>
      <c r="E17" s="258"/>
      <c r="F17" s="251"/>
      <c r="G17" s="255">
        <f t="shared" si="1"/>
        <v>14860.999999999996</v>
      </c>
      <c r="H17" s="252">
        <f t="shared" si="1"/>
        <v>480</v>
      </c>
      <c r="I17" s="251"/>
      <c r="J17" s="252"/>
      <c r="K17" s="711"/>
      <c r="L17" s="254"/>
      <c r="M17" s="254"/>
      <c r="N17" s="327"/>
      <c r="O17" s="327"/>
      <c r="P17" s="327"/>
      <c r="Q17" s="238"/>
      <c r="R17" s="275"/>
    </row>
    <row r="18" spans="1:18" s="130" customFormat="1" ht="20.25" x14ac:dyDescent="0.3">
      <c r="A18" s="254"/>
      <c r="B18" s="251"/>
      <c r="C18" s="255"/>
      <c r="D18" s="252"/>
      <c r="E18" s="258"/>
      <c r="F18" s="251"/>
      <c r="G18" s="255">
        <f t="shared" si="1"/>
        <v>14860.999999999996</v>
      </c>
      <c r="H18" s="252">
        <f t="shared" si="1"/>
        <v>480</v>
      </c>
      <c r="I18" s="251"/>
      <c r="J18" s="252"/>
      <c r="K18" s="711"/>
      <c r="L18" s="252"/>
      <c r="M18" s="252"/>
      <c r="N18" s="500"/>
      <c r="O18" s="500"/>
      <c r="P18" s="327"/>
      <c r="Q18" s="238"/>
      <c r="R18" s="275"/>
    </row>
    <row r="19" spans="1:18" s="292" customFormat="1" ht="20.25" x14ac:dyDescent="0.3">
      <c r="A19" s="254"/>
      <c r="B19" s="251"/>
      <c r="C19" s="255"/>
      <c r="D19" s="252"/>
      <c r="E19" s="258"/>
      <c r="F19" s="251"/>
      <c r="G19" s="255">
        <f t="shared" si="1"/>
        <v>14860.999999999996</v>
      </c>
      <c r="H19" s="252">
        <f t="shared" si="1"/>
        <v>480</v>
      </c>
      <c r="I19" s="251"/>
      <c r="J19" s="252"/>
      <c r="K19" s="711"/>
      <c r="L19" s="254"/>
      <c r="M19" s="254"/>
      <c r="N19" s="327"/>
      <c r="O19" s="327"/>
      <c r="P19" s="327"/>
      <c r="Q19" s="238"/>
    </row>
    <row r="20" spans="1:18" s="292" customFormat="1" ht="20.25" x14ac:dyDescent="0.3">
      <c r="A20" s="254"/>
      <c r="B20" s="251"/>
      <c r="C20" s="255"/>
      <c r="D20" s="252"/>
      <c r="E20" s="258"/>
      <c r="F20" s="251"/>
      <c r="G20" s="255">
        <f t="shared" si="1"/>
        <v>14860.999999999996</v>
      </c>
      <c r="H20" s="252">
        <f t="shared" si="1"/>
        <v>480</v>
      </c>
      <c r="I20" s="251"/>
      <c r="J20" s="252"/>
      <c r="K20" s="711"/>
      <c r="L20" s="254"/>
      <c r="M20" s="254"/>
      <c r="N20" s="327"/>
      <c r="O20" s="327"/>
      <c r="P20" s="327"/>
      <c r="Q20" s="238"/>
    </row>
    <row r="21" spans="1:18" s="292" customFormat="1" ht="20.25" x14ac:dyDescent="0.3">
      <c r="A21" s="254"/>
      <c r="B21" s="251"/>
      <c r="C21" s="255"/>
      <c r="D21" s="252"/>
      <c r="E21" s="258"/>
      <c r="F21" s="251"/>
      <c r="G21" s="255">
        <f t="shared" si="1"/>
        <v>14860.999999999996</v>
      </c>
      <c r="H21" s="252">
        <f t="shared" si="1"/>
        <v>480</v>
      </c>
      <c r="I21" s="251"/>
      <c r="J21" s="252"/>
      <c r="K21" s="711"/>
      <c r="L21" s="254"/>
      <c r="M21" s="254"/>
      <c r="N21" s="327"/>
      <c r="O21" s="327"/>
      <c r="P21" s="327"/>
      <c r="Q21" s="238"/>
    </row>
    <row r="22" spans="1:18" s="292" customFormat="1" ht="18" x14ac:dyDescent="0.25">
      <c r="A22" s="254"/>
      <c r="B22" s="251"/>
      <c r="C22" s="255"/>
      <c r="D22" s="252"/>
      <c r="E22" s="258"/>
      <c r="F22" s="251"/>
      <c r="G22" s="255">
        <f t="shared" si="1"/>
        <v>14860.999999999996</v>
      </c>
      <c r="H22" s="252">
        <f t="shared" si="1"/>
        <v>480</v>
      </c>
      <c r="I22" s="251"/>
      <c r="J22" s="252"/>
      <c r="K22" s="254"/>
      <c r="L22" s="254"/>
      <c r="M22" s="254"/>
      <c r="N22" s="327"/>
      <c r="O22" s="327"/>
      <c r="P22" s="327">
        <f t="shared" si="0"/>
        <v>0</v>
      </c>
      <c r="Q22" s="238"/>
    </row>
    <row r="23" spans="1:18" s="292" customFormat="1" ht="18" x14ac:dyDescent="0.25">
      <c r="A23" s="254"/>
      <c r="B23" s="260"/>
      <c r="C23" s="253"/>
      <c r="D23" s="254"/>
      <c r="E23" s="259"/>
      <c r="F23" s="260"/>
      <c r="G23" s="255">
        <f t="shared" si="1"/>
        <v>14860.999999999996</v>
      </c>
      <c r="H23" s="252">
        <f t="shared" si="1"/>
        <v>480</v>
      </c>
      <c r="I23" s="251"/>
      <c r="J23" s="252"/>
      <c r="K23" s="254"/>
      <c r="L23" s="254"/>
      <c r="M23" s="254"/>
      <c r="N23" s="327"/>
      <c r="O23" s="327"/>
      <c r="P23" s="327">
        <f>O23*G23</f>
        <v>0</v>
      </c>
      <c r="Q23" s="238"/>
    </row>
    <row r="24" spans="1:18" s="130" customFormat="1" ht="18" x14ac:dyDescent="0.25">
      <c r="A24" s="254"/>
      <c r="B24" s="260"/>
      <c r="C24" s="253"/>
      <c r="D24" s="254"/>
      <c r="E24" s="259"/>
      <c r="F24" s="260"/>
      <c r="G24" s="255">
        <f t="shared" si="1"/>
        <v>14860.999999999996</v>
      </c>
      <c r="H24" s="252">
        <f t="shared" si="1"/>
        <v>480</v>
      </c>
      <c r="I24" s="251"/>
      <c r="J24" s="252"/>
      <c r="K24" s="254"/>
      <c r="L24" s="254"/>
      <c r="M24" s="254"/>
      <c r="N24" s="327"/>
      <c r="O24" s="327"/>
      <c r="P24" s="327">
        <f t="shared" si="0"/>
        <v>0</v>
      </c>
      <c r="Q24" s="238"/>
    </row>
    <row r="25" spans="1:18" s="130" customFormat="1" ht="18" x14ac:dyDescent="0.25">
      <c r="A25" s="254"/>
      <c r="B25" s="260"/>
      <c r="C25" s="253"/>
      <c r="D25" s="254"/>
      <c r="E25" s="259"/>
      <c r="F25" s="260"/>
      <c r="G25" s="255">
        <f t="shared" si="1"/>
        <v>14860.999999999996</v>
      </c>
      <c r="H25" s="252">
        <f t="shared" si="1"/>
        <v>480</v>
      </c>
      <c r="I25" s="251"/>
      <c r="J25" s="252"/>
      <c r="K25" s="254"/>
      <c r="L25" s="254"/>
      <c r="M25" s="254"/>
      <c r="N25" s="327"/>
      <c r="O25" s="327"/>
      <c r="P25" s="327">
        <f t="shared" si="0"/>
        <v>0</v>
      </c>
      <c r="Q25" s="238"/>
    </row>
    <row r="26" spans="1:18" s="130" customFormat="1" ht="18" x14ac:dyDescent="0.25">
      <c r="A26" s="254"/>
      <c r="B26" s="260"/>
      <c r="C26" s="253"/>
      <c r="D26" s="254"/>
      <c r="E26" s="259"/>
      <c r="F26" s="260"/>
      <c r="G26" s="255">
        <f t="shared" ref="G26:H30" si="2">G25-E26+C26</f>
        <v>14860.999999999996</v>
      </c>
      <c r="H26" s="252">
        <f t="shared" si="2"/>
        <v>480</v>
      </c>
      <c r="I26" s="251"/>
      <c r="J26" s="480"/>
      <c r="K26" s="254"/>
      <c r="L26" s="254"/>
      <c r="M26" s="254"/>
      <c r="N26" s="327"/>
      <c r="O26" s="327"/>
      <c r="P26" s="327">
        <f t="shared" si="0"/>
        <v>0</v>
      </c>
      <c r="Q26" s="238"/>
    </row>
    <row r="27" spans="1:18" s="130" customFormat="1" ht="18" x14ac:dyDescent="0.25">
      <c r="A27" s="254"/>
      <c r="B27" s="260"/>
      <c r="C27" s="253"/>
      <c r="D27" s="254"/>
      <c r="E27" s="259"/>
      <c r="F27" s="260"/>
      <c r="G27" s="255">
        <f t="shared" si="2"/>
        <v>14860.999999999996</v>
      </c>
      <c r="H27" s="252">
        <f t="shared" si="2"/>
        <v>480</v>
      </c>
      <c r="I27" s="251"/>
      <c r="J27" s="252"/>
      <c r="K27" s="254"/>
      <c r="L27" s="254"/>
      <c r="M27" s="254"/>
      <c r="N27" s="327"/>
      <c r="O27" s="327"/>
      <c r="P27" s="327">
        <f t="shared" si="0"/>
        <v>0</v>
      </c>
      <c r="Q27" s="238"/>
    </row>
    <row r="28" spans="1:18" s="130" customFormat="1" ht="18" x14ac:dyDescent="0.25">
      <c r="A28" s="254"/>
      <c r="B28" s="260"/>
      <c r="C28" s="253"/>
      <c r="D28" s="254"/>
      <c r="E28" s="259"/>
      <c r="F28" s="260"/>
      <c r="G28" s="255">
        <f t="shared" si="2"/>
        <v>14860.999999999996</v>
      </c>
      <c r="H28" s="252">
        <f t="shared" si="2"/>
        <v>480</v>
      </c>
      <c r="I28" s="251"/>
      <c r="J28" s="252"/>
      <c r="K28" s="254"/>
      <c r="L28" s="254"/>
      <c r="M28" s="254"/>
      <c r="N28" s="327"/>
      <c r="O28" s="327"/>
      <c r="P28" s="327">
        <f t="shared" si="0"/>
        <v>0</v>
      </c>
      <c r="Q28" s="238"/>
    </row>
    <row r="29" spans="1:18" s="130" customFormat="1" ht="18" x14ac:dyDescent="0.25">
      <c r="A29" s="254"/>
      <c r="B29" s="260"/>
      <c r="C29" s="253"/>
      <c r="D29" s="254"/>
      <c r="E29" s="259"/>
      <c r="F29" s="260"/>
      <c r="G29" s="255">
        <f t="shared" si="2"/>
        <v>14860.999999999996</v>
      </c>
      <c r="H29" s="252">
        <f t="shared" si="2"/>
        <v>480</v>
      </c>
      <c r="I29" s="251"/>
      <c r="J29" s="252"/>
      <c r="K29" s="254"/>
      <c r="L29" s="254"/>
      <c r="M29" s="254"/>
      <c r="N29" s="327"/>
      <c r="O29" s="327"/>
      <c r="P29" s="327">
        <f t="shared" si="0"/>
        <v>0</v>
      </c>
      <c r="Q29" s="238"/>
    </row>
    <row r="30" spans="1:18" s="130" customFormat="1" ht="18" x14ac:dyDescent="0.25">
      <c r="A30" s="254"/>
      <c r="B30" s="260"/>
      <c r="C30" s="253"/>
      <c r="D30" s="254"/>
      <c r="E30" s="259"/>
      <c r="F30" s="260"/>
      <c r="G30" s="255">
        <f t="shared" si="2"/>
        <v>14860.999999999996</v>
      </c>
      <c r="H30" s="252">
        <f t="shared" ref="H30:H34" si="3">H29-F30+D30</f>
        <v>480</v>
      </c>
      <c r="I30" s="251"/>
      <c r="J30" s="252"/>
      <c r="K30" s="254"/>
      <c r="L30" s="254"/>
      <c r="M30" s="254"/>
      <c r="N30" s="327"/>
      <c r="O30" s="327"/>
      <c r="P30" s="327">
        <f t="shared" si="0"/>
        <v>0</v>
      </c>
      <c r="Q30" s="238"/>
    </row>
    <row r="31" spans="1:18" s="130" customFormat="1" ht="18" x14ac:dyDescent="0.25">
      <c r="A31" s="254"/>
      <c r="B31" s="260"/>
      <c r="C31" s="253"/>
      <c r="D31" s="254"/>
      <c r="E31" s="259"/>
      <c r="F31" s="260"/>
      <c r="G31" s="255">
        <f t="shared" ref="G31:G45" si="4">G30-E31+C31</f>
        <v>14860.999999999996</v>
      </c>
      <c r="H31" s="252">
        <f t="shared" si="3"/>
        <v>480</v>
      </c>
      <c r="I31" s="251"/>
      <c r="J31" s="252"/>
      <c r="K31" s="254"/>
      <c r="L31" s="254"/>
      <c r="M31" s="254"/>
      <c r="N31" s="327"/>
      <c r="O31" s="327"/>
      <c r="P31" s="327"/>
      <c r="Q31" s="238"/>
    </row>
    <row r="32" spans="1:18" s="130" customFormat="1" ht="18" x14ac:dyDescent="0.25">
      <c r="A32" s="254"/>
      <c r="B32" s="260"/>
      <c r="C32" s="253"/>
      <c r="D32" s="254"/>
      <c r="E32" s="259"/>
      <c r="F32" s="260"/>
      <c r="G32" s="255">
        <f t="shared" si="4"/>
        <v>14860.999999999996</v>
      </c>
      <c r="H32" s="252">
        <f t="shared" si="3"/>
        <v>480</v>
      </c>
      <c r="I32" s="251"/>
      <c r="J32" s="252"/>
      <c r="K32" s="252"/>
      <c r="L32" s="254"/>
      <c r="M32" s="254"/>
      <c r="N32" s="327"/>
      <c r="O32" s="327"/>
      <c r="P32" s="327">
        <f t="shared" si="0"/>
        <v>0</v>
      </c>
      <c r="Q32" s="238"/>
    </row>
    <row r="33" spans="1:17" s="130" customFormat="1" ht="18" x14ac:dyDescent="0.25">
      <c r="A33" s="254"/>
      <c r="B33" s="260"/>
      <c r="C33" s="253"/>
      <c r="D33" s="254"/>
      <c r="E33" s="259"/>
      <c r="F33" s="423"/>
      <c r="G33" s="255">
        <f t="shared" si="4"/>
        <v>14860.999999999996</v>
      </c>
      <c r="H33" s="252">
        <f t="shared" si="3"/>
        <v>480</v>
      </c>
      <c r="I33" s="251"/>
      <c r="J33" s="252"/>
      <c r="K33" s="254"/>
      <c r="L33" s="254"/>
      <c r="M33" s="254"/>
      <c r="N33" s="327"/>
      <c r="O33" s="327"/>
      <c r="P33" s="327">
        <f t="shared" si="0"/>
        <v>0</v>
      </c>
      <c r="Q33" s="238"/>
    </row>
    <row r="34" spans="1:17" s="130" customFormat="1" ht="18" x14ac:dyDescent="0.25">
      <c r="A34" s="254"/>
      <c r="B34" s="251"/>
      <c r="C34" s="255"/>
      <c r="D34" s="252"/>
      <c r="E34" s="258"/>
      <c r="F34" s="251"/>
      <c r="G34" s="255">
        <f t="shared" si="4"/>
        <v>14860.999999999996</v>
      </c>
      <c r="H34" s="252">
        <f t="shared" si="3"/>
        <v>480</v>
      </c>
      <c r="I34" s="251"/>
      <c r="J34" s="252"/>
      <c r="K34" s="252"/>
      <c r="L34" s="252"/>
      <c r="M34" s="252"/>
      <c r="N34" s="327"/>
      <c r="O34" s="327"/>
      <c r="P34" s="327">
        <f t="shared" si="0"/>
        <v>0</v>
      </c>
      <c r="Q34" s="238"/>
    </row>
    <row r="35" spans="1:17" s="130" customFormat="1" ht="18" x14ac:dyDescent="0.25">
      <c r="A35" s="254"/>
      <c r="B35" s="251"/>
      <c r="C35" s="255"/>
      <c r="D35" s="252"/>
      <c r="E35" s="258"/>
      <c r="F35" s="251"/>
      <c r="G35" s="255">
        <f t="shared" si="4"/>
        <v>14860.999999999996</v>
      </c>
      <c r="H35" s="252">
        <f t="shared" ref="H35:H60" si="5">H34-F35+D35</f>
        <v>480</v>
      </c>
      <c r="I35" s="251"/>
      <c r="J35" s="252"/>
      <c r="K35" s="252"/>
      <c r="L35" s="252"/>
      <c r="M35" s="252"/>
      <c r="N35" s="327"/>
      <c r="O35" s="327"/>
      <c r="P35" s="327">
        <f t="shared" si="0"/>
        <v>0</v>
      </c>
      <c r="Q35" s="238"/>
    </row>
    <row r="36" spans="1:17" s="130" customFormat="1" ht="18" x14ac:dyDescent="0.25">
      <c r="A36" s="254"/>
      <c r="B36" s="251"/>
      <c r="C36" s="255"/>
      <c r="D36" s="252"/>
      <c r="E36" s="258"/>
      <c r="F36" s="251"/>
      <c r="G36" s="255">
        <f t="shared" si="4"/>
        <v>14860.999999999996</v>
      </c>
      <c r="H36" s="252">
        <f t="shared" si="5"/>
        <v>480</v>
      </c>
      <c r="I36" s="251"/>
      <c r="J36" s="252"/>
      <c r="K36" s="252"/>
      <c r="L36" s="252"/>
      <c r="M36" s="252"/>
      <c r="N36" s="327"/>
      <c r="O36" s="327"/>
      <c r="P36" s="327">
        <f t="shared" si="0"/>
        <v>0</v>
      </c>
      <c r="Q36" s="238"/>
    </row>
    <row r="37" spans="1:17" s="130" customFormat="1" ht="18" x14ac:dyDescent="0.25">
      <c r="A37" s="254"/>
      <c r="B37" s="260"/>
      <c r="C37" s="253"/>
      <c r="D37" s="254"/>
      <c r="E37" s="259"/>
      <c r="F37" s="260"/>
      <c r="G37" s="255">
        <f t="shared" si="4"/>
        <v>14860.999999999996</v>
      </c>
      <c r="H37" s="252">
        <f t="shared" si="5"/>
        <v>480</v>
      </c>
      <c r="I37" s="251"/>
      <c r="J37" s="252"/>
      <c r="K37" s="254"/>
      <c r="L37" s="254"/>
      <c r="M37" s="254"/>
      <c r="N37" s="327"/>
      <c r="O37" s="327"/>
      <c r="P37" s="327">
        <f t="shared" si="0"/>
        <v>0</v>
      </c>
      <c r="Q37" s="238"/>
    </row>
    <row r="38" spans="1:17" s="130" customFormat="1" ht="18" x14ac:dyDescent="0.25">
      <c r="A38" s="254"/>
      <c r="B38" s="260"/>
      <c r="C38" s="253"/>
      <c r="D38" s="254"/>
      <c r="E38" s="259"/>
      <c r="F38" s="260"/>
      <c r="G38" s="255">
        <f t="shared" si="4"/>
        <v>14860.999999999996</v>
      </c>
      <c r="H38" s="252">
        <f t="shared" si="5"/>
        <v>480</v>
      </c>
      <c r="I38" s="251"/>
      <c r="J38" s="252"/>
      <c r="K38" s="254"/>
      <c r="L38" s="254"/>
      <c r="M38" s="254"/>
      <c r="N38" s="327"/>
      <c r="O38" s="327"/>
      <c r="P38" s="327">
        <f t="shared" si="0"/>
        <v>0</v>
      </c>
      <c r="Q38" s="238"/>
    </row>
    <row r="39" spans="1:17" s="130" customFormat="1" ht="18" x14ac:dyDescent="0.25">
      <c r="A39" s="403"/>
      <c r="B39" s="260"/>
      <c r="C39" s="253"/>
      <c r="D39" s="254"/>
      <c r="E39" s="259"/>
      <c r="F39" s="260"/>
      <c r="G39" s="255">
        <f t="shared" si="4"/>
        <v>14860.999999999996</v>
      </c>
      <c r="H39" s="252">
        <f t="shared" si="5"/>
        <v>480</v>
      </c>
      <c r="I39" s="251"/>
      <c r="J39" s="252"/>
      <c r="K39" s="254"/>
      <c r="L39" s="254"/>
      <c r="M39" s="254"/>
      <c r="N39" s="327"/>
      <c r="O39" s="327"/>
      <c r="P39" s="327">
        <f t="shared" si="0"/>
        <v>0</v>
      </c>
      <c r="Q39" s="238"/>
    </row>
    <row r="40" spans="1:17" s="130" customFormat="1" ht="18" x14ac:dyDescent="0.25">
      <c r="A40" s="254"/>
      <c r="B40" s="260"/>
      <c r="C40" s="259"/>
      <c r="D40" s="260"/>
      <c r="E40" s="259"/>
      <c r="F40" s="260"/>
      <c r="G40" s="255">
        <f t="shared" si="4"/>
        <v>14860.999999999996</v>
      </c>
      <c r="H40" s="252">
        <f t="shared" si="5"/>
        <v>480</v>
      </c>
      <c r="I40" s="260"/>
      <c r="J40" s="252"/>
      <c r="K40" s="254"/>
      <c r="L40" s="254"/>
      <c r="M40" s="254"/>
      <c r="N40" s="327"/>
      <c r="O40" s="327"/>
      <c r="P40" s="327">
        <f t="shared" si="0"/>
        <v>0</v>
      </c>
      <c r="Q40" s="238"/>
    </row>
    <row r="41" spans="1:17" s="130" customFormat="1" ht="18" x14ac:dyDescent="0.25">
      <c r="A41" s="254"/>
      <c r="B41" s="260"/>
      <c r="C41" s="259"/>
      <c r="D41" s="260"/>
      <c r="E41" s="259"/>
      <c r="F41" s="260"/>
      <c r="G41" s="255">
        <f t="shared" si="4"/>
        <v>14860.999999999996</v>
      </c>
      <c r="H41" s="252">
        <f t="shared" si="5"/>
        <v>480</v>
      </c>
      <c r="I41" s="260"/>
      <c r="J41" s="254"/>
      <c r="K41" s="254"/>
      <c r="L41" s="254"/>
      <c r="M41" s="254"/>
      <c r="N41" s="327"/>
      <c r="O41" s="327"/>
      <c r="P41" s="327">
        <f t="shared" si="0"/>
        <v>0</v>
      </c>
      <c r="Q41" s="238"/>
    </row>
    <row r="42" spans="1:17" s="130" customFormat="1" ht="18" x14ac:dyDescent="0.25">
      <c r="A42" s="254"/>
      <c r="B42" s="260"/>
      <c r="C42" s="259"/>
      <c r="D42" s="260"/>
      <c r="E42" s="259"/>
      <c r="F42" s="260"/>
      <c r="G42" s="255">
        <f t="shared" si="4"/>
        <v>14860.999999999996</v>
      </c>
      <c r="H42" s="252">
        <f t="shared" si="5"/>
        <v>480</v>
      </c>
      <c r="I42" s="260"/>
      <c r="J42" s="254"/>
      <c r="K42" s="254"/>
      <c r="L42" s="254"/>
      <c r="M42" s="254"/>
      <c r="N42" s="327"/>
      <c r="O42" s="327"/>
      <c r="P42" s="327">
        <f t="shared" si="0"/>
        <v>0</v>
      </c>
      <c r="Q42" s="238"/>
    </row>
    <row r="43" spans="1:17" s="130" customFormat="1" ht="18" x14ac:dyDescent="0.25">
      <c r="A43" s="254"/>
      <c r="B43" s="260"/>
      <c r="C43" s="259"/>
      <c r="D43" s="260"/>
      <c r="E43" s="259"/>
      <c r="F43" s="260"/>
      <c r="G43" s="255">
        <f t="shared" si="4"/>
        <v>14860.999999999996</v>
      </c>
      <c r="H43" s="252">
        <f t="shared" si="5"/>
        <v>480</v>
      </c>
      <c r="I43" s="260"/>
      <c r="J43" s="254"/>
      <c r="K43" s="254"/>
      <c r="L43" s="254" t="str">
        <f t="shared" ref="L43:L78" si="6">IF(D43&gt;0,D43," ")</f>
        <v xml:space="preserve"> </v>
      </c>
      <c r="M43" s="254"/>
      <c r="N43" s="327"/>
      <c r="O43" s="327"/>
      <c r="P43" s="327">
        <f t="shared" si="0"/>
        <v>0</v>
      </c>
      <c r="Q43" s="238"/>
    </row>
    <row r="44" spans="1:17" s="130" customFormat="1" ht="18" x14ac:dyDescent="0.25">
      <c r="A44" s="254"/>
      <c r="B44" s="260"/>
      <c r="C44" s="259"/>
      <c r="D44" s="260"/>
      <c r="E44" s="259"/>
      <c r="F44" s="260"/>
      <c r="G44" s="255">
        <f t="shared" si="4"/>
        <v>14860.999999999996</v>
      </c>
      <c r="H44" s="252">
        <f t="shared" si="5"/>
        <v>480</v>
      </c>
      <c r="I44" s="260"/>
      <c r="J44" s="254"/>
      <c r="K44" s="254"/>
      <c r="L44" s="254" t="str">
        <f t="shared" si="6"/>
        <v xml:space="preserve"> </v>
      </c>
      <c r="M44" s="254"/>
      <c r="N44" s="327"/>
      <c r="O44" s="327"/>
      <c r="P44" s="327">
        <f t="shared" si="0"/>
        <v>0</v>
      </c>
      <c r="Q44" s="238"/>
    </row>
    <row r="45" spans="1:17" s="130" customFormat="1" ht="18" x14ac:dyDescent="0.25">
      <c r="A45" s="254"/>
      <c r="B45" s="260"/>
      <c r="C45" s="259"/>
      <c r="D45" s="260"/>
      <c r="E45" s="259"/>
      <c r="F45" s="260"/>
      <c r="G45" s="255">
        <f t="shared" si="4"/>
        <v>14860.999999999996</v>
      </c>
      <c r="H45" s="252">
        <f t="shared" si="5"/>
        <v>480</v>
      </c>
      <c r="I45" s="254"/>
      <c r="J45" s="254"/>
      <c r="K45" s="254"/>
      <c r="L45" s="254" t="str">
        <f t="shared" si="6"/>
        <v xml:space="preserve"> </v>
      </c>
      <c r="M45" s="254"/>
      <c r="N45" s="327"/>
      <c r="O45" s="327"/>
      <c r="P45" s="327">
        <f t="shared" si="0"/>
        <v>0</v>
      </c>
      <c r="Q45" s="238"/>
    </row>
    <row r="46" spans="1:17" s="130" customFormat="1" ht="18" x14ac:dyDescent="0.25">
      <c r="A46" s="254"/>
      <c r="B46" s="254"/>
      <c r="C46" s="253"/>
      <c r="D46" s="254"/>
      <c r="E46" s="253"/>
      <c r="F46" s="254"/>
      <c r="G46" s="255">
        <f t="shared" ref="G46:G66" si="7">G45-E46+C46</f>
        <v>14860.999999999996</v>
      </c>
      <c r="H46" s="252">
        <f t="shared" si="5"/>
        <v>480</v>
      </c>
      <c r="I46" s="254"/>
      <c r="J46" s="254"/>
      <c r="K46" s="254"/>
      <c r="L46" s="254" t="str">
        <f t="shared" si="6"/>
        <v xml:space="preserve"> </v>
      </c>
      <c r="M46" s="254"/>
      <c r="N46" s="327"/>
      <c r="O46" s="327"/>
      <c r="P46" s="327">
        <f t="shared" si="0"/>
        <v>0</v>
      </c>
      <c r="Q46" s="238"/>
    </row>
    <row r="47" spans="1:17" s="130" customFormat="1" ht="18" x14ac:dyDescent="0.25">
      <c r="A47" s="254"/>
      <c r="B47" s="254"/>
      <c r="C47" s="253"/>
      <c r="D47" s="254"/>
      <c r="E47" s="253"/>
      <c r="F47" s="254"/>
      <c r="G47" s="255">
        <f t="shared" si="7"/>
        <v>14860.999999999996</v>
      </c>
      <c r="H47" s="252">
        <f t="shared" si="5"/>
        <v>480</v>
      </c>
      <c r="I47" s="254"/>
      <c r="J47" s="254"/>
      <c r="K47" s="254"/>
      <c r="L47" s="254" t="str">
        <f t="shared" si="6"/>
        <v xml:space="preserve"> </v>
      </c>
      <c r="M47" s="254"/>
      <c r="N47" s="327"/>
      <c r="O47" s="327"/>
      <c r="P47" s="327">
        <f t="shared" si="0"/>
        <v>0</v>
      </c>
      <c r="Q47" s="238"/>
    </row>
    <row r="48" spans="1:17" s="130" customFormat="1" ht="18" x14ac:dyDescent="0.25">
      <c r="A48" s="254"/>
      <c r="B48" s="254"/>
      <c r="C48" s="253"/>
      <c r="D48" s="254"/>
      <c r="E48" s="253"/>
      <c r="F48" s="254"/>
      <c r="G48" s="255">
        <f t="shared" si="7"/>
        <v>14860.999999999996</v>
      </c>
      <c r="H48" s="252">
        <f t="shared" si="5"/>
        <v>480</v>
      </c>
      <c r="I48" s="254"/>
      <c r="J48" s="254"/>
      <c r="K48" s="254"/>
      <c r="L48" s="254" t="str">
        <f t="shared" si="6"/>
        <v xml:space="preserve"> </v>
      </c>
      <c r="M48" s="254"/>
      <c r="N48" s="327"/>
      <c r="O48" s="327"/>
      <c r="P48" s="327">
        <f t="shared" si="0"/>
        <v>0</v>
      </c>
      <c r="Q48" s="238"/>
    </row>
    <row r="49" spans="1:17" s="130" customFormat="1" ht="18" x14ac:dyDescent="0.25">
      <c r="A49" s="254"/>
      <c r="B49" s="254"/>
      <c r="C49" s="253"/>
      <c r="D49" s="254"/>
      <c r="E49" s="253"/>
      <c r="F49" s="254"/>
      <c r="G49" s="255">
        <f t="shared" si="7"/>
        <v>14860.999999999996</v>
      </c>
      <c r="H49" s="252">
        <f t="shared" si="5"/>
        <v>480</v>
      </c>
      <c r="I49" s="254"/>
      <c r="J49" s="254"/>
      <c r="K49" s="254"/>
      <c r="L49" s="254" t="str">
        <f t="shared" si="6"/>
        <v xml:space="preserve"> </v>
      </c>
      <c r="M49" s="254"/>
      <c r="N49" s="327"/>
      <c r="O49" s="327"/>
      <c r="P49" s="327">
        <f t="shared" si="0"/>
        <v>0</v>
      </c>
      <c r="Q49" s="238"/>
    </row>
    <row r="50" spans="1:17" s="130" customFormat="1" ht="18" x14ac:dyDescent="0.25">
      <c r="A50" s="254"/>
      <c r="B50" s="254"/>
      <c r="C50" s="253"/>
      <c r="D50" s="254"/>
      <c r="E50" s="253"/>
      <c r="F50" s="254"/>
      <c r="G50" s="255">
        <f t="shared" si="7"/>
        <v>14860.999999999996</v>
      </c>
      <c r="H50" s="252">
        <f t="shared" si="5"/>
        <v>480</v>
      </c>
      <c r="I50" s="254"/>
      <c r="J50" s="254"/>
      <c r="K50" s="254"/>
      <c r="L50" s="254" t="str">
        <f t="shared" si="6"/>
        <v xml:space="preserve"> </v>
      </c>
      <c r="M50" s="254"/>
      <c r="N50" s="327"/>
      <c r="O50" s="327"/>
      <c r="P50" s="327">
        <f t="shared" si="0"/>
        <v>0</v>
      </c>
      <c r="Q50" s="238"/>
    </row>
    <row r="51" spans="1:17" s="130" customFormat="1" ht="18" x14ac:dyDescent="0.25">
      <c r="A51" s="254"/>
      <c r="B51" s="254"/>
      <c r="C51" s="253"/>
      <c r="D51" s="254"/>
      <c r="E51" s="253"/>
      <c r="F51" s="254"/>
      <c r="G51" s="255">
        <f t="shared" si="7"/>
        <v>14860.999999999996</v>
      </c>
      <c r="H51" s="252">
        <f t="shared" si="5"/>
        <v>480</v>
      </c>
      <c r="I51" s="254"/>
      <c r="J51" s="254"/>
      <c r="K51" s="254"/>
      <c r="L51" s="254" t="str">
        <f t="shared" si="6"/>
        <v xml:space="preserve"> </v>
      </c>
      <c r="M51" s="254"/>
      <c r="N51" s="327"/>
      <c r="O51" s="327"/>
      <c r="P51" s="327">
        <f t="shared" si="0"/>
        <v>0</v>
      </c>
      <c r="Q51" s="238"/>
    </row>
    <row r="52" spans="1:17" s="130" customFormat="1" ht="18" x14ac:dyDescent="0.25">
      <c r="A52" s="254"/>
      <c r="B52" s="254"/>
      <c r="C52" s="253"/>
      <c r="D52" s="254"/>
      <c r="E52" s="253"/>
      <c r="F52" s="254"/>
      <c r="G52" s="255">
        <f t="shared" si="7"/>
        <v>14860.999999999996</v>
      </c>
      <c r="H52" s="252">
        <f t="shared" si="5"/>
        <v>480</v>
      </c>
      <c r="I52" s="254"/>
      <c r="J52" s="254"/>
      <c r="K52" s="254"/>
      <c r="L52" s="254" t="str">
        <f t="shared" si="6"/>
        <v xml:space="preserve"> </v>
      </c>
      <c r="M52" s="254"/>
      <c r="N52" s="327"/>
      <c r="O52" s="327"/>
      <c r="P52" s="327">
        <f t="shared" si="0"/>
        <v>0</v>
      </c>
      <c r="Q52" s="238"/>
    </row>
    <row r="53" spans="1:17" s="130" customFormat="1" ht="18" x14ac:dyDescent="0.25">
      <c r="A53" s="254"/>
      <c r="B53" s="254"/>
      <c r="C53" s="253"/>
      <c r="D53" s="254"/>
      <c r="E53" s="253"/>
      <c r="F53" s="254"/>
      <c r="G53" s="255">
        <f t="shared" si="7"/>
        <v>14860.999999999996</v>
      </c>
      <c r="H53" s="252">
        <f t="shared" si="5"/>
        <v>480</v>
      </c>
      <c r="I53" s="254"/>
      <c r="J53" s="254"/>
      <c r="K53" s="254"/>
      <c r="L53" s="254" t="str">
        <f t="shared" si="6"/>
        <v xml:space="preserve"> </v>
      </c>
      <c r="M53" s="254"/>
      <c r="N53" s="327"/>
      <c r="O53" s="327"/>
      <c r="P53" s="327">
        <f t="shared" si="0"/>
        <v>0</v>
      </c>
      <c r="Q53" s="238"/>
    </row>
    <row r="54" spans="1:17" s="130" customFormat="1" ht="18" x14ac:dyDescent="0.25">
      <c r="A54" s="254"/>
      <c r="B54" s="254"/>
      <c r="C54" s="253"/>
      <c r="D54" s="254"/>
      <c r="E54" s="253"/>
      <c r="F54" s="254"/>
      <c r="G54" s="255">
        <f t="shared" si="7"/>
        <v>14860.999999999996</v>
      </c>
      <c r="H54" s="252">
        <f t="shared" si="5"/>
        <v>480</v>
      </c>
      <c r="I54" s="254"/>
      <c r="J54" s="254"/>
      <c r="K54" s="254"/>
      <c r="L54" s="254" t="str">
        <f t="shared" si="6"/>
        <v xml:space="preserve"> </v>
      </c>
      <c r="M54" s="254"/>
      <c r="N54" s="327"/>
      <c r="O54" s="327"/>
      <c r="P54" s="327">
        <f t="shared" si="0"/>
        <v>0</v>
      </c>
      <c r="Q54" s="238"/>
    </row>
    <row r="55" spans="1:17" s="130" customFormat="1" ht="18" x14ac:dyDescent="0.25">
      <c r="A55" s="254"/>
      <c r="B55" s="254"/>
      <c r="C55" s="253"/>
      <c r="D55" s="254"/>
      <c r="E55" s="253"/>
      <c r="F55" s="254"/>
      <c r="G55" s="255">
        <f t="shared" si="7"/>
        <v>14860.999999999996</v>
      </c>
      <c r="H55" s="252">
        <f t="shared" si="5"/>
        <v>480</v>
      </c>
      <c r="I55" s="254"/>
      <c r="J55" s="254"/>
      <c r="K55" s="254"/>
      <c r="L55" s="254" t="str">
        <f t="shared" si="6"/>
        <v xml:space="preserve"> </v>
      </c>
      <c r="M55" s="254"/>
      <c r="N55" s="327"/>
      <c r="O55" s="327"/>
      <c r="P55" s="327">
        <f t="shared" si="0"/>
        <v>0</v>
      </c>
      <c r="Q55" s="238"/>
    </row>
    <row r="56" spans="1:17" s="130" customFormat="1" ht="18" x14ac:dyDescent="0.25">
      <c r="A56" s="254"/>
      <c r="B56" s="254"/>
      <c r="C56" s="253"/>
      <c r="D56" s="254"/>
      <c r="E56" s="253"/>
      <c r="F56" s="254"/>
      <c r="G56" s="255">
        <f t="shared" si="7"/>
        <v>14860.999999999996</v>
      </c>
      <c r="H56" s="252">
        <f t="shared" si="5"/>
        <v>480</v>
      </c>
      <c r="I56" s="254"/>
      <c r="J56" s="254"/>
      <c r="K56" s="254"/>
      <c r="L56" s="254" t="str">
        <f t="shared" si="6"/>
        <v xml:space="preserve"> </v>
      </c>
      <c r="M56" s="254"/>
      <c r="N56" s="327"/>
      <c r="O56" s="327"/>
      <c r="P56" s="327">
        <f t="shared" si="0"/>
        <v>0</v>
      </c>
      <c r="Q56" s="238"/>
    </row>
    <row r="57" spans="1:17" s="130" customFormat="1" ht="18" x14ac:dyDescent="0.25">
      <c r="A57" s="254"/>
      <c r="B57" s="254"/>
      <c r="C57" s="253"/>
      <c r="D57" s="254"/>
      <c r="E57" s="253"/>
      <c r="F57" s="254"/>
      <c r="G57" s="255">
        <f t="shared" si="7"/>
        <v>14860.999999999996</v>
      </c>
      <c r="H57" s="252">
        <f t="shared" si="5"/>
        <v>480</v>
      </c>
      <c r="I57" s="254"/>
      <c r="J57" s="254"/>
      <c r="K57" s="254"/>
      <c r="L57" s="254" t="str">
        <f t="shared" si="6"/>
        <v xml:space="preserve"> </v>
      </c>
      <c r="M57" s="254"/>
      <c r="N57" s="327"/>
      <c r="O57" s="327"/>
      <c r="P57" s="327">
        <f t="shared" si="0"/>
        <v>0</v>
      </c>
      <c r="Q57" s="238"/>
    </row>
    <row r="58" spans="1:17" s="130" customFormat="1" ht="18" x14ac:dyDescent="0.25">
      <c r="A58" s="254"/>
      <c r="B58" s="254"/>
      <c r="C58" s="253"/>
      <c r="D58" s="254"/>
      <c r="E58" s="253"/>
      <c r="F58" s="254"/>
      <c r="G58" s="255">
        <f t="shared" si="7"/>
        <v>14860.999999999996</v>
      </c>
      <c r="H58" s="252">
        <f t="shared" si="5"/>
        <v>480</v>
      </c>
      <c r="I58" s="254"/>
      <c r="J58" s="254"/>
      <c r="K58" s="254"/>
      <c r="L58" s="254" t="str">
        <f t="shared" si="6"/>
        <v xml:space="preserve"> </v>
      </c>
      <c r="M58" s="254"/>
      <c r="N58" s="327"/>
      <c r="O58" s="327"/>
      <c r="P58" s="327">
        <f t="shared" si="0"/>
        <v>0</v>
      </c>
      <c r="Q58" s="238"/>
    </row>
    <row r="59" spans="1:17" s="130" customFormat="1" ht="18" x14ac:dyDescent="0.25">
      <c r="A59" s="254"/>
      <c r="B59" s="254"/>
      <c r="C59" s="253"/>
      <c r="D59" s="254"/>
      <c r="E59" s="253"/>
      <c r="F59" s="254"/>
      <c r="G59" s="255">
        <f t="shared" si="7"/>
        <v>14860.999999999996</v>
      </c>
      <c r="H59" s="252">
        <f t="shared" si="5"/>
        <v>480</v>
      </c>
      <c r="I59" s="254"/>
      <c r="J59" s="254"/>
      <c r="K59" s="254"/>
      <c r="L59" s="254" t="str">
        <f t="shared" si="6"/>
        <v xml:space="preserve"> </v>
      </c>
      <c r="M59" s="254"/>
      <c r="N59" s="327"/>
      <c r="O59" s="327"/>
      <c r="P59" s="327">
        <f t="shared" si="0"/>
        <v>0</v>
      </c>
      <c r="Q59" s="238"/>
    </row>
    <row r="60" spans="1:17" s="130" customFormat="1" ht="18" x14ac:dyDescent="0.25">
      <c r="A60" s="254"/>
      <c r="B60" s="254"/>
      <c r="C60" s="253"/>
      <c r="D60" s="254"/>
      <c r="E60" s="253"/>
      <c r="F60" s="254"/>
      <c r="G60" s="255">
        <f t="shared" si="7"/>
        <v>14860.999999999996</v>
      </c>
      <c r="H60" s="252">
        <f t="shared" si="5"/>
        <v>480</v>
      </c>
      <c r="I60" s="254"/>
      <c r="J60" s="254"/>
      <c r="K60" s="254"/>
      <c r="L60" s="254" t="str">
        <f t="shared" si="6"/>
        <v xml:space="preserve"> </v>
      </c>
      <c r="M60" s="254"/>
      <c r="N60" s="327"/>
      <c r="O60" s="327"/>
      <c r="P60" s="327">
        <f t="shared" si="0"/>
        <v>0</v>
      </c>
      <c r="Q60" s="238"/>
    </row>
    <row r="61" spans="1:17" s="130" customFormat="1" ht="18" x14ac:dyDescent="0.25">
      <c r="A61" s="254"/>
      <c r="B61" s="254"/>
      <c r="C61" s="255"/>
      <c r="D61" s="254"/>
      <c r="E61" s="253"/>
      <c r="F61" s="254"/>
      <c r="G61" s="255">
        <f t="shared" si="7"/>
        <v>14860.999999999996</v>
      </c>
      <c r="H61" s="254">
        <f t="shared" ref="G61:H93" si="8">H60-F61+D61</f>
        <v>480</v>
      </c>
      <c r="I61" s="254"/>
      <c r="J61" s="254"/>
      <c r="K61" s="254"/>
      <c r="L61" s="254"/>
      <c r="M61" s="254"/>
      <c r="N61" s="327"/>
      <c r="O61" s="327"/>
      <c r="P61" s="327">
        <f t="shared" si="0"/>
        <v>0</v>
      </c>
      <c r="Q61" s="238"/>
    </row>
    <row r="62" spans="1:17" s="130" customFormat="1" ht="18" x14ac:dyDescent="0.25">
      <c r="A62" s="254"/>
      <c r="B62" s="254"/>
      <c r="C62" s="253"/>
      <c r="D62" s="254"/>
      <c r="E62" s="253"/>
      <c r="F62" s="254"/>
      <c r="G62" s="255">
        <f t="shared" si="7"/>
        <v>14860.999999999996</v>
      </c>
      <c r="H62" s="254">
        <f t="shared" si="8"/>
        <v>480</v>
      </c>
      <c r="I62" s="254"/>
      <c r="J62" s="254"/>
      <c r="K62" s="254"/>
      <c r="L62" s="254" t="str">
        <f t="shared" si="6"/>
        <v xml:space="preserve"> </v>
      </c>
      <c r="M62" s="254"/>
      <c r="N62" s="327"/>
      <c r="O62" s="327"/>
      <c r="P62" s="327">
        <f t="shared" si="0"/>
        <v>0</v>
      </c>
      <c r="Q62" s="238"/>
    </row>
    <row r="63" spans="1:17" s="130" customFormat="1" ht="18" x14ac:dyDescent="0.25">
      <c r="A63" s="254"/>
      <c r="B63" s="254"/>
      <c r="C63" s="253"/>
      <c r="D63" s="254"/>
      <c r="E63" s="253"/>
      <c r="F63" s="254"/>
      <c r="G63" s="255">
        <f t="shared" si="7"/>
        <v>14860.999999999996</v>
      </c>
      <c r="H63" s="254">
        <f t="shared" si="8"/>
        <v>480</v>
      </c>
      <c r="I63" s="254"/>
      <c r="J63" s="254"/>
      <c r="K63" s="254"/>
      <c r="L63" s="254" t="str">
        <f t="shared" si="6"/>
        <v xml:space="preserve"> </v>
      </c>
      <c r="M63" s="254"/>
      <c r="N63" s="327"/>
      <c r="O63" s="327"/>
      <c r="P63" s="327">
        <f t="shared" si="0"/>
        <v>0</v>
      </c>
      <c r="Q63" s="238"/>
    </row>
    <row r="64" spans="1:17" s="130" customFormat="1" ht="18" x14ac:dyDescent="0.25">
      <c r="A64" s="254"/>
      <c r="B64" s="254"/>
      <c r="C64" s="253"/>
      <c r="D64" s="254"/>
      <c r="E64" s="253"/>
      <c r="F64" s="254"/>
      <c r="G64" s="255">
        <f t="shared" si="7"/>
        <v>14860.999999999996</v>
      </c>
      <c r="H64" s="254">
        <f t="shared" si="8"/>
        <v>480</v>
      </c>
      <c r="I64" s="254"/>
      <c r="J64" s="254"/>
      <c r="K64" s="254"/>
      <c r="L64" s="254" t="str">
        <f t="shared" si="6"/>
        <v xml:space="preserve"> </v>
      </c>
      <c r="M64" s="254"/>
      <c r="N64" s="327"/>
      <c r="O64" s="327"/>
      <c r="P64" s="327">
        <f t="shared" si="0"/>
        <v>0</v>
      </c>
      <c r="Q64" s="238"/>
    </row>
    <row r="65" spans="1:17" s="130" customFormat="1" ht="18" x14ac:dyDescent="0.25">
      <c r="A65" s="254"/>
      <c r="B65" s="254"/>
      <c r="C65" s="253"/>
      <c r="D65" s="254"/>
      <c r="E65" s="253"/>
      <c r="F65" s="254"/>
      <c r="G65" s="255">
        <f t="shared" si="7"/>
        <v>14860.999999999996</v>
      </c>
      <c r="H65" s="254">
        <f t="shared" si="8"/>
        <v>480</v>
      </c>
      <c r="I65" s="254"/>
      <c r="J65" s="254"/>
      <c r="K65" s="254"/>
      <c r="L65" s="254" t="str">
        <f t="shared" si="6"/>
        <v xml:space="preserve"> </v>
      </c>
      <c r="M65" s="254"/>
      <c r="N65" s="327"/>
      <c r="O65" s="327"/>
      <c r="P65" s="327">
        <f t="shared" si="0"/>
        <v>0</v>
      </c>
      <c r="Q65" s="238"/>
    </row>
    <row r="66" spans="1:17" s="130" customFormat="1" ht="18" x14ac:dyDescent="0.25">
      <c r="A66" s="254"/>
      <c r="B66" s="254"/>
      <c r="C66" s="253"/>
      <c r="D66" s="254"/>
      <c r="E66" s="253"/>
      <c r="F66" s="254"/>
      <c r="G66" s="255">
        <f t="shared" si="7"/>
        <v>14860.999999999996</v>
      </c>
      <c r="H66" s="254">
        <f t="shared" si="8"/>
        <v>480</v>
      </c>
      <c r="I66" s="254"/>
      <c r="J66" s="254"/>
      <c r="K66" s="254"/>
      <c r="L66" s="254" t="str">
        <f t="shared" si="6"/>
        <v xml:space="preserve"> </v>
      </c>
      <c r="M66" s="254"/>
      <c r="N66" s="327"/>
      <c r="O66" s="327"/>
      <c r="P66" s="327">
        <f t="shared" si="0"/>
        <v>0</v>
      </c>
      <c r="Q66" s="238"/>
    </row>
    <row r="67" spans="1:17" s="130" customFormat="1" ht="18" x14ac:dyDescent="0.25">
      <c r="A67" s="254"/>
      <c r="B67" s="254"/>
      <c r="C67" s="253"/>
      <c r="D67" s="254"/>
      <c r="E67" s="253"/>
      <c r="F67" s="254"/>
      <c r="G67" s="253">
        <f t="shared" si="8"/>
        <v>14860.999999999996</v>
      </c>
      <c r="H67" s="254">
        <f t="shared" si="8"/>
        <v>480</v>
      </c>
      <c r="I67" s="254"/>
      <c r="J67" s="254"/>
      <c r="K67" s="254"/>
      <c r="L67" s="254" t="str">
        <f t="shared" si="6"/>
        <v xml:space="preserve"> </v>
      </c>
      <c r="M67" s="254"/>
      <c r="N67" s="327"/>
      <c r="O67" s="327"/>
      <c r="P67" s="327">
        <f t="shared" si="0"/>
        <v>0</v>
      </c>
      <c r="Q67" s="238"/>
    </row>
    <row r="68" spans="1:17" ht="18" x14ac:dyDescent="0.25">
      <c r="A68" s="31"/>
      <c r="B68" s="31"/>
      <c r="C68" s="92"/>
      <c r="D68" s="31"/>
      <c r="E68" s="92"/>
      <c r="F68" s="31"/>
      <c r="G68" s="253">
        <f t="shared" si="8"/>
        <v>14860.999999999996</v>
      </c>
      <c r="H68" s="254">
        <f t="shared" si="8"/>
        <v>480</v>
      </c>
      <c r="I68" s="56"/>
      <c r="J68" s="56"/>
      <c r="K68" s="31"/>
      <c r="L68" s="56" t="str">
        <f t="shared" si="6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53">
        <f t="shared" si="8"/>
        <v>14860.999999999996</v>
      </c>
      <c r="H69" s="254">
        <f t="shared" si="8"/>
        <v>480</v>
      </c>
      <c r="I69" s="56"/>
      <c r="J69" s="56"/>
      <c r="K69" s="31"/>
      <c r="L69" s="56" t="str">
        <f t="shared" si="6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53">
        <f t="shared" si="8"/>
        <v>14860.999999999996</v>
      </c>
      <c r="H70" s="254">
        <f t="shared" si="8"/>
        <v>480</v>
      </c>
      <c r="I70" s="56"/>
      <c r="J70" s="56"/>
      <c r="K70" s="31"/>
      <c r="L70" s="56" t="str">
        <f t="shared" si="6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53">
        <f t="shared" si="8"/>
        <v>14860.999999999996</v>
      </c>
      <c r="H71" s="254">
        <f t="shared" si="8"/>
        <v>480</v>
      </c>
      <c r="I71" s="56"/>
      <c r="J71" s="56"/>
      <c r="K71" s="31"/>
      <c r="L71" s="56" t="str">
        <f t="shared" si="6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53">
        <f t="shared" si="8"/>
        <v>14860.999999999996</v>
      </c>
      <c r="H72" s="254">
        <f t="shared" si="8"/>
        <v>480</v>
      </c>
      <c r="I72" s="56"/>
      <c r="J72" s="56"/>
      <c r="K72" s="31"/>
      <c r="L72" s="56" t="str">
        <f t="shared" si="6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53">
        <f t="shared" si="8"/>
        <v>14860.999999999996</v>
      </c>
      <c r="H73" s="254">
        <f t="shared" si="8"/>
        <v>480</v>
      </c>
      <c r="I73" s="56"/>
      <c r="J73" s="56"/>
      <c r="K73" s="31"/>
      <c r="L73" s="56" t="str">
        <f t="shared" si="6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53">
        <f t="shared" si="8"/>
        <v>14860.999999999996</v>
      </c>
      <c r="H74" s="254">
        <f t="shared" si="8"/>
        <v>480</v>
      </c>
      <c r="I74" s="56"/>
      <c r="J74" s="56"/>
      <c r="K74" s="31"/>
      <c r="L74" s="56" t="str">
        <f t="shared" si="6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253">
        <f t="shared" si="8"/>
        <v>14860.999999999996</v>
      </c>
      <c r="H75" s="254">
        <f t="shared" si="8"/>
        <v>480</v>
      </c>
      <c r="I75" s="56"/>
      <c r="J75" s="56"/>
      <c r="K75" s="31"/>
      <c r="L75" s="56" t="str">
        <f t="shared" si="6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8"/>
        <v>14860.999999999996</v>
      </c>
      <c r="H76" s="56">
        <f t="shared" si="8"/>
        <v>480</v>
      </c>
      <c r="I76" s="56"/>
      <c r="J76" s="56"/>
      <c r="K76" s="31"/>
      <c r="L76" s="56" t="str">
        <f t="shared" si="6"/>
        <v xml:space="preserve"> </v>
      </c>
      <c r="M76" s="31"/>
      <c r="N76" s="84"/>
      <c r="O76" s="84"/>
      <c r="P76" s="110">
        <f t="shared" si="0"/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8"/>
        <v>14860.999999999996</v>
      </c>
      <c r="H77" s="56">
        <f t="shared" si="8"/>
        <v>480</v>
      </c>
      <c r="I77" s="56"/>
      <c r="J77" s="56"/>
      <c r="K77" s="31"/>
      <c r="L77" s="56" t="str">
        <f t="shared" si="6"/>
        <v xml:space="preserve"> </v>
      </c>
      <c r="M77" s="31"/>
      <c r="N77" s="84"/>
      <c r="O77" s="84"/>
      <c r="P77" s="110">
        <f t="shared" ref="P77:P140" si="9">O77*G77</f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8"/>
        <v>14860.999999999996</v>
      </c>
      <c r="H78" s="56">
        <f t="shared" si="8"/>
        <v>480</v>
      </c>
      <c r="I78" s="56"/>
      <c r="J78" s="56"/>
      <c r="K78" s="31"/>
      <c r="L78" s="56" t="str">
        <f t="shared" si="6"/>
        <v xml:space="preserve"> </v>
      </c>
      <c r="M78" s="31"/>
      <c r="N78" s="84"/>
      <c r="O78" s="84"/>
      <c r="P78" s="110">
        <f t="shared" si="9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8"/>
        <v>14860.999999999996</v>
      </c>
      <c r="H79" s="56">
        <f t="shared" si="8"/>
        <v>480</v>
      </c>
      <c r="I79" s="56"/>
      <c r="J79" s="56"/>
      <c r="K79" s="31"/>
      <c r="L79" s="56" t="str">
        <f t="shared" ref="L79:L142" si="10">IF(D79&gt;0,D79," ")</f>
        <v xml:space="preserve"> </v>
      </c>
      <c r="M79" s="31"/>
      <c r="N79" s="84"/>
      <c r="O79" s="84"/>
      <c r="P79" s="110">
        <f t="shared" si="9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8"/>
        <v>14860.999999999996</v>
      </c>
      <c r="H80" s="56">
        <f t="shared" si="8"/>
        <v>480</v>
      </c>
      <c r="I80" s="56"/>
      <c r="J80" s="56"/>
      <c r="K80" s="31"/>
      <c r="L80" s="56" t="str">
        <f t="shared" si="10"/>
        <v xml:space="preserve"> </v>
      </c>
      <c r="M80" s="31"/>
      <c r="N80" s="84"/>
      <c r="O80" s="84"/>
      <c r="P80" s="110">
        <f t="shared" si="9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8"/>
        <v>14860.999999999996</v>
      </c>
      <c r="H81" s="56">
        <f t="shared" si="8"/>
        <v>480</v>
      </c>
      <c r="I81" s="56"/>
      <c r="J81" s="56"/>
      <c r="K81" s="31"/>
      <c r="L81" s="56" t="str">
        <f t="shared" si="10"/>
        <v xml:space="preserve"> </v>
      </c>
      <c r="M81" s="31"/>
      <c r="N81" s="84"/>
      <c r="O81" s="84"/>
      <c r="P81" s="110">
        <f t="shared" si="9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8"/>
        <v>14860.999999999996</v>
      </c>
      <c r="H82" s="56">
        <f t="shared" si="8"/>
        <v>480</v>
      </c>
      <c r="I82" s="56"/>
      <c r="J82" s="56"/>
      <c r="K82" s="31"/>
      <c r="L82" s="56" t="str">
        <f t="shared" si="10"/>
        <v xml:space="preserve"> </v>
      </c>
      <c r="M82" s="31"/>
      <c r="N82" s="84"/>
      <c r="O82" s="84"/>
      <c r="P82" s="110">
        <f t="shared" si="9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8"/>
        <v>14860.999999999996</v>
      </c>
      <c r="H83" s="56">
        <f t="shared" si="8"/>
        <v>480</v>
      </c>
      <c r="I83" s="56"/>
      <c r="J83" s="56"/>
      <c r="K83" s="31"/>
      <c r="L83" s="56" t="str">
        <f t="shared" si="10"/>
        <v xml:space="preserve"> </v>
      </c>
      <c r="M83" s="31"/>
      <c r="N83" s="84"/>
      <c r="O83" s="84"/>
      <c r="P83" s="110">
        <f t="shared" si="9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8"/>
        <v>14860.999999999996</v>
      </c>
      <c r="H84" s="56">
        <f t="shared" si="8"/>
        <v>480</v>
      </c>
      <c r="I84" s="56"/>
      <c r="J84" s="56"/>
      <c r="K84" s="31"/>
      <c r="L84" s="56" t="str">
        <f t="shared" si="10"/>
        <v xml:space="preserve"> </v>
      </c>
      <c r="M84" s="31"/>
      <c r="N84" s="84"/>
      <c r="O84" s="84"/>
      <c r="P84" s="110">
        <f t="shared" si="9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8"/>
        <v>14860.999999999996</v>
      </c>
      <c r="H85" s="56">
        <f t="shared" si="8"/>
        <v>480</v>
      </c>
      <c r="I85" s="56"/>
      <c r="J85" s="56"/>
      <c r="K85" s="31"/>
      <c r="L85" s="56" t="str">
        <f t="shared" si="10"/>
        <v xml:space="preserve"> </v>
      </c>
      <c r="M85" s="31"/>
      <c r="N85" s="84"/>
      <c r="O85" s="84"/>
      <c r="P85" s="110">
        <f t="shared" si="9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8"/>
        <v>14860.999999999996</v>
      </c>
      <c r="H86" s="56">
        <f t="shared" si="8"/>
        <v>480</v>
      </c>
      <c r="I86" s="56"/>
      <c r="J86" s="56"/>
      <c r="K86" s="31"/>
      <c r="L86" s="56" t="str">
        <f t="shared" si="10"/>
        <v xml:space="preserve"> </v>
      </c>
      <c r="M86" s="31"/>
      <c r="N86" s="84"/>
      <c r="O86" s="84"/>
      <c r="P86" s="110">
        <f t="shared" si="9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8"/>
        <v>14860.999999999996</v>
      </c>
      <c r="H87" s="56">
        <f t="shared" si="8"/>
        <v>480</v>
      </c>
      <c r="I87" s="56"/>
      <c r="J87" s="56"/>
      <c r="K87" s="31"/>
      <c r="L87" s="56" t="str">
        <f t="shared" si="10"/>
        <v xml:space="preserve"> </v>
      </c>
      <c r="M87" s="31"/>
      <c r="N87" s="84"/>
      <c r="O87" s="84"/>
      <c r="P87" s="110">
        <f t="shared" si="9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8"/>
        <v>14860.999999999996</v>
      </c>
      <c r="H88" s="56">
        <f t="shared" si="8"/>
        <v>480</v>
      </c>
      <c r="I88" s="56"/>
      <c r="J88" s="56"/>
      <c r="K88" s="31"/>
      <c r="L88" s="56" t="str">
        <f t="shared" si="10"/>
        <v xml:space="preserve"> </v>
      </c>
      <c r="M88" s="31"/>
      <c r="N88" s="84"/>
      <c r="O88" s="84"/>
      <c r="P88" s="110">
        <f t="shared" si="9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8"/>
        <v>14860.999999999996</v>
      </c>
      <c r="H89" s="56">
        <f t="shared" si="8"/>
        <v>480</v>
      </c>
      <c r="I89" s="56"/>
      <c r="J89" s="56"/>
      <c r="K89" s="31"/>
      <c r="L89" s="56" t="str">
        <f t="shared" si="10"/>
        <v xml:space="preserve"> </v>
      </c>
      <c r="M89" s="31"/>
      <c r="N89" s="84"/>
      <c r="O89" s="84"/>
      <c r="P89" s="110">
        <f t="shared" si="9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8"/>
        <v>14860.999999999996</v>
      </c>
      <c r="H90" s="56">
        <f t="shared" si="8"/>
        <v>480</v>
      </c>
      <c r="I90" s="56"/>
      <c r="J90" s="56"/>
      <c r="K90" s="31"/>
      <c r="L90" s="56" t="str">
        <f t="shared" si="10"/>
        <v xml:space="preserve"> </v>
      </c>
      <c r="M90" s="31"/>
      <c r="N90" s="84"/>
      <c r="O90" s="84"/>
      <c r="P90" s="110">
        <f t="shared" si="9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8"/>
        <v>14860.999999999996</v>
      </c>
      <c r="H91" s="56">
        <f t="shared" si="8"/>
        <v>480</v>
      </c>
      <c r="I91" s="56"/>
      <c r="J91" s="56"/>
      <c r="K91" s="31"/>
      <c r="L91" s="56" t="str">
        <f t="shared" si="10"/>
        <v xml:space="preserve"> </v>
      </c>
      <c r="M91" s="31"/>
      <c r="N91" s="84"/>
      <c r="O91" s="84"/>
      <c r="P91" s="110">
        <f t="shared" si="9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8"/>
        <v>14860.999999999996</v>
      </c>
      <c r="H92" s="56">
        <f t="shared" si="8"/>
        <v>480</v>
      </c>
      <c r="I92" s="56"/>
      <c r="J92" s="56"/>
      <c r="K92" s="31"/>
      <c r="L92" s="56" t="str">
        <f t="shared" si="10"/>
        <v xml:space="preserve"> </v>
      </c>
      <c r="M92" s="31"/>
      <c r="N92" s="84"/>
      <c r="O92" s="84"/>
      <c r="P92" s="110">
        <f t="shared" si="9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8"/>
        <v>14860.999999999996</v>
      </c>
      <c r="H93" s="56">
        <f t="shared" si="8"/>
        <v>480</v>
      </c>
      <c r="I93" s="56"/>
      <c r="J93" s="56"/>
      <c r="K93" s="31"/>
      <c r="L93" s="56" t="str">
        <f t="shared" si="10"/>
        <v xml:space="preserve"> </v>
      </c>
      <c r="M93" s="31"/>
      <c r="N93" s="84"/>
      <c r="O93" s="84"/>
      <c r="P93" s="110">
        <f t="shared" si="9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ref="G94:H157" si="11">G93-E94+C94</f>
        <v>14860.999999999996</v>
      </c>
      <c r="H94" s="56">
        <f t="shared" si="11"/>
        <v>480</v>
      </c>
      <c r="I94" s="56"/>
      <c r="J94" s="56"/>
      <c r="K94" s="31"/>
      <c r="L94" s="56" t="str">
        <f t="shared" si="10"/>
        <v xml:space="preserve"> </v>
      </c>
      <c r="M94" s="31"/>
      <c r="N94" s="84"/>
      <c r="O94" s="84"/>
      <c r="P94" s="110">
        <f t="shared" si="9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1"/>
        <v>14860.999999999996</v>
      </c>
      <c r="H95" s="56">
        <f t="shared" si="11"/>
        <v>480</v>
      </c>
      <c r="I95" s="56"/>
      <c r="J95" s="56"/>
      <c r="K95" s="31"/>
      <c r="L95" s="56" t="str">
        <f t="shared" si="10"/>
        <v xml:space="preserve"> </v>
      </c>
      <c r="M95" s="31"/>
      <c r="N95" s="84"/>
      <c r="O95" s="84"/>
      <c r="P95" s="110">
        <f t="shared" si="9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1"/>
        <v>14860.999999999996</v>
      </c>
      <c r="H96" s="56">
        <f t="shared" si="11"/>
        <v>480</v>
      </c>
      <c r="I96" s="56"/>
      <c r="J96" s="56"/>
      <c r="K96" s="31"/>
      <c r="L96" s="56" t="str">
        <f t="shared" si="10"/>
        <v xml:space="preserve"> </v>
      </c>
      <c r="M96" s="31"/>
      <c r="N96" s="84"/>
      <c r="O96" s="84"/>
      <c r="P96" s="110">
        <f t="shared" si="9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1"/>
        <v>14860.999999999996</v>
      </c>
      <c r="H97" s="56">
        <f t="shared" si="11"/>
        <v>480</v>
      </c>
      <c r="I97" s="56"/>
      <c r="J97" s="56"/>
      <c r="K97" s="31"/>
      <c r="L97" s="56" t="str">
        <f t="shared" si="10"/>
        <v xml:space="preserve"> </v>
      </c>
      <c r="M97" s="31"/>
      <c r="N97" s="84"/>
      <c r="O97" s="84"/>
      <c r="P97" s="110">
        <f t="shared" si="9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1"/>
        <v>14860.999999999996</v>
      </c>
      <c r="H98" s="56">
        <f t="shared" si="11"/>
        <v>480</v>
      </c>
      <c r="I98" s="56"/>
      <c r="J98" s="56"/>
      <c r="K98" s="31"/>
      <c r="L98" s="56" t="str">
        <f t="shared" si="10"/>
        <v xml:space="preserve"> </v>
      </c>
      <c r="M98" s="31"/>
      <c r="N98" s="84"/>
      <c r="O98" s="84"/>
      <c r="P98" s="110">
        <f t="shared" si="9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1"/>
        <v>14860.999999999996</v>
      </c>
      <c r="H99" s="56">
        <f t="shared" si="11"/>
        <v>480</v>
      </c>
      <c r="I99" s="56"/>
      <c r="J99" s="56"/>
      <c r="K99" s="31"/>
      <c r="L99" s="56" t="str">
        <f t="shared" si="10"/>
        <v xml:space="preserve"> </v>
      </c>
      <c r="M99" s="31"/>
      <c r="N99" s="84"/>
      <c r="O99" s="84"/>
      <c r="P99" s="110">
        <f t="shared" si="9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1"/>
        <v>14860.999999999996</v>
      </c>
      <c r="H100" s="56">
        <f t="shared" si="11"/>
        <v>480</v>
      </c>
      <c r="I100" s="56"/>
      <c r="J100" s="56"/>
      <c r="K100" s="31"/>
      <c r="L100" s="56" t="str">
        <f t="shared" si="10"/>
        <v xml:space="preserve"> </v>
      </c>
      <c r="M100" s="31"/>
      <c r="N100" s="84"/>
      <c r="O100" s="84"/>
      <c r="P100" s="110">
        <f t="shared" si="9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1"/>
        <v>14860.999999999996</v>
      </c>
      <c r="H101" s="56">
        <f t="shared" si="11"/>
        <v>480</v>
      </c>
      <c r="I101" s="56"/>
      <c r="J101" s="56"/>
      <c r="K101" s="31"/>
      <c r="L101" s="56" t="str">
        <f t="shared" si="10"/>
        <v xml:space="preserve"> </v>
      </c>
      <c r="M101" s="31"/>
      <c r="N101" s="84"/>
      <c r="O101" s="84"/>
      <c r="P101" s="110">
        <f t="shared" si="9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1"/>
        <v>14860.999999999996</v>
      </c>
      <c r="H102" s="56">
        <f t="shared" si="11"/>
        <v>480</v>
      </c>
      <c r="I102" s="56"/>
      <c r="J102" s="56"/>
      <c r="K102" s="31"/>
      <c r="L102" s="56" t="str">
        <f t="shared" si="10"/>
        <v xml:space="preserve"> </v>
      </c>
      <c r="M102" s="31"/>
      <c r="N102" s="84"/>
      <c r="O102" s="84"/>
      <c r="P102" s="110">
        <f t="shared" si="9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1"/>
        <v>14860.999999999996</v>
      </c>
      <c r="H103" s="56">
        <f t="shared" si="11"/>
        <v>480</v>
      </c>
      <c r="I103" s="56"/>
      <c r="J103" s="56"/>
      <c r="K103" s="31"/>
      <c r="L103" s="56" t="str">
        <f t="shared" si="10"/>
        <v xml:space="preserve"> </v>
      </c>
      <c r="M103" s="31"/>
      <c r="N103" s="84"/>
      <c r="O103" s="84"/>
      <c r="P103" s="110">
        <f t="shared" si="9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1"/>
        <v>14860.999999999996</v>
      </c>
      <c r="H104" s="56">
        <f t="shared" si="11"/>
        <v>480</v>
      </c>
      <c r="I104" s="56"/>
      <c r="J104" s="56"/>
      <c r="K104" s="31"/>
      <c r="L104" s="56" t="str">
        <f t="shared" si="10"/>
        <v xml:space="preserve"> </v>
      </c>
      <c r="M104" s="31"/>
      <c r="N104" s="84"/>
      <c r="O104" s="84"/>
      <c r="P104" s="110">
        <f t="shared" si="9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1"/>
        <v>14860.999999999996</v>
      </c>
      <c r="H105" s="56">
        <f t="shared" si="11"/>
        <v>480</v>
      </c>
      <c r="I105" s="56"/>
      <c r="J105" s="56"/>
      <c r="K105" s="31"/>
      <c r="L105" s="56" t="str">
        <f t="shared" si="10"/>
        <v xml:space="preserve"> </v>
      </c>
      <c r="M105" s="31"/>
      <c r="N105" s="84"/>
      <c r="O105" s="84"/>
      <c r="P105" s="110">
        <f t="shared" si="9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1"/>
        <v>14860.999999999996</v>
      </c>
      <c r="H106" s="56">
        <f t="shared" si="11"/>
        <v>480</v>
      </c>
      <c r="I106" s="56"/>
      <c r="J106" s="56"/>
      <c r="K106" s="31"/>
      <c r="L106" s="56" t="str">
        <f t="shared" si="10"/>
        <v xml:space="preserve"> </v>
      </c>
      <c r="M106" s="31"/>
      <c r="N106" s="84"/>
      <c r="O106" s="84"/>
      <c r="P106" s="110">
        <f t="shared" si="9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1"/>
        <v>14860.999999999996</v>
      </c>
      <c r="H107" s="56">
        <f t="shared" si="11"/>
        <v>480</v>
      </c>
      <c r="I107" s="56"/>
      <c r="J107" s="56"/>
      <c r="K107" s="31"/>
      <c r="L107" s="56" t="str">
        <f t="shared" si="10"/>
        <v xml:space="preserve"> </v>
      </c>
      <c r="M107" s="31"/>
      <c r="N107" s="84"/>
      <c r="O107" s="84"/>
      <c r="P107" s="110">
        <f t="shared" si="9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1"/>
        <v>14860.999999999996</v>
      </c>
      <c r="H108" s="56">
        <f t="shared" si="11"/>
        <v>480</v>
      </c>
      <c r="I108" s="56"/>
      <c r="J108" s="56"/>
      <c r="K108" s="31"/>
      <c r="L108" s="56" t="str">
        <f t="shared" si="10"/>
        <v xml:space="preserve"> </v>
      </c>
      <c r="M108" s="31"/>
      <c r="N108" s="84"/>
      <c r="O108" s="84"/>
      <c r="P108" s="110">
        <f t="shared" si="9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1"/>
        <v>14860.999999999996</v>
      </c>
      <c r="H109" s="56">
        <f t="shared" si="11"/>
        <v>480</v>
      </c>
      <c r="I109" s="56"/>
      <c r="J109" s="56"/>
      <c r="K109" s="31"/>
      <c r="L109" s="56" t="str">
        <f t="shared" si="10"/>
        <v xml:space="preserve"> </v>
      </c>
      <c r="M109" s="31"/>
      <c r="N109" s="84"/>
      <c r="O109" s="84"/>
      <c r="P109" s="110">
        <f t="shared" si="9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1"/>
        <v>14860.999999999996</v>
      </c>
      <c r="H110" s="56">
        <f t="shared" si="11"/>
        <v>480</v>
      </c>
      <c r="I110" s="56"/>
      <c r="J110" s="56"/>
      <c r="K110" s="31"/>
      <c r="L110" s="56" t="str">
        <f t="shared" si="10"/>
        <v xml:space="preserve"> </v>
      </c>
      <c r="M110" s="31"/>
      <c r="N110" s="84"/>
      <c r="O110" s="84"/>
      <c r="P110" s="110">
        <f t="shared" si="9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1"/>
        <v>14860.999999999996</v>
      </c>
      <c r="H111" s="56">
        <f t="shared" si="11"/>
        <v>480</v>
      </c>
      <c r="I111" s="56"/>
      <c r="J111" s="56"/>
      <c r="K111" s="31"/>
      <c r="L111" s="56" t="str">
        <f t="shared" si="10"/>
        <v xml:space="preserve"> </v>
      </c>
      <c r="M111" s="31"/>
      <c r="N111" s="84"/>
      <c r="O111" s="84"/>
      <c r="P111" s="110">
        <f t="shared" si="9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1"/>
        <v>14860.999999999996</v>
      </c>
      <c r="H112" s="56">
        <f t="shared" si="11"/>
        <v>480</v>
      </c>
      <c r="I112" s="56"/>
      <c r="J112" s="56"/>
      <c r="K112" s="31"/>
      <c r="L112" s="56" t="str">
        <f t="shared" si="10"/>
        <v xml:space="preserve"> </v>
      </c>
      <c r="M112" s="31"/>
      <c r="N112" s="84"/>
      <c r="O112" s="84"/>
      <c r="P112" s="110">
        <f t="shared" si="9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1"/>
        <v>14860.999999999996</v>
      </c>
      <c r="H113" s="56">
        <f t="shared" si="11"/>
        <v>480</v>
      </c>
      <c r="I113" s="56"/>
      <c r="J113" s="56"/>
      <c r="K113" s="31"/>
      <c r="L113" s="56" t="str">
        <f t="shared" si="10"/>
        <v xml:space="preserve"> </v>
      </c>
      <c r="M113" s="31"/>
      <c r="N113" s="84"/>
      <c r="O113" s="84"/>
      <c r="P113" s="110">
        <f t="shared" si="9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1"/>
        <v>14860.999999999996</v>
      </c>
      <c r="H114" s="56">
        <f t="shared" si="11"/>
        <v>480</v>
      </c>
      <c r="I114" s="56"/>
      <c r="J114" s="56"/>
      <c r="K114" s="31"/>
      <c r="L114" s="56" t="str">
        <f t="shared" si="10"/>
        <v xml:space="preserve"> </v>
      </c>
      <c r="M114" s="31"/>
      <c r="N114" s="84"/>
      <c r="O114" s="84"/>
      <c r="P114" s="110">
        <f t="shared" si="9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1"/>
        <v>14860.999999999996</v>
      </c>
      <c r="H115" s="56">
        <f t="shared" si="11"/>
        <v>480</v>
      </c>
      <c r="I115" s="56"/>
      <c r="J115" s="56"/>
      <c r="K115" s="31"/>
      <c r="L115" s="56" t="str">
        <f t="shared" si="10"/>
        <v xml:space="preserve"> </v>
      </c>
      <c r="M115" s="31"/>
      <c r="N115" s="84"/>
      <c r="O115" s="84"/>
      <c r="P115" s="110">
        <f t="shared" si="9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1"/>
        <v>14860.999999999996</v>
      </c>
      <c r="H116" s="56">
        <f t="shared" si="11"/>
        <v>480</v>
      </c>
      <c r="I116" s="56"/>
      <c r="J116" s="56"/>
      <c r="K116" s="31"/>
      <c r="L116" s="56" t="str">
        <f t="shared" si="10"/>
        <v xml:space="preserve"> </v>
      </c>
      <c r="M116" s="31"/>
      <c r="N116" s="84"/>
      <c r="O116" s="84"/>
      <c r="P116" s="110">
        <f t="shared" si="9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1"/>
        <v>14860.999999999996</v>
      </c>
      <c r="H117" s="56">
        <f t="shared" si="11"/>
        <v>480</v>
      </c>
      <c r="I117" s="56"/>
      <c r="J117" s="56"/>
      <c r="K117" s="31"/>
      <c r="L117" s="56" t="str">
        <f t="shared" si="10"/>
        <v xml:space="preserve"> </v>
      </c>
      <c r="M117" s="31"/>
      <c r="N117" s="84"/>
      <c r="O117" s="84"/>
      <c r="P117" s="110">
        <f t="shared" si="9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1"/>
        <v>14860.999999999996</v>
      </c>
      <c r="H118" s="56">
        <f t="shared" si="11"/>
        <v>480</v>
      </c>
      <c r="I118" s="56"/>
      <c r="J118" s="56"/>
      <c r="K118" s="31"/>
      <c r="L118" s="56" t="str">
        <f t="shared" si="10"/>
        <v xml:space="preserve"> </v>
      </c>
      <c r="M118" s="31"/>
      <c r="N118" s="84"/>
      <c r="O118" s="84"/>
      <c r="P118" s="110">
        <f t="shared" si="9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1"/>
        <v>14860.999999999996</v>
      </c>
      <c r="H119" s="56">
        <f t="shared" si="11"/>
        <v>480</v>
      </c>
      <c r="I119" s="56"/>
      <c r="J119" s="56"/>
      <c r="K119" s="31"/>
      <c r="L119" s="56" t="str">
        <f t="shared" si="10"/>
        <v xml:space="preserve"> </v>
      </c>
      <c r="M119" s="31"/>
      <c r="N119" s="84"/>
      <c r="O119" s="84"/>
      <c r="P119" s="110">
        <f t="shared" si="9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1"/>
        <v>14860.999999999996</v>
      </c>
      <c r="H120" s="56">
        <f t="shared" si="11"/>
        <v>480</v>
      </c>
      <c r="I120" s="56"/>
      <c r="J120" s="56"/>
      <c r="K120" s="31"/>
      <c r="L120" s="56" t="str">
        <f t="shared" si="10"/>
        <v xml:space="preserve"> </v>
      </c>
      <c r="M120" s="31"/>
      <c r="N120" s="84"/>
      <c r="O120" s="84"/>
      <c r="P120" s="110">
        <f t="shared" si="9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1"/>
        <v>14860.999999999996</v>
      </c>
      <c r="H121" s="56">
        <f t="shared" si="11"/>
        <v>480</v>
      </c>
      <c r="I121" s="56"/>
      <c r="J121" s="56"/>
      <c r="K121" s="31"/>
      <c r="L121" s="56" t="str">
        <f t="shared" si="10"/>
        <v xml:space="preserve"> </v>
      </c>
      <c r="M121" s="31"/>
      <c r="N121" s="84"/>
      <c r="O121" s="84"/>
      <c r="P121" s="110">
        <f t="shared" si="9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1"/>
        <v>14860.999999999996</v>
      </c>
      <c r="H122" s="56">
        <f t="shared" si="11"/>
        <v>480</v>
      </c>
      <c r="I122" s="56"/>
      <c r="J122" s="56"/>
      <c r="K122" s="31"/>
      <c r="L122" s="56" t="str">
        <f t="shared" si="10"/>
        <v xml:space="preserve"> </v>
      </c>
      <c r="M122" s="31"/>
      <c r="N122" s="84"/>
      <c r="O122" s="84"/>
      <c r="P122" s="110">
        <f t="shared" si="9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1"/>
        <v>14860.999999999996</v>
      </c>
      <c r="H123" s="56">
        <f t="shared" si="11"/>
        <v>480</v>
      </c>
      <c r="I123" s="56"/>
      <c r="J123" s="56"/>
      <c r="K123" s="31"/>
      <c r="L123" s="56" t="str">
        <f t="shared" si="10"/>
        <v xml:space="preserve"> </v>
      </c>
      <c r="M123" s="31"/>
      <c r="N123" s="84"/>
      <c r="O123" s="84"/>
      <c r="P123" s="110">
        <f t="shared" si="9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1"/>
        <v>14860.999999999996</v>
      </c>
      <c r="H124" s="56">
        <f t="shared" si="11"/>
        <v>480</v>
      </c>
      <c r="I124" s="56"/>
      <c r="J124" s="56"/>
      <c r="K124" s="31"/>
      <c r="L124" s="56" t="str">
        <f t="shared" si="10"/>
        <v xml:space="preserve"> </v>
      </c>
      <c r="M124" s="31"/>
      <c r="N124" s="84"/>
      <c r="O124" s="84"/>
      <c r="P124" s="110">
        <f t="shared" si="9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1"/>
        <v>14860.999999999996</v>
      </c>
      <c r="H125" s="56">
        <f t="shared" si="11"/>
        <v>480</v>
      </c>
      <c r="I125" s="56"/>
      <c r="J125" s="56"/>
      <c r="K125" s="31"/>
      <c r="L125" s="56" t="str">
        <f t="shared" si="10"/>
        <v xml:space="preserve"> </v>
      </c>
      <c r="M125" s="31"/>
      <c r="N125" s="84"/>
      <c r="O125" s="84"/>
      <c r="P125" s="110">
        <f t="shared" si="9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1"/>
        <v>14860.999999999996</v>
      </c>
      <c r="H126" s="56">
        <f t="shared" si="11"/>
        <v>480</v>
      </c>
      <c r="I126" s="56"/>
      <c r="J126" s="56"/>
      <c r="K126" s="31"/>
      <c r="L126" s="56" t="str">
        <f t="shared" si="10"/>
        <v xml:space="preserve"> </v>
      </c>
      <c r="M126" s="31"/>
      <c r="N126" s="84"/>
      <c r="O126" s="84"/>
      <c r="P126" s="110">
        <f t="shared" si="9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1"/>
        <v>14860.999999999996</v>
      </c>
      <c r="H127" s="56">
        <f t="shared" si="11"/>
        <v>480</v>
      </c>
      <c r="I127" s="56"/>
      <c r="J127" s="56"/>
      <c r="K127" s="31"/>
      <c r="L127" s="56" t="str">
        <f t="shared" si="10"/>
        <v xml:space="preserve"> </v>
      </c>
      <c r="M127" s="31"/>
      <c r="N127" s="84"/>
      <c r="O127" s="84"/>
      <c r="P127" s="110">
        <f t="shared" si="9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1"/>
        <v>14860.999999999996</v>
      </c>
      <c r="H128" s="56">
        <f t="shared" si="11"/>
        <v>480</v>
      </c>
      <c r="I128" s="56"/>
      <c r="J128" s="56"/>
      <c r="K128" s="31"/>
      <c r="L128" s="56" t="str">
        <f t="shared" si="10"/>
        <v xml:space="preserve"> </v>
      </c>
      <c r="M128" s="31"/>
      <c r="N128" s="84"/>
      <c r="O128" s="84"/>
      <c r="P128" s="110">
        <f t="shared" si="9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1"/>
        <v>14860.999999999996</v>
      </c>
      <c r="H129" s="56">
        <f t="shared" si="11"/>
        <v>480</v>
      </c>
      <c r="I129" s="56"/>
      <c r="J129" s="56"/>
      <c r="K129" s="31"/>
      <c r="L129" s="56" t="str">
        <f t="shared" si="10"/>
        <v xml:space="preserve"> </v>
      </c>
      <c r="M129" s="31"/>
      <c r="N129" s="84"/>
      <c r="O129" s="84"/>
      <c r="P129" s="110">
        <f t="shared" si="9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1"/>
        <v>14860.999999999996</v>
      </c>
      <c r="H130" s="56">
        <f t="shared" si="11"/>
        <v>480</v>
      </c>
      <c r="I130" s="56"/>
      <c r="J130" s="56"/>
      <c r="K130" s="31"/>
      <c r="L130" s="56" t="str">
        <f t="shared" si="10"/>
        <v xml:space="preserve"> </v>
      </c>
      <c r="M130" s="31"/>
      <c r="N130" s="84"/>
      <c r="O130" s="84"/>
      <c r="P130" s="110">
        <f t="shared" si="9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1"/>
        <v>14860.999999999996</v>
      </c>
      <c r="H131" s="56">
        <f t="shared" si="11"/>
        <v>480</v>
      </c>
      <c r="I131" s="56"/>
      <c r="J131" s="56"/>
      <c r="K131" s="31"/>
      <c r="L131" s="56" t="str">
        <f t="shared" si="10"/>
        <v xml:space="preserve"> </v>
      </c>
      <c r="M131" s="31"/>
      <c r="N131" s="84"/>
      <c r="O131" s="84"/>
      <c r="P131" s="110">
        <f t="shared" si="9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1"/>
        <v>14860.999999999996</v>
      </c>
      <c r="H132" s="56">
        <f t="shared" si="11"/>
        <v>480</v>
      </c>
      <c r="I132" s="56"/>
      <c r="J132" s="56"/>
      <c r="K132" s="31"/>
      <c r="L132" s="56" t="str">
        <f t="shared" si="10"/>
        <v xml:space="preserve"> </v>
      </c>
      <c r="M132" s="31"/>
      <c r="N132" s="84"/>
      <c r="O132" s="84"/>
      <c r="P132" s="110">
        <f t="shared" si="9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1"/>
        <v>14860.999999999996</v>
      </c>
      <c r="H133" s="56">
        <f t="shared" si="11"/>
        <v>480</v>
      </c>
      <c r="I133" s="56"/>
      <c r="J133" s="56"/>
      <c r="K133" s="31"/>
      <c r="L133" s="56" t="str">
        <f t="shared" si="10"/>
        <v xml:space="preserve"> </v>
      </c>
      <c r="M133" s="31"/>
      <c r="N133" s="84"/>
      <c r="O133" s="84"/>
      <c r="P133" s="110">
        <f t="shared" si="9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1"/>
        <v>14860.999999999996</v>
      </c>
      <c r="H134" s="56">
        <f t="shared" si="11"/>
        <v>480</v>
      </c>
      <c r="I134" s="56"/>
      <c r="J134" s="56"/>
      <c r="K134" s="31"/>
      <c r="L134" s="56" t="str">
        <f t="shared" si="10"/>
        <v xml:space="preserve"> </v>
      </c>
      <c r="M134" s="31"/>
      <c r="N134" s="84"/>
      <c r="O134" s="84"/>
      <c r="P134" s="110">
        <f t="shared" si="9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1"/>
        <v>14860.999999999996</v>
      </c>
      <c r="H135" s="56">
        <f t="shared" si="11"/>
        <v>480</v>
      </c>
      <c r="I135" s="56"/>
      <c r="J135" s="56"/>
      <c r="K135" s="31"/>
      <c r="L135" s="56" t="str">
        <f t="shared" si="10"/>
        <v xml:space="preserve"> </v>
      </c>
      <c r="M135" s="31"/>
      <c r="N135" s="84"/>
      <c r="O135" s="84"/>
      <c r="P135" s="110">
        <f t="shared" si="9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1"/>
        <v>14860.999999999996</v>
      </c>
      <c r="H136" s="56">
        <f t="shared" si="11"/>
        <v>480</v>
      </c>
      <c r="I136" s="56"/>
      <c r="J136" s="56"/>
      <c r="K136" s="31"/>
      <c r="L136" s="56" t="str">
        <f t="shared" si="10"/>
        <v xml:space="preserve"> </v>
      </c>
      <c r="M136" s="31"/>
      <c r="N136" s="84"/>
      <c r="O136" s="84"/>
      <c r="P136" s="110">
        <f t="shared" si="9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1"/>
        <v>14860.999999999996</v>
      </c>
      <c r="H137" s="56">
        <f t="shared" si="11"/>
        <v>480</v>
      </c>
      <c r="I137" s="56"/>
      <c r="J137" s="56"/>
      <c r="K137" s="31"/>
      <c r="L137" s="56" t="str">
        <f t="shared" si="10"/>
        <v xml:space="preserve"> </v>
      </c>
      <c r="M137" s="31"/>
      <c r="N137" s="84"/>
      <c r="O137" s="84"/>
      <c r="P137" s="110">
        <f t="shared" si="9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1"/>
        <v>14860.999999999996</v>
      </c>
      <c r="H138" s="56">
        <f t="shared" si="11"/>
        <v>480</v>
      </c>
      <c r="I138" s="56"/>
      <c r="J138" s="56"/>
      <c r="K138" s="31"/>
      <c r="L138" s="56" t="str">
        <f t="shared" si="10"/>
        <v xml:space="preserve"> </v>
      </c>
      <c r="M138" s="31"/>
      <c r="N138" s="84"/>
      <c r="O138" s="84"/>
      <c r="P138" s="110">
        <f t="shared" si="9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1"/>
        <v>14860.999999999996</v>
      </c>
      <c r="H139" s="56">
        <f t="shared" si="11"/>
        <v>480</v>
      </c>
      <c r="I139" s="56"/>
      <c r="J139" s="56"/>
      <c r="K139" s="31"/>
      <c r="L139" s="56" t="str">
        <f t="shared" si="10"/>
        <v xml:space="preserve"> </v>
      </c>
      <c r="M139" s="31"/>
      <c r="N139" s="84"/>
      <c r="O139" s="84"/>
      <c r="P139" s="110">
        <f t="shared" si="9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1"/>
        <v>14860.999999999996</v>
      </c>
      <c r="H140" s="56">
        <f t="shared" si="11"/>
        <v>480</v>
      </c>
      <c r="I140" s="56"/>
      <c r="J140" s="56"/>
      <c r="K140" s="31"/>
      <c r="L140" s="56" t="str">
        <f t="shared" si="10"/>
        <v xml:space="preserve"> </v>
      </c>
      <c r="M140" s="31"/>
      <c r="N140" s="84"/>
      <c r="O140" s="84"/>
      <c r="P140" s="110">
        <f t="shared" si="9"/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1"/>
        <v>14860.999999999996</v>
      </c>
      <c r="H141" s="56">
        <f t="shared" si="11"/>
        <v>480</v>
      </c>
      <c r="I141" s="56"/>
      <c r="J141" s="56"/>
      <c r="K141" s="31"/>
      <c r="L141" s="56" t="str">
        <f t="shared" si="10"/>
        <v xml:space="preserve"> </v>
      </c>
      <c r="M141" s="31"/>
      <c r="N141" s="84"/>
      <c r="O141" s="84"/>
      <c r="P141" s="110">
        <f t="shared" ref="P141:P204" si="12">O141*G141</f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1"/>
        <v>14860.999999999996</v>
      </c>
      <c r="H142" s="56">
        <f t="shared" si="11"/>
        <v>480</v>
      </c>
      <c r="I142" s="56"/>
      <c r="J142" s="56"/>
      <c r="K142" s="31"/>
      <c r="L142" s="56" t="str">
        <f t="shared" si="10"/>
        <v xml:space="preserve"> </v>
      </c>
      <c r="M142" s="31"/>
      <c r="N142" s="84"/>
      <c r="O142" s="84"/>
      <c r="P142" s="110">
        <f t="shared" si="12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1"/>
        <v>14860.999999999996</v>
      </c>
      <c r="H143" s="56">
        <f t="shared" si="11"/>
        <v>480</v>
      </c>
      <c r="I143" s="56"/>
      <c r="J143" s="56"/>
      <c r="K143" s="31"/>
      <c r="L143" s="56" t="str">
        <f t="shared" ref="L143:L206" si="13">IF(D143&gt;0,D143," ")</f>
        <v xml:space="preserve"> </v>
      </c>
      <c r="M143" s="31"/>
      <c r="N143" s="84"/>
      <c r="O143" s="84"/>
      <c r="P143" s="110">
        <f t="shared" si="12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1"/>
        <v>14860.999999999996</v>
      </c>
      <c r="H144" s="56">
        <f t="shared" si="11"/>
        <v>480</v>
      </c>
      <c r="I144" s="56"/>
      <c r="J144" s="56"/>
      <c r="K144" s="31"/>
      <c r="L144" s="56" t="str">
        <f t="shared" si="13"/>
        <v xml:space="preserve"> </v>
      </c>
      <c r="M144" s="31"/>
      <c r="N144" s="84"/>
      <c r="O144" s="84"/>
      <c r="P144" s="110">
        <f t="shared" si="12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1"/>
        <v>14860.999999999996</v>
      </c>
      <c r="H145" s="56">
        <f t="shared" si="11"/>
        <v>480</v>
      </c>
      <c r="I145" s="56"/>
      <c r="J145" s="56"/>
      <c r="K145" s="31"/>
      <c r="L145" s="56" t="str">
        <f t="shared" si="13"/>
        <v xml:space="preserve"> </v>
      </c>
      <c r="M145" s="31"/>
      <c r="N145" s="84"/>
      <c r="O145" s="84"/>
      <c r="P145" s="110">
        <f t="shared" si="12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1"/>
        <v>14860.999999999996</v>
      </c>
      <c r="H146" s="56">
        <f t="shared" si="11"/>
        <v>480</v>
      </c>
      <c r="I146" s="56"/>
      <c r="J146" s="56"/>
      <c r="K146" s="31"/>
      <c r="L146" s="56" t="str">
        <f t="shared" si="13"/>
        <v xml:space="preserve"> </v>
      </c>
      <c r="M146" s="31"/>
      <c r="N146" s="84"/>
      <c r="O146" s="84"/>
      <c r="P146" s="110">
        <f t="shared" si="12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1"/>
        <v>14860.999999999996</v>
      </c>
      <c r="H147" s="56">
        <f t="shared" si="11"/>
        <v>480</v>
      </c>
      <c r="I147" s="56"/>
      <c r="J147" s="56"/>
      <c r="K147" s="31"/>
      <c r="L147" s="56" t="str">
        <f t="shared" si="13"/>
        <v xml:space="preserve"> </v>
      </c>
      <c r="M147" s="31"/>
      <c r="N147" s="84"/>
      <c r="O147" s="84"/>
      <c r="P147" s="110">
        <f t="shared" si="12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1"/>
        <v>14860.999999999996</v>
      </c>
      <c r="H148" s="56">
        <f t="shared" si="11"/>
        <v>480</v>
      </c>
      <c r="I148" s="56"/>
      <c r="J148" s="56"/>
      <c r="K148" s="31"/>
      <c r="L148" s="56" t="str">
        <f t="shared" si="13"/>
        <v xml:space="preserve"> </v>
      </c>
      <c r="M148" s="31"/>
      <c r="N148" s="84"/>
      <c r="O148" s="84"/>
      <c r="P148" s="110">
        <f t="shared" si="12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1"/>
        <v>14860.999999999996</v>
      </c>
      <c r="H149" s="56">
        <f t="shared" si="11"/>
        <v>480</v>
      </c>
      <c r="I149" s="56"/>
      <c r="J149" s="56"/>
      <c r="K149" s="31"/>
      <c r="L149" s="56" t="str">
        <f t="shared" si="13"/>
        <v xml:space="preserve"> </v>
      </c>
      <c r="M149" s="31"/>
      <c r="N149" s="84"/>
      <c r="O149" s="84"/>
      <c r="P149" s="110">
        <f t="shared" si="12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1"/>
        <v>14860.999999999996</v>
      </c>
      <c r="H150" s="56">
        <f t="shared" si="11"/>
        <v>480</v>
      </c>
      <c r="I150" s="56"/>
      <c r="J150" s="56"/>
      <c r="K150" s="31"/>
      <c r="L150" s="56" t="str">
        <f t="shared" si="13"/>
        <v xml:space="preserve"> </v>
      </c>
      <c r="M150" s="31"/>
      <c r="N150" s="84"/>
      <c r="O150" s="84"/>
      <c r="P150" s="110">
        <f t="shared" si="12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1"/>
        <v>14860.999999999996</v>
      </c>
      <c r="H151" s="56">
        <f t="shared" si="11"/>
        <v>480</v>
      </c>
      <c r="I151" s="56"/>
      <c r="J151" s="56"/>
      <c r="K151" s="31"/>
      <c r="L151" s="56" t="str">
        <f t="shared" si="13"/>
        <v xml:space="preserve"> </v>
      </c>
      <c r="M151" s="31"/>
      <c r="N151" s="84"/>
      <c r="O151" s="84"/>
      <c r="P151" s="110">
        <f t="shared" si="12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1"/>
        <v>14860.999999999996</v>
      </c>
      <c r="H152" s="56">
        <f t="shared" si="11"/>
        <v>480</v>
      </c>
      <c r="I152" s="56"/>
      <c r="J152" s="56"/>
      <c r="K152" s="31"/>
      <c r="L152" s="56" t="str">
        <f t="shared" si="13"/>
        <v xml:space="preserve"> </v>
      </c>
      <c r="M152" s="31"/>
      <c r="N152" s="84"/>
      <c r="O152" s="84"/>
      <c r="P152" s="110">
        <f t="shared" si="12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1"/>
        <v>14860.999999999996</v>
      </c>
      <c r="H153" s="56">
        <f t="shared" si="11"/>
        <v>480</v>
      </c>
      <c r="I153" s="56"/>
      <c r="J153" s="56"/>
      <c r="K153" s="31"/>
      <c r="L153" s="56" t="str">
        <f t="shared" si="13"/>
        <v xml:space="preserve"> </v>
      </c>
      <c r="M153" s="31"/>
      <c r="N153" s="84"/>
      <c r="O153" s="84"/>
      <c r="P153" s="110">
        <f t="shared" si="12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1"/>
        <v>14860.999999999996</v>
      </c>
      <c r="H154" s="56">
        <f t="shared" si="11"/>
        <v>480</v>
      </c>
      <c r="I154" s="56"/>
      <c r="J154" s="56"/>
      <c r="K154" s="31"/>
      <c r="L154" s="56" t="str">
        <f t="shared" si="13"/>
        <v xml:space="preserve"> </v>
      </c>
      <c r="M154" s="31"/>
      <c r="N154" s="84"/>
      <c r="O154" s="84"/>
      <c r="P154" s="110">
        <f t="shared" si="12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1"/>
        <v>14860.999999999996</v>
      </c>
      <c r="H155" s="56">
        <f t="shared" si="11"/>
        <v>480</v>
      </c>
      <c r="I155" s="56"/>
      <c r="J155" s="56"/>
      <c r="K155" s="31"/>
      <c r="L155" s="56" t="str">
        <f t="shared" si="13"/>
        <v xml:space="preserve"> </v>
      </c>
      <c r="M155" s="31"/>
      <c r="N155" s="84"/>
      <c r="O155" s="84"/>
      <c r="P155" s="110">
        <f t="shared" si="12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1"/>
        <v>14860.999999999996</v>
      </c>
      <c r="H156" s="56">
        <f t="shared" si="11"/>
        <v>480</v>
      </c>
      <c r="I156" s="56"/>
      <c r="J156" s="56"/>
      <c r="K156" s="31"/>
      <c r="L156" s="56" t="str">
        <f t="shared" si="13"/>
        <v xml:space="preserve"> </v>
      </c>
      <c r="M156" s="31"/>
      <c r="N156" s="84"/>
      <c r="O156" s="84"/>
      <c r="P156" s="110">
        <f t="shared" si="12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11"/>
        <v>14860.999999999996</v>
      </c>
      <c r="H157" s="56">
        <f t="shared" si="11"/>
        <v>480</v>
      </c>
      <c r="I157" s="56"/>
      <c r="J157" s="56"/>
      <c r="K157" s="31"/>
      <c r="L157" s="56" t="str">
        <f t="shared" si="13"/>
        <v xml:space="preserve"> </v>
      </c>
      <c r="M157" s="31"/>
      <c r="N157" s="84"/>
      <c r="O157" s="84"/>
      <c r="P157" s="110">
        <f t="shared" si="12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ref="G158:H211" si="14">G157-E158+C158</f>
        <v>14860.999999999996</v>
      </c>
      <c r="H158" s="56">
        <f t="shared" si="14"/>
        <v>480</v>
      </c>
      <c r="I158" s="56"/>
      <c r="J158" s="56"/>
      <c r="K158" s="31"/>
      <c r="L158" s="56" t="str">
        <f t="shared" si="13"/>
        <v xml:space="preserve"> </v>
      </c>
      <c r="M158" s="31"/>
      <c r="N158" s="84"/>
      <c r="O158" s="84"/>
      <c r="P158" s="110">
        <f t="shared" si="12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4"/>
        <v>14860.999999999996</v>
      </c>
      <c r="H159" s="56">
        <f t="shared" si="14"/>
        <v>480</v>
      </c>
      <c r="I159" s="56"/>
      <c r="J159" s="56"/>
      <c r="K159" s="31"/>
      <c r="L159" s="56" t="str">
        <f t="shared" si="13"/>
        <v xml:space="preserve"> </v>
      </c>
      <c r="M159" s="31"/>
      <c r="N159" s="84"/>
      <c r="O159" s="84"/>
      <c r="P159" s="110">
        <f t="shared" si="12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4"/>
        <v>14860.999999999996</v>
      </c>
      <c r="H160" s="56">
        <f t="shared" si="14"/>
        <v>480</v>
      </c>
      <c r="I160" s="56"/>
      <c r="J160" s="56"/>
      <c r="K160" s="31"/>
      <c r="L160" s="56" t="str">
        <f t="shared" si="13"/>
        <v xml:space="preserve"> </v>
      </c>
      <c r="M160" s="31"/>
      <c r="N160" s="84"/>
      <c r="O160" s="84"/>
      <c r="P160" s="110">
        <f t="shared" si="12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4"/>
        <v>14860.999999999996</v>
      </c>
      <c r="H161" s="56">
        <f t="shared" si="14"/>
        <v>480</v>
      </c>
      <c r="I161" s="56"/>
      <c r="J161" s="56"/>
      <c r="K161" s="31"/>
      <c r="L161" s="56" t="str">
        <f t="shared" si="13"/>
        <v xml:space="preserve"> </v>
      </c>
      <c r="M161" s="31"/>
      <c r="N161" s="84"/>
      <c r="O161" s="84"/>
      <c r="P161" s="110">
        <f t="shared" si="12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4"/>
        <v>14860.999999999996</v>
      </c>
      <c r="H162" s="56">
        <f t="shared" si="14"/>
        <v>480</v>
      </c>
      <c r="I162" s="56"/>
      <c r="J162" s="56"/>
      <c r="K162" s="31"/>
      <c r="L162" s="56" t="str">
        <f t="shared" si="13"/>
        <v xml:space="preserve"> </v>
      </c>
      <c r="M162" s="31"/>
      <c r="N162" s="84"/>
      <c r="O162" s="84"/>
      <c r="P162" s="110">
        <f t="shared" si="12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4"/>
        <v>14860.999999999996</v>
      </c>
      <c r="H163" s="56">
        <f t="shared" si="14"/>
        <v>480</v>
      </c>
      <c r="I163" s="56"/>
      <c r="J163" s="56"/>
      <c r="K163" s="31"/>
      <c r="L163" s="56" t="str">
        <f t="shared" si="13"/>
        <v xml:space="preserve"> </v>
      </c>
      <c r="M163" s="31"/>
      <c r="N163" s="84"/>
      <c r="O163" s="84"/>
      <c r="P163" s="110">
        <f t="shared" si="12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4"/>
        <v>14860.999999999996</v>
      </c>
      <c r="H164" s="56">
        <f t="shared" si="14"/>
        <v>480</v>
      </c>
      <c r="I164" s="56"/>
      <c r="J164" s="56"/>
      <c r="K164" s="31"/>
      <c r="L164" s="56" t="str">
        <f t="shared" si="13"/>
        <v xml:space="preserve"> </v>
      </c>
      <c r="M164" s="31"/>
      <c r="N164" s="84"/>
      <c r="O164" s="84"/>
      <c r="P164" s="110">
        <f t="shared" si="12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4"/>
        <v>14860.999999999996</v>
      </c>
      <c r="H165" s="56">
        <f t="shared" si="14"/>
        <v>480</v>
      </c>
      <c r="I165" s="56"/>
      <c r="J165" s="56"/>
      <c r="K165" s="31"/>
      <c r="L165" s="56" t="str">
        <f t="shared" si="13"/>
        <v xml:space="preserve"> </v>
      </c>
      <c r="M165" s="31"/>
      <c r="N165" s="84"/>
      <c r="O165" s="84"/>
      <c r="P165" s="110">
        <f t="shared" si="12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4"/>
        <v>14860.999999999996</v>
      </c>
      <c r="H166" s="56">
        <f t="shared" si="14"/>
        <v>480</v>
      </c>
      <c r="I166" s="56"/>
      <c r="J166" s="56"/>
      <c r="K166" s="31"/>
      <c r="L166" s="56" t="str">
        <f t="shared" si="13"/>
        <v xml:space="preserve"> </v>
      </c>
      <c r="M166" s="31"/>
      <c r="N166" s="84"/>
      <c r="O166" s="84"/>
      <c r="P166" s="110">
        <f t="shared" si="12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4"/>
        <v>14860.999999999996</v>
      </c>
      <c r="H167" s="56">
        <f t="shared" si="14"/>
        <v>480</v>
      </c>
      <c r="I167" s="56"/>
      <c r="J167" s="56"/>
      <c r="K167" s="31"/>
      <c r="L167" s="56" t="str">
        <f t="shared" si="13"/>
        <v xml:space="preserve"> </v>
      </c>
      <c r="M167" s="31"/>
      <c r="N167" s="84"/>
      <c r="O167" s="84"/>
      <c r="P167" s="110">
        <f t="shared" si="12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4"/>
        <v>14860.999999999996</v>
      </c>
      <c r="H168" s="56">
        <f t="shared" si="14"/>
        <v>480</v>
      </c>
      <c r="I168" s="56"/>
      <c r="J168" s="56"/>
      <c r="K168" s="31"/>
      <c r="L168" s="56" t="str">
        <f t="shared" si="13"/>
        <v xml:space="preserve"> </v>
      </c>
      <c r="M168" s="31"/>
      <c r="N168" s="84"/>
      <c r="O168" s="84"/>
      <c r="P168" s="110">
        <f t="shared" si="12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4"/>
        <v>14860.999999999996</v>
      </c>
      <c r="H169" s="56">
        <f t="shared" si="14"/>
        <v>480</v>
      </c>
      <c r="I169" s="56"/>
      <c r="J169" s="56"/>
      <c r="K169" s="31"/>
      <c r="L169" s="56" t="str">
        <f t="shared" si="13"/>
        <v xml:space="preserve"> </v>
      </c>
      <c r="M169" s="31"/>
      <c r="N169" s="84"/>
      <c r="O169" s="84"/>
      <c r="P169" s="110">
        <f t="shared" si="12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4"/>
        <v>14860.999999999996</v>
      </c>
      <c r="H170" s="56">
        <f t="shared" si="14"/>
        <v>480</v>
      </c>
      <c r="I170" s="56"/>
      <c r="J170" s="56"/>
      <c r="K170" s="31"/>
      <c r="L170" s="56" t="str">
        <f t="shared" si="13"/>
        <v xml:space="preserve"> </v>
      </c>
      <c r="M170" s="31"/>
      <c r="N170" s="84"/>
      <c r="O170" s="84"/>
      <c r="P170" s="110">
        <f t="shared" si="12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4"/>
        <v>14860.999999999996</v>
      </c>
      <c r="H171" s="56">
        <f t="shared" si="14"/>
        <v>480</v>
      </c>
      <c r="I171" s="56"/>
      <c r="J171" s="56"/>
      <c r="K171" s="31"/>
      <c r="L171" s="56" t="str">
        <f t="shared" si="13"/>
        <v xml:space="preserve"> </v>
      </c>
      <c r="M171" s="31"/>
      <c r="N171" s="84"/>
      <c r="O171" s="84"/>
      <c r="P171" s="110">
        <f t="shared" si="12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4"/>
        <v>14860.999999999996</v>
      </c>
      <c r="H172" s="56">
        <f t="shared" si="14"/>
        <v>480</v>
      </c>
      <c r="I172" s="56"/>
      <c r="J172" s="56"/>
      <c r="K172" s="31"/>
      <c r="L172" s="56" t="str">
        <f t="shared" si="13"/>
        <v xml:space="preserve"> </v>
      </c>
      <c r="M172" s="31"/>
      <c r="N172" s="84"/>
      <c r="O172" s="84"/>
      <c r="P172" s="110">
        <f t="shared" si="12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4"/>
        <v>14860.999999999996</v>
      </c>
      <c r="H173" s="56">
        <f t="shared" si="14"/>
        <v>480</v>
      </c>
      <c r="I173" s="56"/>
      <c r="J173" s="56"/>
      <c r="K173" s="31"/>
      <c r="L173" s="56" t="str">
        <f t="shared" si="13"/>
        <v xml:space="preserve"> </v>
      </c>
      <c r="M173" s="31"/>
      <c r="N173" s="84"/>
      <c r="O173" s="84"/>
      <c r="P173" s="110">
        <f t="shared" si="12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4"/>
        <v>14860.999999999996</v>
      </c>
      <c r="H174" s="56">
        <f t="shared" si="14"/>
        <v>480</v>
      </c>
      <c r="I174" s="56"/>
      <c r="J174" s="56"/>
      <c r="K174" s="31"/>
      <c r="L174" s="56" t="str">
        <f t="shared" si="13"/>
        <v xml:space="preserve"> </v>
      </c>
      <c r="M174" s="31"/>
      <c r="N174" s="84"/>
      <c r="O174" s="84"/>
      <c r="P174" s="110">
        <f t="shared" si="12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4"/>
        <v>14860.999999999996</v>
      </c>
      <c r="H175" s="56">
        <f t="shared" si="14"/>
        <v>480</v>
      </c>
      <c r="I175" s="56"/>
      <c r="J175" s="56"/>
      <c r="K175" s="31"/>
      <c r="L175" s="56" t="str">
        <f t="shared" si="13"/>
        <v xml:space="preserve"> </v>
      </c>
      <c r="M175" s="31"/>
      <c r="N175" s="84"/>
      <c r="O175" s="84"/>
      <c r="P175" s="110">
        <f t="shared" si="12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4"/>
        <v>14860.999999999996</v>
      </c>
      <c r="H176" s="56">
        <f t="shared" si="14"/>
        <v>480</v>
      </c>
      <c r="I176" s="56"/>
      <c r="J176" s="56"/>
      <c r="K176" s="31"/>
      <c r="L176" s="56" t="str">
        <f t="shared" si="13"/>
        <v xml:space="preserve"> </v>
      </c>
      <c r="M176" s="31"/>
      <c r="N176" s="84"/>
      <c r="O176" s="84"/>
      <c r="P176" s="110">
        <f t="shared" si="12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4"/>
        <v>14860.999999999996</v>
      </c>
      <c r="H177" s="56">
        <f t="shared" si="14"/>
        <v>480</v>
      </c>
      <c r="I177" s="56"/>
      <c r="J177" s="56"/>
      <c r="K177" s="31"/>
      <c r="L177" s="56" t="str">
        <f t="shared" si="13"/>
        <v xml:space="preserve"> </v>
      </c>
      <c r="M177" s="31"/>
      <c r="N177" s="84"/>
      <c r="O177" s="84"/>
      <c r="P177" s="110">
        <f t="shared" si="12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4"/>
        <v>14860.999999999996</v>
      </c>
      <c r="H178" s="56">
        <f t="shared" si="14"/>
        <v>480</v>
      </c>
      <c r="I178" s="56"/>
      <c r="J178" s="56"/>
      <c r="K178" s="31"/>
      <c r="L178" s="56" t="str">
        <f t="shared" si="13"/>
        <v xml:space="preserve"> </v>
      </c>
      <c r="M178" s="31"/>
      <c r="N178" s="84"/>
      <c r="O178" s="84"/>
      <c r="P178" s="110">
        <f t="shared" si="12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4"/>
        <v>14860.999999999996</v>
      </c>
      <c r="H179" s="56">
        <f t="shared" si="14"/>
        <v>480</v>
      </c>
      <c r="I179" s="56"/>
      <c r="J179" s="56"/>
      <c r="K179" s="31"/>
      <c r="L179" s="56" t="str">
        <f t="shared" si="13"/>
        <v xml:space="preserve"> </v>
      </c>
      <c r="M179" s="31"/>
      <c r="N179" s="84"/>
      <c r="O179" s="84"/>
      <c r="P179" s="110">
        <f t="shared" si="12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4"/>
        <v>14860.999999999996</v>
      </c>
      <c r="H180" s="56">
        <f t="shared" si="14"/>
        <v>480</v>
      </c>
      <c r="I180" s="56"/>
      <c r="J180" s="56"/>
      <c r="K180" s="31"/>
      <c r="L180" s="56" t="str">
        <f t="shared" si="13"/>
        <v xml:space="preserve"> </v>
      </c>
      <c r="M180" s="31"/>
      <c r="N180" s="84"/>
      <c r="O180" s="84"/>
      <c r="P180" s="110">
        <f t="shared" si="12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4"/>
        <v>14860.999999999996</v>
      </c>
      <c r="H181" s="56">
        <f t="shared" si="14"/>
        <v>480</v>
      </c>
      <c r="I181" s="56"/>
      <c r="J181" s="56"/>
      <c r="K181" s="31"/>
      <c r="L181" s="56" t="str">
        <f t="shared" si="13"/>
        <v xml:space="preserve"> </v>
      </c>
      <c r="M181" s="31"/>
      <c r="N181" s="84"/>
      <c r="O181" s="84"/>
      <c r="P181" s="110">
        <f t="shared" si="12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4"/>
        <v>14860.999999999996</v>
      </c>
      <c r="H182" s="56">
        <f t="shared" si="14"/>
        <v>480</v>
      </c>
      <c r="I182" s="56"/>
      <c r="J182" s="56"/>
      <c r="K182" s="31"/>
      <c r="L182" s="56" t="str">
        <f t="shared" si="13"/>
        <v xml:space="preserve"> </v>
      </c>
      <c r="M182" s="31"/>
      <c r="N182" s="84"/>
      <c r="O182" s="84"/>
      <c r="P182" s="110">
        <f t="shared" si="12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4"/>
        <v>14860.999999999996</v>
      </c>
      <c r="H183" s="56">
        <f t="shared" si="14"/>
        <v>480</v>
      </c>
      <c r="I183" s="56"/>
      <c r="J183" s="56"/>
      <c r="K183" s="31"/>
      <c r="L183" s="56" t="str">
        <f t="shared" si="13"/>
        <v xml:space="preserve"> </v>
      </c>
      <c r="M183" s="31"/>
      <c r="N183" s="84"/>
      <c r="O183" s="84"/>
      <c r="P183" s="110">
        <f t="shared" si="12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4"/>
        <v>14860.999999999996</v>
      </c>
      <c r="H184" s="56">
        <f t="shared" si="14"/>
        <v>480</v>
      </c>
      <c r="I184" s="56"/>
      <c r="J184" s="56"/>
      <c r="K184" s="31"/>
      <c r="L184" s="56" t="str">
        <f t="shared" si="13"/>
        <v xml:space="preserve"> </v>
      </c>
      <c r="M184" s="31"/>
      <c r="N184" s="84"/>
      <c r="O184" s="84"/>
      <c r="P184" s="110">
        <f t="shared" si="12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4"/>
        <v>14860.999999999996</v>
      </c>
      <c r="H185" s="56">
        <f t="shared" si="14"/>
        <v>480</v>
      </c>
      <c r="I185" s="56"/>
      <c r="J185" s="56"/>
      <c r="K185" s="31"/>
      <c r="L185" s="56" t="str">
        <f t="shared" si="13"/>
        <v xml:space="preserve"> </v>
      </c>
      <c r="M185" s="31"/>
      <c r="N185" s="84"/>
      <c r="O185" s="84"/>
      <c r="P185" s="110">
        <f t="shared" si="12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4"/>
        <v>14860.999999999996</v>
      </c>
      <c r="H186" s="56">
        <f t="shared" si="14"/>
        <v>480</v>
      </c>
      <c r="I186" s="56"/>
      <c r="J186" s="56"/>
      <c r="K186" s="31"/>
      <c r="L186" s="56" t="str">
        <f t="shared" si="13"/>
        <v xml:space="preserve"> </v>
      </c>
      <c r="M186" s="31"/>
      <c r="N186" s="84"/>
      <c r="O186" s="84"/>
      <c r="P186" s="110">
        <f t="shared" si="12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4"/>
        <v>14860.999999999996</v>
      </c>
      <c r="H187" s="56">
        <f t="shared" si="14"/>
        <v>480</v>
      </c>
      <c r="I187" s="56"/>
      <c r="J187" s="56"/>
      <c r="K187" s="31"/>
      <c r="L187" s="56" t="str">
        <f t="shared" si="13"/>
        <v xml:space="preserve"> </v>
      </c>
      <c r="M187" s="31"/>
      <c r="N187" s="84"/>
      <c r="O187" s="84"/>
      <c r="P187" s="110">
        <f t="shared" si="12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4"/>
        <v>14860.999999999996</v>
      </c>
      <c r="H188" s="56">
        <f t="shared" si="14"/>
        <v>480</v>
      </c>
      <c r="I188" s="56"/>
      <c r="J188" s="56"/>
      <c r="K188" s="31"/>
      <c r="L188" s="56" t="str">
        <f t="shared" si="13"/>
        <v xml:space="preserve"> </v>
      </c>
      <c r="M188" s="31"/>
      <c r="N188" s="84"/>
      <c r="O188" s="84"/>
      <c r="P188" s="110">
        <f t="shared" si="12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4"/>
        <v>14860.999999999996</v>
      </c>
      <c r="H189" s="56">
        <f t="shared" si="14"/>
        <v>480</v>
      </c>
      <c r="I189" s="56"/>
      <c r="J189" s="56"/>
      <c r="K189" s="31"/>
      <c r="L189" s="56" t="str">
        <f t="shared" si="13"/>
        <v xml:space="preserve"> </v>
      </c>
      <c r="M189" s="31"/>
      <c r="N189" s="84"/>
      <c r="O189" s="84"/>
      <c r="P189" s="110">
        <f t="shared" si="12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4"/>
        <v>14860.999999999996</v>
      </c>
      <c r="H190" s="56">
        <f t="shared" si="14"/>
        <v>480</v>
      </c>
      <c r="I190" s="56"/>
      <c r="J190" s="56"/>
      <c r="K190" s="31"/>
      <c r="L190" s="56" t="str">
        <f t="shared" si="13"/>
        <v xml:space="preserve"> </v>
      </c>
      <c r="M190" s="31"/>
      <c r="N190" s="84"/>
      <c r="O190" s="84"/>
      <c r="P190" s="110">
        <f t="shared" si="12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4"/>
        <v>14860.999999999996</v>
      </c>
      <c r="H191" s="56">
        <f t="shared" si="14"/>
        <v>480</v>
      </c>
      <c r="I191" s="56"/>
      <c r="J191" s="56"/>
      <c r="K191" s="31"/>
      <c r="L191" s="56" t="str">
        <f t="shared" si="13"/>
        <v xml:space="preserve"> </v>
      </c>
      <c r="M191" s="31"/>
      <c r="N191" s="84"/>
      <c r="O191" s="84"/>
      <c r="P191" s="110">
        <f t="shared" si="12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4"/>
        <v>14860.999999999996</v>
      </c>
      <c r="H192" s="56">
        <f t="shared" si="14"/>
        <v>480</v>
      </c>
      <c r="I192" s="56"/>
      <c r="J192" s="56"/>
      <c r="K192" s="31"/>
      <c r="L192" s="56" t="str">
        <f t="shared" si="13"/>
        <v xml:space="preserve"> </v>
      </c>
      <c r="M192" s="31"/>
      <c r="N192" s="84"/>
      <c r="O192" s="84"/>
      <c r="P192" s="110">
        <f t="shared" si="12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4"/>
        <v>14860.999999999996</v>
      </c>
      <c r="H193" s="56">
        <f t="shared" si="14"/>
        <v>480</v>
      </c>
      <c r="I193" s="56"/>
      <c r="J193" s="56"/>
      <c r="K193" s="31"/>
      <c r="L193" s="56" t="str">
        <f t="shared" si="13"/>
        <v xml:space="preserve"> </v>
      </c>
      <c r="M193" s="31"/>
      <c r="N193" s="84"/>
      <c r="O193" s="84"/>
      <c r="P193" s="110">
        <f t="shared" si="12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4"/>
        <v>14860.999999999996</v>
      </c>
      <c r="H194" s="56">
        <f t="shared" si="14"/>
        <v>480</v>
      </c>
      <c r="I194" s="56"/>
      <c r="J194" s="56"/>
      <c r="K194" s="31"/>
      <c r="L194" s="56" t="str">
        <f t="shared" si="13"/>
        <v xml:space="preserve"> </v>
      </c>
      <c r="M194" s="31"/>
      <c r="N194" s="84"/>
      <c r="O194" s="84"/>
      <c r="P194" s="110">
        <f t="shared" si="12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4"/>
        <v>14860.999999999996</v>
      </c>
      <c r="H195" s="56">
        <f t="shared" si="14"/>
        <v>480</v>
      </c>
      <c r="I195" s="56"/>
      <c r="J195" s="56"/>
      <c r="K195" s="31"/>
      <c r="L195" s="56" t="str">
        <f t="shared" si="13"/>
        <v xml:space="preserve"> </v>
      </c>
      <c r="M195" s="31"/>
      <c r="N195" s="84"/>
      <c r="O195" s="84"/>
      <c r="P195" s="110">
        <f t="shared" si="12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4"/>
        <v>14860.999999999996</v>
      </c>
      <c r="H196" s="56">
        <f t="shared" si="14"/>
        <v>480</v>
      </c>
      <c r="I196" s="56"/>
      <c r="J196" s="56"/>
      <c r="K196" s="31"/>
      <c r="L196" s="56" t="str">
        <f t="shared" si="13"/>
        <v xml:space="preserve"> </v>
      </c>
      <c r="M196" s="31"/>
      <c r="N196" s="84"/>
      <c r="O196" s="84"/>
      <c r="P196" s="110">
        <f t="shared" si="12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4"/>
        <v>14860.999999999996</v>
      </c>
      <c r="H197" s="56">
        <f t="shared" si="14"/>
        <v>480</v>
      </c>
      <c r="I197" s="56"/>
      <c r="J197" s="56"/>
      <c r="K197" s="31"/>
      <c r="L197" s="56" t="str">
        <f t="shared" si="13"/>
        <v xml:space="preserve"> </v>
      </c>
      <c r="M197" s="31"/>
      <c r="N197" s="84"/>
      <c r="O197" s="84"/>
      <c r="P197" s="110">
        <f t="shared" si="12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4"/>
        <v>14860.999999999996</v>
      </c>
      <c r="H198" s="56">
        <f t="shared" si="14"/>
        <v>480</v>
      </c>
      <c r="I198" s="56"/>
      <c r="J198" s="56"/>
      <c r="K198" s="31"/>
      <c r="L198" s="56" t="str">
        <f t="shared" si="13"/>
        <v xml:space="preserve"> </v>
      </c>
      <c r="M198" s="31"/>
      <c r="N198" s="84"/>
      <c r="O198" s="84"/>
      <c r="P198" s="110">
        <f t="shared" si="12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4"/>
        <v>14860.999999999996</v>
      </c>
      <c r="H199" s="56">
        <f t="shared" si="14"/>
        <v>480</v>
      </c>
      <c r="I199" s="56"/>
      <c r="J199" s="56"/>
      <c r="K199" s="31"/>
      <c r="L199" s="56" t="str">
        <f t="shared" si="13"/>
        <v xml:space="preserve"> </v>
      </c>
      <c r="M199" s="31"/>
      <c r="N199" s="84"/>
      <c r="O199" s="84"/>
      <c r="P199" s="110">
        <f t="shared" si="12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4"/>
        <v>14860.999999999996</v>
      </c>
      <c r="H200" s="56">
        <f t="shared" si="14"/>
        <v>480</v>
      </c>
      <c r="I200" s="56"/>
      <c r="J200" s="56"/>
      <c r="K200" s="31"/>
      <c r="L200" s="56" t="str">
        <f t="shared" si="13"/>
        <v xml:space="preserve"> </v>
      </c>
      <c r="M200" s="31"/>
      <c r="N200" s="84"/>
      <c r="O200" s="84"/>
      <c r="P200" s="110">
        <f t="shared" si="12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4"/>
        <v>14860.999999999996</v>
      </c>
      <c r="H201" s="56">
        <f t="shared" si="14"/>
        <v>480</v>
      </c>
      <c r="I201" s="56"/>
      <c r="J201" s="56"/>
      <c r="K201" s="31"/>
      <c r="L201" s="56" t="str">
        <f t="shared" si="13"/>
        <v xml:space="preserve"> </v>
      </c>
      <c r="M201" s="31"/>
      <c r="N201" s="84"/>
      <c r="O201" s="84"/>
      <c r="P201" s="110">
        <f t="shared" si="12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4"/>
        <v>14860.999999999996</v>
      </c>
      <c r="H202" s="56">
        <f t="shared" si="14"/>
        <v>480</v>
      </c>
      <c r="I202" s="56"/>
      <c r="J202" s="56"/>
      <c r="K202" s="31"/>
      <c r="L202" s="56" t="str">
        <f t="shared" si="13"/>
        <v xml:space="preserve"> </v>
      </c>
      <c r="M202" s="31"/>
      <c r="N202" s="84"/>
      <c r="O202" s="84"/>
      <c r="P202" s="110">
        <f t="shared" si="12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4"/>
        <v>14860.999999999996</v>
      </c>
      <c r="H203" s="56">
        <f t="shared" si="14"/>
        <v>480</v>
      </c>
      <c r="I203" s="56"/>
      <c r="J203" s="56"/>
      <c r="K203" s="31"/>
      <c r="L203" s="56" t="str">
        <f t="shared" si="13"/>
        <v xml:space="preserve"> </v>
      </c>
      <c r="M203" s="31"/>
      <c r="N203" s="84"/>
      <c r="O203" s="84"/>
      <c r="P203" s="110">
        <f t="shared" si="12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4"/>
        <v>14860.999999999996</v>
      </c>
      <c r="H204" s="56">
        <f t="shared" si="14"/>
        <v>480</v>
      </c>
      <c r="I204" s="56"/>
      <c r="J204" s="56"/>
      <c r="K204" s="31"/>
      <c r="L204" s="56" t="str">
        <f t="shared" si="13"/>
        <v xml:space="preserve"> </v>
      </c>
      <c r="M204" s="31"/>
      <c r="N204" s="84"/>
      <c r="O204" s="84"/>
      <c r="P204" s="110">
        <f t="shared" si="12"/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4"/>
        <v>14860.999999999996</v>
      </c>
      <c r="H205" s="56">
        <f t="shared" si="14"/>
        <v>480</v>
      </c>
      <c r="I205" s="56"/>
      <c r="J205" s="56"/>
      <c r="K205" s="31"/>
      <c r="L205" s="56" t="str">
        <f t="shared" si="13"/>
        <v xml:space="preserve"> </v>
      </c>
      <c r="M205" s="31"/>
      <c r="N205" s="84"/>
      <c r="O205" s="84"/>
      <c r="P205" s="110">
        <f t="shared" ref="P205:P211" si="15">O205*G205</f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4"/>
        <v>14860.999999999996</v>
      </c>
      <c r="H206" s="56">
        <f t="shared" si="14"/>
        <v>480</v>
      </c>
      <c r="I206" s="56"/>
      <c r="J206" s="56"/>
      <c r="K206" s="31"/>
      <c r="L206" s="56" t="str">
        <f t="shared" si="13"/>
        <v xml:space="preserve"> </v>
      </c>
      <c r="M206" s="31"/>
      <c r="N206" s="84"/>
      <c r="O206" s="84"/>
      <c r="P206" s="110">
        <f t="shared" si="15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4"/>
        <v>14860.999999999996</v>
      </c>
      <c r="H207" s="56">
        <f t="shared" si="14"/>
        <v>480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5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4"/>
        <v>14860.999999999996</v>
      </c>
      <c r="H208" s="56">
        <f t="shared" si="14"/>
        <v>480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5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4"/>
        <v>14860.999999999996</v>
      </c>
      <c r="H209" s="56">
        <f t="shared" si="14"/>
        <v>480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5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4"/>
        <v>14860.999999999996</v>
      </c>
      <c r="H210" s="56">
        <f t="shared" si="14"/>
        <v>480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5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111">
        <f t="shared" si="14"/>
        <v>14860.999999999996</v>
      </c>
      <c r="H211" s="56">
        <f t="shared" si="14"/>
        <v>480</v>
      </c>
      <c r="I211" s="56"/>
      <c r="J211" s="56"/>
      <c r="K211" s="31"/>
      <c r="L211" s="56" t="str">
        <f>IF(D211&gt;0,D211," ")</f>
        <v xml:space="preserve"> </v>
      </c>
      <c r="M211" s="31"/>
      <c r="N211" s="84"/>
      <c r="O211" s="84"/>
      <c r="P211" s="110">
        <f t="shared" si="15"/>
        <v>0</v>
      </c>
      <c r="Q211" s="73"/>
    </row>
    <row r="212" spans="1:17" ht="18" x14ac:dyDescent="0.25">
      <c r="A212" s="31"/>
      <c r="B212" s="31"/>
      <c r="C212" s="92"/>
      <c r="D212" s="31"/>
      <c r="E212" s="92"/>
      <c r="F212" s="31"/>
      <c r="G212" s="92"/>
      <c r="H212" s="31"/>
      <c r="I212" s="31"/>
      <c r="J212" s="31"/>
      <c r="K212" s="31"/>
      <c r="L212" s="31"/>
      <c r="M212" s="31"/>
      <c r="N212" s="84"/>
      <c r="O212" s="84"/>
      <c r="P212" s="84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  <row r="235" spans="1:17" ht="15" x14ac:dyDescent="0.2">
      <c r="A235" s="7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  <c r="Q235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K24" sqref="K24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76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84</v>
      </c>
      <c r="B9" s="144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0" customFormat="1" x14ac:dyDescent="0.2">
      <c r="B10" s="314"/>
      <c r="C10" s="244"/>
      <c r="E10" s="246"/>
      <c r="G10" s="246">
        <f t="shared" ref="G10:H25" si="1">G9-E10+C10</f>
        <v>0</v>
      </c>
      <c r="H10" s="130">
        <f t="shared" si="1"/>
        <v>0</v>
      </c>
      <c r="I10" s="501"/>
      <c r="J10" s="501"/>
      <c r="K10" s="514"/>
      <c r="M10" s="130">
        <f>I5*F10</f>
        <v>0</v>
      </c>
      <c r="N10" s="275"/>
      <c r="O10" s="275"/>
      <c r="P10" s="275">
        <f t="shared" si="0"/>
        <v>0</v>
      </c>
      <c r="R10" s="275"/>
    </row>
    <row r="11" spans="1:18" s="130" customFormat="1" x14ac:dyDescent="0.2">
      <c r="B11" s="314"/>
      <c r="C11" s="246"/>
      <c r="E11" s="246"/>
      <c r="G11" s="246">
        <f t="shared" si="1"/>
        <v>0</v>
      </c>
      <c r="H11" s="130">
        <f t="shared" si="1"/>
        <v>0</v>
      </c>
      <c r="I11" s="501"/>
      <c r="J11" s="501"/>
      <c r="K11" s="514"/>
      <c r="M11" s="130">
        <f>I5*F11</f>
        <v>0</v>
      </c>
      <c r="N11" s="275"/>
      <c r="O11" s="275"/>
      <c r="P11" s="275">
        <f t="shared" si="0"/>
        <v>0</v>
      </c>
      <c r="R11" s="275"/>
    </row>
    <row r="12" spans="1:18" s="130" customFormat="1" x14ac:dyDescent="0.2">
      <c r="B12" s="314"/>
      <c r="C12" s="246"/>
      <c r="E12" s="246"/>
      <c r="G12" s="246">
        <f t="shared" si="1"/>
        <v>0</v>
      </c>
      <c r="H12" s="130">
        <f t="shared" si="1"/>
        <v>0</v>
      </c>
      <c r="I12" s="501"/>
      <c r="J12" s="261"/>
      <c r="K12" s="498"/>
      <c r="M12" s="130">
        <f>I5*F12</f>
        <v>0</v>
      </c>
      <c r="N12" s="275"/>
      <c r="O12" s="275"/>
      <c r="P12" s="275">
        <f t="shared" si="0"/>
        <v>0</v>
      </c>
      <c r="R12" s="275"/>
    </row>
    <row r="13" spans="1:18" s="130" customFormat="1" x14ac:dyDescent="0.2">
      <c r="B13" s="241"/>
      <c r="C13" s="246"/>
      <c r="E13" s="246"/>
      <c r="F13" s="242"/>
      <c r="G13" s="246">
        <f t="shared" si="1"/>
        <v>0</v>
      </c>
      <c r="H13" s="130">
        <f t="shared" si="1"/>
        <v>0</v>
      </c>
      <c r="I13" s="261"/>
      <c r="J13" s="261"/>
      <c r="K13" s="498"/>
      <c r="L13" s="130" t="str">
        <f t="shared" ref="L13:L76" si="2">IF(D13&gt;0,D13," ")</f>
        <v xml:space="preserve"> </v>
      </c>
      <c r="M13" s="130">
        <f>I5*F13</f>
        <v>0</v>
      </c>
      <c r="N13" s="275"/>
      <c r="O13" s="274"/>
      <c r="P13" s="275">
        <f t="shared" si="0"/>
        <v>0</v>
      </c>
      <c r="R13" s="275"/>
    </row>
    <row r="14" spans="1:18" s="130" customFormat="1" x14ac:dyDescent="0.2">
      <c r="B14" s="241"/>
      <c r="C14" s="246"/>
      <c r="E14" s="246"/>
      <c r="F14" s="242"/>
      <c r="G14" s="246">
        <f t="shared" si="1"/>
        <v>0</v>
      </c>
      <c r="H14" s="130">
        <f t="shared" si="1"/>
        <v>0</v>
      </c>
      <c r="I14" s="261"/>
      <c r="J14" s="261"/>
      <c r="K14" s="498"/>
      <c r="L14" s="130" t="str">
        <f t="shared" si="2"/>
        <v xml:space="preserve"> </v>
      </c>
      <c r="M14" s="130">
        <f>I5*F14</f>
        <v>0</v>
      </c>
      <c r="N14" s="275"/>
      <c r="O14" s="275"/>
      <c r="P14" s="275">
        <f t="shared" si="0"/>
        <v>0</v>
      </c>
      <c r="R14" s="275"/>
    </row>
    <row r="15" spans="1:18" s="130" customFormat="1" x14ac:dyDescent="0.2">
      <c r="B15" s="241"/>
      <c r="C15" s="246"/>
      <c r="E15" s="246"/>
      <c r="F15" s="393"/>
      <c r="G15" s="246">
        <f t="shared" si="1"/>
        <v>0</v>
      </c>
      <c r="H15" s="130">
        <f t="shared" si="1"/>
        <v>0</v>
      </c>
      <c r="I15" s="261"/>
      <c r="J15" s="261"/>
      <c r="L15" s="130" t="str">
        <f t="shared" si="2"/>
        <v xml:space="preserve"> </v>
      </c>
      <c r="M15" s="130">
        <f>I5*F15</f>
        <v>0</v>
      </c>
      <c r="N15" s="275"/>
      <c r="O15" s="275"/>
      <c r="P15" s="275">
        <f t="shared" si="0"/>
        <v>0</v>
      </c>
      <c r="R15" s="275"/>
    </row>
    <row r="16" spans="1:18" s="130" customFormat="1" x14ac:dyDescent="0.2">
      <c r="B16" s="241"/>
      <c r="C16" s="246"/>
      <c r="E16" s="246"/>
      <c r="F16" s="393"/>
      <c r="G16" s="246">
        <f t="shared" si="1"/>
        <v>0</v>
      </c>
      <c r="H16" s="130">
        <f t="shared" si="1"/>
        <v>0</v>
      </c>
      <c r="I16" s="261"/>
      <c r="J16" s="261"/>
      <c r="L16" s="130" t="str">
        <f t="shared" si="2"/>
        <v xml:space="preserve"> </v>
      </c>
      <c r="M16" s="130">
        <f>I5*F16</f>
        <v>0</v>
      </c>
      <c r="N16" s="275"/>
      <c r="O16" s="275"/>
      <c r="P16" s="275">
        <f t="shared" si="0"/>
        <v>0</v>
      </c>
      <c r="R16" s="275"/>
    </row>
    <row r="17" spans="1:16" s="130" customFormat="1" x14ac:dyDescent="0.2">
      <c r="B17" s="241"/>
      <c r="C17" s="246"/>
      <c r="E17" s="246"/>
      <c r="G17" s="246">
        <f t="shared" si="1"/>
        <v>0</v>
      </c>
      <c r="H17" s="130">
        <f t="shared" si="1"/>
        <v>0</v>
      </c>
      <c r="I17" s="261"/>
      <c r="J17" s="261"/>
      <c r="K17" s="292"/>
      <c r="L17" s="130" t="str">
        <f t="shared" si="2"/>
        <v xml:space="preserve"> </v>
      </c>
      <c r="M17" s="130">
        <f>I5*F17</f>
        <v>0</v>
      </c>
      <c r="N17" s="275"/>
      <c r="O17" s="275"/>
      <c r="P17" s="275">
        <f t="shared" si="0"/>
        <v>0</v>
      </c>
    </row>
    <row r="18" spans="1:16" s="130" customFormat="1" x14ac:dyDescent="0.2">
      <c r="B18" s="241"/>
      <c r="C18" s="246"/>
      <c r="E18" s="246"/>
      <c r="G18" s="246">
        <f t="shared" si="1"/>
        <v>0</v>
      </c>
      <c r="H18" s="130">
        <f t="shared" si="1"/>
        <v>0</v>
      </c>
      <c r="I18" s="261"/>
      <c r="J18" s="261"/>
      <c r="L18" s="130" t="str">
        <f t="shared" si="2"/>
        <v xml:space="preserve"> </v>
      </c>
      <c r="M18" s="130">
        <f>I5*F18</f>
        <v>0</v>
      </c>
      <c r="N18" s="275"/>
      <c r="O18" s="275"/>
      <c r="P18" s="275">
        <f t="shared" si="0"/>
        <v>0</v>
      </c>
    </row>
    <row r="19" spans="1:16" s="130" customFormat="1" x14ac:dyDescent="0.2">
      <c r="B19" s="241"/>
      <c r="C19" s="246"/>
      <c r="E19" s="246"/>
      <c r="F19" s="393"/>
      <c r="G19" s="246">
        <f t="shared" si="1"/>
        <v>0</v>
      </c>
      <c r="H19" s="130">
        <f t="shared" si="1"/>
        <v>0</v>
      </c>
      <c r="I19" s="261"/>
      <c r="J19" s="261"/>
      <c r="K19" s="264"/>
      <c r="L19" s="130" t="str">
        <f t="shared" si="2"/>
        <v xml:space="preserve"> </v>
      </c>
      <c r="M19" s="130">
        <f>I5*F19</f>
        <v>0</v>
      </c>
      <c r="N19" s="275"/>
      <c r="O19" s="275"/>
      <c r="P19" s="275">
        <f t="shared" si="0"/>
        <v>0</v>
      </c>
    </row>
    <row r="20" spans="1:16" x14ac:dyDescent="0.2">
      <c r="A20" s="9"/>
      <c r="B20" s="145"/>
      <c r="C20" s="13"/>
      <c r="D20" s="9"/>
      <c r="E20" s="13"/>
      <c r="F20" s="134"/>
      <c r="G20" s="246">
        <f t="shared" si="1"/>
        <v>0</v>
      </c>
      <c r="H20" s="130">
        <f t="shared" si="1"/>
        <v>0</v>
      </c>
      <c r="I20" s="659"/>
      <c r="J20" s="659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246">
        <f t="shared" si="1"/>
        <v>0</v>
      </c>
      <c r="H21" s="130">
        <f t="shared" si="1"/>
        <v>0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13">
        <f t="shared" si="1"/>
        <v>0</v>
      </c>
      <c r="H22" s="130">
        <f t="shared" si="1"/>
        <v>0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13">
        <f t="shared" si="1"/>
        <v>0</v>
      </c>
      <c r="H23" s="130">
        <f t="shared" si="1"/>
        <v>0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13">
        <f t="shared" si="1"/>
        <v>0</v>
      </c>
      <c r="H24" s="130">
        <f t="shared" si="1"/>
        <v>0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13">
        <f t="shared" si="1"/>
        <v>0</v>
      </c>
      <c r="H25" s="9">
        <f t="shared" si="1"/>
        <v>0</v>
      </c>
      <c r="I25" s="177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0</v>
      </c>
      <c r="H26" s="9">
        <f t="shared" ref="G26:H89" si="4">H25-F26+D26</f>
        <v>0</v>
      </c>
      <c r="I26" s="177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1" sqref="J2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ht="15.75" x14ac:dyDescent="0.25">
      <c r="A7" s="866" t="s">
        <v>2</v>
      </c>
      <c r="B7" s="867"/>
      <c r="C7" s="868" t="s">
        <v>3</v>
      </c>
      <c r="D7" s="869"/>
      <c r="E7" s="868" t="s">
        <v>4</v>
      </c>
      <c r="F7" s="869"/>
      <c r="G7" s="868" t="s">
        <v>5</v>
      </c>
      <c r="H7" s="869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503" t="s">
        <v>84</v>
      </c>
      <c r="B9" s="146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130" customFormat="1" ht="15" x14ac:dyDescent="0.2">
      <c r="A10" s="238"/>
      <c r="B10" s="236"/>
      <c r="C10" s="237"/>
      <c r="D10" s="238"/>
      <c r="E10" s="250"/>
      <c r="F10" s="236"/>
      <c r="G10" s="237">
        <f>G9-E10+C10</f>
        <v>0</v>
      </c>
      <c r="H10" s="238">
        <f>H9-F10+D10</f>
        <v>0</v>
      </c>
      <c r="I10" s="328"/>
      <c r="J10" s="238"/>
      <c r="K10" s="329"/>
      <c r="L10" s="238"/>
      <c r="M10" s="238"/>
      <c r="N10" s="294"/>
      <c r="O10" s="294"/>
      <c r="P10" s="294">
        <f t="shared" si="0"/>
        <v>0</v>
      </c>
      <c r="Q10" s="238"/>
      <c r="R10" s="275"/>
    </row>
    <row r="11" spans="1:18" s="130" customFormat="1" ht="15" x14ac:dyDescent="0.2">
      <c r="A11" s="238"/>
      <c r="B11" s="236"/>
      <c r="C11" s="237"/>
      <c r="D11" s="238"/>
      <c r="E11" s="250"/>
      <c r="F11" s="236"/>
      <c r="G11" s="237">
        <f t="shared" ref="G11:G22" si="1">G10-E11+C11</f>
        <v>0</v>
      </c>
      <c r="H11" s="238">
        <f t="shared" ref="H11:H22" si="2">H10-F11+D11</f>
        <v>0</v>
      </c>
      <c r="I11" s="238"/>
      <c r="J11" s="234"/>
      <c r="K11" s="329"/>
      <c r="L11" s="238"/>
      <c r="M11" s="238"/>
      <c r="N11" s="294"/>
      <c r="O11" s="294"/>
      <c r="P11" s="294">
        <f t="shared" si="0"/>
        <v>0</v>
      </c>
      <c r="Q11" s="238"/>
      <c r="R11" s="275"/>
    </row>
    <row r="12" spans="1:18" s="527" customFormat="1" ht="15" x14ac:dyDescent="0.2">
      <c r="A12" s="525"/>
      <c r="B12" s="627"/>
      <c r="C12" s="628"/>
      <c r="D12" s="525"/>
      <c r="E12" s="629"/>
      <c r="F12" s="627"/>
      <c r="G12" s="237">
        <f t="shared" si="1"/>
        <v>0</v>
      </c>
      <c r="H12" s="238">
        <f t="shared" si="2"/>
        <v>0</v>
      </c>
      <c r="I12" s="525"/>
      <c r="J12" s="524"/>
      <c r="K12" s="630"/>
      <c r="L12" s="525"/>
      <c r="M12" s="525"/>
      <c r="N12" s="526"/>
      <c r="O12" s="526"/>
      <c r="P12" s="526">
        <f t="shared" si="0"/>
        <v>0</v>
      </c>
      <c r="Q12" s="525"/>
      <c r="R12" s="528"/>
    </row>
    <row r="13" spans="1:18" s="130" customFormat="1" ht="15" x14ac:dyDescent="0.2">
      <c r="A13" s="238"/>
      <c r="B13" s="236"/>
      <c r="C13" s="237"/>
      <c r="D13" s="238"/>
      <c r="E13" s="250"/>
      <c r="F13" s="236"/>
      <c r="G13" s="237">
        <f t="shared" si="1"/>
        <v>0</v>
      </c>
      <c r="H13" s="238">
        <f t="shared" si="2"/>
        <v>0</v>
      </c>
      <c r="I13" s="234"/>
      <c r="J13" s="234"/>
      <c r="K13" s="329"/>
      <c r="L13" s="238"/>
      <c r="M13" s="238"/>
      <c r="N13" s="294"/>
      <c r="O13" s="293"/>
      <c r="P13" s="294">
        <f t="shared" si="0"/>
        <v>0</v>
      </c>
      <c r="Q13" s="238"/>
      <c r="R13" s="275"/>
    </row>
    <row r="14" spans="1:18" s="130" customFormat="1" ht="15.75" x14ac:dyDescent="0.25">
      <c r="A14" s="238"/>
      <c r="B14" s="236"/>
      <c r="C14" s="303"/>
      <c r="D14" s="283"/>
      <c r="E14" s="250"/>
      <c r="F14" s="236"/>
      <c r="G14" s="237">
        <f t="shared" si="1"/>
        <v>0</v>
      </c>
      <c r="H14" s="238">
        <f t="shared" si="2"/>
        <v>0</v>
      </c>
      <c r="I14" s="234"/>
      <c r="J14" s="285"/>
      <c r="K14" s="329"/>
      <c r="L14" s="238"/>
      <c r="M14" s="238"/>
      <c r="N14" s="294"/>
      <c r="O14" s="294"/>
      <c r="P14" s="294">
        <f t="shared" si="0"/>
        <v>0</v>
      </c>
      <c r="Q14" s="238"/>
      <c r="R14" s="275"/>
    </row>
    <row r="15" spans="1:18" s="130" customFormat="1" ht="15" x14ac:dyDescent="0.2">
      <c r="A15" s="238"/>
      <c r="B15" s="236"/>
      <c r="C15" s="237"/>
      <c r="D15" s="238"/>
      <c r="E15" s="250"/>
      <c r="F15" s="238"/>
      <c r="G15" s="237">
        <f t="shared" si="1"/>
        <v>0</v>
      </c>
      <c r="H15" s="238">
        <f t="shared" si="2"/>
        <v>0</v>
      </c>
      <c r="I15" s="234"/>
      <c r="J15" s="234"/>
      <c r="K15" s="238"/>
      <c r="L15" s="238"/>
      <c r="M15" s="238"/>
      <c r="N15" s="294"/>
      <c r="O15" s="294"/>
      <c r="P15" s="294">
        <f t="shared" si="0"/>
        <v>0</v>
      </c>
      <c r="Q15" s="238"/>
      <c r="R15" s="275"/>
    </row>
    <row r="16" spans="1:18" s="130" customFormat="1" ht="15" x14ac:dyDescent="0.2">
      <c r="A16" s="238"/>
      <c r="B16" s="236"/>
      <c r="C16" s="237"/>
      <c r="D16" s="238"/>
      <c r="E16" s="237"/>
      <c r="F16" s="238"/>
      <c r="G16" s="237">
        <f t="shared" si="1"/>
        <v>0</v>
      </c>
      <c r="H16" s="238">
        <f t="shared" si="2"/>
        <v>0</v>
      </c>
      <c r="I16" s="234"/>
      <c r="J16" s="234"/>
      <c r="K16" s="238"/>
      <c r="L16" s="238"/>
      <c r="M16" s="238"/>
      <c r="N16" s="294"/>
      <c r="O16" s="294"/>
      <c r="P16" s="294">
        <f t="shared" si="0"/>
        <v>0</v>
      </c>
      <c r="Q16" s="238"/>
      <c r="R16" s="275"/>
    </row>
    <row r="17" spans="1:17" s="130" customFormat="1" ht="15" x14ac:dyDescent="0.2">
      <c r="A17" s="238"/>
      <c r="B17" s="236"/>
      <c r="C17" s="237"/>
      <c r="D17" s="238"/>
      <c r="E17" s="237"/>
      <c r="F17" s="238"/>
      <c r="G17" s="237">
        <f t="shared" si="1"/>
        <v>0</v>
      </c>
      <c r="H17" s="238">
        <f t="shared" si="2"/>
        <v>0</v>
      </c>
      <c r="I17" s="234"/>
      <c r="J17" s="234"/>
      <c r="K17" s="238"/>
      <c r="L17" s="238"/>
      <c r="M17" s="238"/>
      <c r="N17" s="294"/>
      <c r="O17" s="294"/>
      <c r="P17" s="294">
        <f t="shared" si="0"/>
        <v>0</v>
      </c>
      <c r="Q17" s="238"/>
    </row>
    <row r="18" spans="1:17" s="130" customFormat="1" ht="15" x14ac:dyDescent="0.2">
      <c r="A18" s="238"/>
      <c r="B18" s="238"/>
      <c r="C18" s="237"/>
      <c r="D18" s="238"/>
      <c r="E18" s="237"/>
      <c r="F18" s="238"/>
      <c r="G18" s="237">
        <f t="shared" si="1"/>
        <v>0</v>
      </c>
      <c r="H18" s="238">
        <f t="shared" si="2"/>
        <v>0</v>
      </c>
      <c r="I18" s="234"/>
      <c r="J18" s="234"/>
      <c r="K18" s="238"/>
      <c r="L18" s="238"/>
      <c r="M18" s="238"/>
      <c r="N18" s="294"/>
      <c r="O18" s="294"/>
      <c r="P18" s="294">
        <f t="shared" si="0"/>
        <v>0</v>
      </c>
      <c r="Q18" s="238"/>
    </row>
    <row r="19" spans="1:17" ht="15" x14ac:dyDescent="0.2">
      <c r="A19" s="73"/>
      <c r="B19" s="57"/>
      <c r="C19" s="80"/>
      <c r="D19" s="57"/>
      <c r="E19" s="80"/>
      <c r="F19" s="57"/>
      <c r="G19" s="237">
        <f t="shared" si="1"/>
        <v>0</v>
      </c>
      <c r="H19" s="238">
        <f t="shared" si="2"/>
        <v>0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237">
        <f t="shared" si="1"/>
        <v>0</v>
      </c>
      <c r="H20" s="238">
        <f t="shared" si="2"/>
        <v>0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237">
        <f t="shared" si="1"/>
        <v>0</v>
      </c>
      <c r="H21" s="238">
        <f t="shared" si="2"/>
        <v>0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237">
        <f t="shared" si="1"/>
        <v>0</v>
      </c>
      <c r="H22" s="238">
        <f t="shared" si="2"/>
        <v>0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ref="G23:H26" si="3">G22-E23+C23</f>
        <v>0</v>
      </c>
      <c r="H23" s="57">
        <f t="shared" si="3"/>
        <v>0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0</v>
      </c>
      <c r="H24" s="57">
        <f t="shared" si="3"/>
        <v>0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0</v>
      </c>
      <c r="H25" s="57">
        <f t="shared" si="3"/>
        <v>0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0</v>
      </c>
      <c r="H26" s="57">
        <f t="shared" si="3"/>
        <v>0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ref="G27" si="4">G26-E27+C27</f>
        <v>0</v>
      </c>
      <c r="H27" s="57">
        <f t="shared" ref="H27" si="5">H26-F27+D27</f>
        <v>0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6">G27-E28+C28</f>
        <v>0</v>
      </c>
      <c r="H28" s="57">
        <f t="shared" si="6"/>
        <v>0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6"/>
        <v>0</v>
      </c>
      <c r="H29" s="57">
        <f t="shared" si="6"/>
        <v>0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6"/>
        <v>0</v>
      </c>
      <c r="H30" s="57">
        <f t="shared" si="6"/>
        <v>0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6"/>
        <v>0</v>
      </c>
      <c r="H31" s="57">
        <f t="shared" si="6"/>
        <v>0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6"/>
        <v>0</v>
      </c>
      <c r="H32" s="57">
        <f t="shared" si="6"/>
        <v>0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6"/>
        <v>0</v>
      </c>
      <c r="H33" s="57">
        <f t="shared" si="6"/>
        <v>0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6"/>
        <v>0</v>
      </c>
      <c r="H34" s="57">
        <f t="shared" si="6"/>
        <v>0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6"/>
        <v>0</v>
      </c>
      <c r="H35" s="57">
        <f t="shared" si="6"/>
        <v>0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6"/>
        <v>0</v>
      </c>
      <c r="H36" s="57">
        <f t="shared" si="6"/>
        <v>0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6"/>
        <v>0</v>
      </c>
      <c r="H37" s="57">
        <f t="shared" si="6"/>
        <v>0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6"/>
        <v>0</v>
      </c>
      <c r="H38" s="57">
        <f t="shared" si="6"/>
        <v>0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6"/>
        <v>0</v>
      </c>
      <c r="H39" s="57">
        <f t="shared" si="6"/>
        <v>0</v>
      </c>
      <c r="I39" s="57"/>
      <c r="J39" s="81"/>
      <c r="K39" s="73"/>
      <c r="L39" s="57" t="str">
        <f t="shared" ref="L39:L75" si="7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6"/>
        <v>0</v>
      </c>
      <c r="H40" s="57">
        <f t="shared" si="6"/>
        <v>0</v>
      </c>
      <c r="I40" s="57"/>
      <c r="J40" s="81"/>
      <c r="K40" s="73"/>
      <c r="L40" s="57" t="str">
        <f t="shared" si="7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6"/>
        <v>0</v>
      </c>
      <c r="H41" s="57">
        <f t="shared" si="6"/>
        <v>0</v>
      </c>
      <c r="I41" s="57"/>
      <c r="J41" s="81"/>
      <c r="K41" s="73"/>
      <c r="L41" s="57" t="str">
        <f t="shared" si="7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6"/>
        <v>0</v>
      </c>
      <c r="H42" s="57">
        <f t="shared" si="6"/>
        <v>0</v>
      </c>
      <c r="I42" s="57"/>
      <c r="J42" s="81"/>
      <c r="K42" s="73"/>
      <c r="L42" s="57" t="str">
        <f t="shared" si="7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6"/>
        <v>0</v>
      </c>
      <c r="H43" s="57">
        <f t="shared" si="6"/>
        <v>0</v>
      </c>
      <c r="I43" s="57"/>
      <c r="J43" s="81"/>
      <c r="K43" s="73"/>
      <c r="L43" s="57" t="str">
        <f t="shared" si="7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6"/>
        <v>0</v>
      </c>
      <c r="H44" s="57">
        <f t="shared" si="6"/>
        <v>0</v>
      </c>
      <c r="I44" s="57"/>
      <c r="J44" s="81"/>
      <c r="K44" s="73"/>
      <c r="L44" s="57" t="str">
        <f t="shared" si="7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6"/>
        <v>0</v>
      </c>
      <c r="H45" s="57">
        <f t="shared" si="6"/>
        <v>0</v>
      </c>
      <c r="I45" s="57"/>
      <c r="J45" s="81"/>
      <c r="K45" s="73"/>
      <c r="L45" s="57" t="str">
        <f t="shared" si="7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6"/>
        <v>0</v>
      </c>
      <c r="H46" s="57">
        <f t="shared" si="6"/>
        <v>0</v>
      </c>
      <c r="I46" s="57"/>
      <c r="J46" s="81"/>
      <c r="K46" s="73"/>
      <c r="L46" s="57" t="str">
        <f t="shared" si="7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6"/>
        <v>0</v>
      </c>
      <c r="H47" s="57">
        <f t="shared" si="6"/>
        <v>0</v>
      </c>
      <c r="I47" s="57"/>
      <c r="J47" s="81"/>
      <c r="K47" s="73"/>
      <c r="L47" s="57" t="str">
        <f t="shared" si="7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6"/>
        <v>0</v>
      </c>
      <c r="H48" s="57">
        <f t="shared" si="6"/>
        <v>0</v>
      </c>
      <c r="I48" s="57"/>
      <c r="J48" s="81"/>
      <c r="K48" s="73"/>
      <c r="L48" s="57" t="str">
        <f t="shared" si="7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6"/>
        <v>0</v>
      </c>
      <c r="H49" s="57">
        <f t="shared" si="6"/>
        <v>0</v>
      </c>
      <c r="I49" s="57"/>
      <c r="J49" s="81"/>
      <c r="K49" s="73"/>
      <c r="L49" s="57" t="str">
        <f t="shared" si="7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6"/>
        <v>0</v>
      </c>
      <c r="H50" s="57">
        <f t="shared" si="6"/>
        <v>0</v>
      </c>
      <c r="I50" s="57"/>
      <c r="J50" s="57"/>
      <c r="K50" s="73"/>
      <c r="L50" s="57" t="str">
        <f t="shared" si="7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6"/>
        <v>0</v>
      </c>
      <c r="H51" s="57">
        <f t="shared" si="6"/>
        <v>0</v>
      </c>
      <c r="I51" s="57"/>
      <c r="J51" s="57"/>
      <c r="K51" s="73"/>
      <c r="L51" s="57" t="str">
        <f t="shared" si="7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6"/>
        <v>0</v>
      </c>
      <c r="H52" s="57">
        <f t="shared" si="6"/>
        <v>0</v>
      </c>
      <c r="I52" s="57"/>
      <c r="J52" s="57"/>
      <c r="K52" s="73"/>
      <c r="L52" s="57" t="str">
        <f t="shared" si="7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6"/>
        <v>0</v>
      </c>
      <c r="H53" s="57">
        <f t="shared" si="6"/>
        <v>0</v>
      </c>
      <c r="I53" s="57"/>
      <c r="J53" s="57"/>
      <c r="K53" s="73"/>
      <c r="L53" s="57" t="str">
        <f t="shared" si="7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6"/>
        <v>0</v>
      </c>
      <c r="H54" s="57">
        <f t="shared" si="6"/>
        <v>0</v>
      </c>
      <c r="I54" s="57"/>
      <c r="J54" s="57"/>
      <c r="K54" s="73"/>
      <c r="L54" s="57" t="str">
        <f t="shared" si="7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6"/>
        <v>0</v>
      </c>
      <c r="H55" s="57">
        <f t="shared" si="6"/>
        <v>0</v>
      </c>
      <c r="I55" s="57"/>
      <c r="J55" s="57"/>
      <c r="K55" s="73"/>
      <c r="L55" s="57" t="str">
        <f t="shared" si="7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6"/>
        <v>0</v>
      </c>
      <c r="H56" s="57">
        <f t="shared" si="6"/>
        <v>0</v>
      </c>
      <c r="I56" s="57"/>
      <c r="J56" s="57"/>
      <c r="K56" s="73"/>
      <c r="L56" s="57" t="str">
        <f t="shared" si="7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6"/>
        <v>0</v>
      </c>
      <c r="H57" s="57">
        <f t="shared" si="6"/>
        <v>0</v>
      </c>
      <c r="I57" s="57"/>
      <c r="J57" s="57"/>
      <c r="K57" s="73"/>
      <c r="L57" s="57" t="str">
        <f t="shared" si="7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6"/>
        <v>0</v>
      </c>
      <c r="H58" s="57">
        <f t="shared" si="6"/>
        <v>0</v>
      </c>
      <c r="I58" s="57"/>
      <c r="J58" s="57"/>
      <c r="K58" s="73"/>
      <c r="L58" s="57" t="str">
        <f t="shared" si="7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6"/>
        <v>0</v>
      </c>
      <c r="H59" s="57">
        <f t="shared" si="6"/>
        <v>0</v>
      </c>
      <c r="I59" s="57"/>
      <c r="J59" s="57"/>
      <c r="K59" s="73"/>
      <c r="L59" s="57" t="str">
        <f t="shared" si="7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6"/>
        <v>0</v>
      </c>
      <c r="H60" s="57">
        <f t="shared" si="6"/>
        <v>0</v>
      </c>
      <c r="I60" s="57"/>
      <c r="J60" s="57"/>
      <c r="K60" s="73"/>
      <c r="L60" s="57" t="str">
        <f t="shared" si="7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6"/>
        <v>0</v>
      </c>
      <c r="H61" s="57">
        <f t="shared" si="6"/>
        <v>0</v>
      </c>
      <c r="I61" s="57"/>
      <c r="J61" s="57"/>
      <c r="K61" s="73"/>
      <c r="L61" s="57" t="str">
        <f t="shared" si="7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6"/>
        <v>0</v>
      </c>
      <c r="H62" s="57">
        <f t="shared" si="6"/>
        <v>0</v>
      </c>
      <c r="I62" s="57"/>
      <c r="J62" s="57"/>
      <c r="K62" s="73"/>
      <c r="L62" s="57" t="str">
        <f t="shared" si="7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6"/>
        <v>0</v>
      </c>
      <c r="H63" s="57">
        <f t="shared" si="6"/>
        <v>0</v>
      </c>
      <c r="I63" s="57"/>
      <c r="J63" s="57"/>
      <c r="K63" s="73"/>
      <c r="L63" s="57" t="str">
        <f t="shared" si="7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6"/>
        <v>0</v>
      </c>
      <c r="H64" s="57">
        <f t="shared" si="6"/>
        <v>0</v>
      </c>
      <c r="I64" s="57"/>
      <c r="J64" s="57"/>
      <c r="K64" s="73"/>
      <c r="L64" s="57" t="str">
        <f t="shared" si="7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6"/>
        <v>0</v>
      </c>
      <c r="H65" s="57">
        <f t="shared" si="6"/>
        <v>0</v>
      </c>
      <c r="I65" s="57"/>
      <c r="J65" s="57"/>
      <c r="K65" s="73"/>
      <c r="L65" s="57" t="str">
        <f t="shared" si="7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6"/>
        <v>0</v>
      </c>
      <c r="H66" s="57">
        <f t="shared" si="6"/>
        <v>0</v>
      </c>
      <c r="I66" s="57"/>
      <c r="J66" s="57"/>
      <c r="K66" s="73"/>
      <c r="L66" s="57" t="str">
        <f t="shared" si="7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6"/>
        <v>0</v>
      </c>
      <c r="H67" s="57">
        <f t="shared" si="6"/>
        <v>0</v>
      </c>
      <c r="I67" s="57"/>
      <c r="J67" s="57"/>
      <c r="K67" s="73"/>
      <c r="L67" s="57" t="str">
        <f t="shared" si="7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6"/>
        <v>0</v>
      </c>
      <c r="H68" s="57">
        <f t="shared" si="6"/>
        <v>0</v>
      </c>
      <c r="I68" s="57"/>
      <c r="J68" s="57"/>
      <c r="K68" s="73"/>
      <c r="L68" s="57" t="str">
        <f t="shared" si="7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6"/>
        <v>0</v>
      </c>
      <c r="H69" s="57">
        <f t="shared" si="6"/>
        <v>0</v>
      </c>
      <c r="I69" s="57"/>
      <c r="J69" s="57"/>
      <c r="K69" s="73"/>
      <c r="L69" s="57" t="str">
        <f t="shared" si="7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6"/>
        <v>0</v>
      </c>
      <c r="H70" s="57">
        <f t="shared" si="6"/>
        <v>0</v>
      </c>
      <c r="I70" s="57"/>
      <c r="J70" s="57"/>
      <c r="K70" s="73"/>
      <c r="L70" s="57" t="str">
        <f t="shared" si="7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6"/>
        <v>0</v>
      </c>
      <c r="H71" s="57">
        <f t="shared" si="6"/>
        <v>0</v>
      </c>
      <c r="I71" s="57"/>
      <c r="J71" s="57"/>
      <c r="K71" s="73"/>
      <c r="L71" s="57" t="str">
        <f t="shared" si="7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6"/>
        <v>0</v>
      </c>
      <c r="H72" s="57">
        <f t="shared" si="6"/>
        <v>0</v>
      </c>
      <c r="I72" s="57"/>
      <c r="J72" s="57"/>
      <c r="K72" s="73"/>
      <c r="L72" s="57" t="str">
        <f t="shared" si="7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6"/>
        <v>0</v>
      </c>
      <c r="H73" s="57">
        <f t="shared" si="6"/>
        <v>0</v>
      </c>
      <c r="I73" s="57"/>
      <c r="J73" s="57"/>
      <c r="K73" s="73"/>
      <c r="L73" s="57" t="str">
        <f t="shared" si="7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6"/>
        <v>0</v>
      </c>
      <c r="H74" s="57">
        <f t="shared" si="6"/>
        <v>0</v>
      </c>
      <c r="I74" s="57"/>
      <c r="J74" s="57"/>
      <c r="K74" s="73"/>
      <c r="L74" s="57" t="str">
        <f t="shared" si="7"/>
        <v xml:space="preserve"> </v>
      </c>
      <c r="M74" s="73"/>
      <c r="N74" s="78"/>
      <c r="O74" s="78"/>
      <c r="P74" s="79">
        <f t="shared" ref="P74:P137" si="8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6"/>
        <v>0</v>
      </c>
      <c r="H75" s="57">
        <f t="shared" si="6"/>
        <v>0</v>
      </c>
      <c r="I75" s="57"/>
      <c r="J75" s="57"/>
      <c r="K75" s="73"/>
      <c r="L75" s="57" t="str">
        <f t="shared" si="7"/>
        <v xml:space="preserve"> </v>
      </c>
      <c r="M75" s="73"/>
      <c r="N75" s="78"/>
      <c r="O75" s="78"/>
      <c r="P75" s="79">
        <f t="shared" si="8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6"/>
        <v>0</v>
      </c>
      <c r="H76" s="57">
        <f t="shared" si="6"/>
        <v>0</v>
      </c>
      <c r="I76" s="57"/>
      <c r="J76" s="57"/>
      <c r="K76" s="73"/>
      <c r="L76" s="57" t="str">
        <f t="shared" ref="L76:L139" si="9">IF(D76&gt;0,D76," ")</f>
        <v xml:space="preserve"> </v>
      </c>
      <c r="M76" s="73"/>
      <c r="N76" s="78"/>
      <c r="O76" s="78"/>
      <c r="P76" s="79">
        <f t="shared" si="8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6"/>
        <v>0</v>
      </c>
      <c r="H77" s="57">
        <f t="shared" si="6"/>
        <v>0</v>
      </c>
      <c r="I77" s="57"/>
      <c r="J77" s="57"/>
      <c r="K77" s="73"/>
      <c r="L77" s="57" t="str">
        <f t="shared" si="9"/>
        <v xml:space="preserve"> </v>
      </c>
      <c r="M77" s="73"/>
      <c r="N77" s="78"/>
      <c r="O77" s="78"/>
      <c r="P77" s="79">
        <f t="shared" si="8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6"/>
        <v>0</v>
      </c>
      <c r="H78" s="57">
        <f t="shared" si="6"/>
        <v>0</v>
      </c>
      <c r="I78" s="57"/>
      <c r="J78" s="57"/>
      <c r="K78" s="73"/>
      <c r="L78" s="57" t="str">
        <f t="shared" si="9"/>
        <v xml:space="preserve"> </v>
      </c>
      <c r="M78" s="73"/>
      <c r="N78" s="78"/>
      <c r="O78" s="78"/>
      <c r="P78" s="79">
        <f t="shared" si="8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6"/>
        <v>0</v>
      </c>
      <c r="H79" s="57">
        <f t="shared" si="6"/>
        <v>0</v>
      </c>
      <c r="I79" s="57"/>
      <c r="J79" s="57"/>
      <c r="K79" s="73"/>
      <c r="L79" s="57" t="str">
        <f t="shared" si="9"/>
        <v xml:space="preserve"> </v>
      </c>
      <c r="M79" s="73"/>
      <c r="N79" s="78"/>
      <c r="O79" s="78"/>
      <c r="P79" s="79">
        <f t="shared" si="8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6"/>
        <v>0</v>
      </c>
      <c r="H80" s="57">
        <f t="shared" si="6"/>
        <v>0</v>
      </c>
      <c r="I80" s="57"/>
      <c r="J80" s="57"/>
      <c r="K80" s="73"/>
      <c r="L80" s="57" t="str">
        <f t="shared" si="9"/>
        <v xml:space="preserve"> </v>
      </c>
      <c r="M80" s="73"/>
      <c r="N80" s="78"/>
      <c r="O80" s="78"/>
      <c r="P80" s="79">
        <f t="shared" si="8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6"/>
        <v>0</v>
      </c>
      <c r="H81" s="57">
        <f t="shared" si="6"/>
        <v>0</v>
      </c>
      <c r="I81" s="57"/>
      <c r="J81" s="57"/>
      <c r="K81" s="73"/>
      <c r="L81" s="57" t="str">
        <f t="shared" si="9"/>
        <v xml:space="preserve"> </v>
      </c>
      <c r="M81" s="73"/>
      <c r="N81" s="78"/>
      <c r="O81" s="78"/>
      <c r="P81" s="79">
        <f t="shared" si="8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6"/>
        <v>0</v>
      </c>
      <c r="H82" s="57">
        <f t="shared" si="6"/>
        <v>0</v>
      </c>
      <c r="I82" s="57"/>
      <c r="J82" s="57"/>
      <c r="K82" s="73"/>
      <c r="L82" s="57" t="str">
        <f t="shared" si="9"/>
        <v xml:space="preserve"> </v>
      </c>
      <c r="M82" s="73"/>
      <c r="N82" s="78"/>
      <c r="O82" s="78"/>
      <c r="P82" s="79">
        <f t="shared" si="8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6"/>
        <v>0</v>
      </c>
      <c r="H83" s="57">
        <f t="shared" si="6"/>
        <v>0</v>
      </c>
      <c r="I83" s="57"/>
      <c r="J83" s="57"/>
      <c r="K83" s="73"/>
      <c r="L83" s="57" t="str">
        <f t="shared" si="9"/>
        <v xml:space="preserve"> </v>
      </c>
      <c r="M83" s="73"/>
      <c r="N83" s="78"/>
      <c r="O83" s="78"/>
      <c r="P83" s="79">
        <f t="shared" si="8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6"/>
        <v>0</v>
      </c>
      <c r="H84" s="57">
        <f t="shared" si="6"/>
        <v>0</v>
      </c>
      <c r="I84" s="57"/>
      <c r="J84" s="57"/>
      <c r="K84" s="73"/>
      <c r="L84" s="57" t="str">
        <f t="shared" si="9"/>
        <v xml:space="preserve"> </v>
      </c>
      <c r="M84" s="73"/>
      <c r="N84" s="78"/>
      <c r="O84" s="78"/>
      <c r="P84" s="79">
        <f t="shared" si="8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6"/>
        <v>0</v>
      </c>
      <c r="H85" s="57">
        <f t="shared" si="6"/>
        <v>0</v>
      </c>
      <c r="I85" s="57"/>
      <c r="J85" s="57"/>
      <c r="K85" s="73"/>
      <c r="L85" s="57" t="str">
        <f t="shared" si="9"/>
        <v xml:space="preserve"> </v>
      </c>
      <c r="M85" s="73"/>
      <c r="N85" s="78"/>
      <c r="O85" s="78"/>
      <c r="P85" s="79">
        <f t="shared" si="8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6"/>
        <v>0</v>
      </c>
      <c r="H86" s="57">
        <f t="shared" si="6"/>
        <v>0</v>
      </c>
      <c r="I86" s="57"/>
      <c r="J86" s="57"/>
      <c r="K86" s="73"/>
      <c r="L86" s="57" t="str">
        <f t="shared" si="9"/>
        <v xml:space="preserve"> </v>
      </c>
      <c r="M86" s="73"/>
      <c r="N86" s="78"/>
      <c r="O86" s="78"/>
      <c r="P86" s="79">
        <f t="shared" si="8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6"/>
        <v>0</v>
      </c>
      <c r="H87" s="57">
        <f t="shared" si="6"/>
        <v>0</v>
      </c>
      <c r="I87" s="57"/>
      <c r="J87" s="57"/>
      <c r="K87" s="73"/>
      <c r="L87" s="57" t="str">
        <f t="shared" si="9"/>
        <v xml:space="preserve"> </v>
      </c>
      <c r="M87" s="73"/>
      <c r="N87" s="78"/>
      <c r="O87" s="78"/>
      <c r="P87" s="79">
        <f t="shared" si="8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6"/>
        <v>0</v>
      </c>
      <c r="H88" s="57">
        <f t="shared" si="6"/>
        <v>0</v>
      </c>
      <c r="I88" s="57"/>
      <c r="J88" s="57"/>
      <c r="K88" s="73"/>
      <c r="L88" s="57" t="str">
        <f t="shared" si="9"/>
        <v xml:space="preserve"> </v>
      </c>
      <c r="M88" s="73"/>
      <c r="N88" s="78"/>
      <c r="O88" s="78"/>
      <c r="P88" s="79">
        <f t="shared" si="8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6"/>
        <v>0</v>
      </c>
      <c r="H89" s="57">
        <f t="shared" si="6"/>
        <v>0</v>
      </c>
      <c r="I89" s="57"/>
      <c r="J89" s="57"/>
      <c r="K89" s="73"/>
      <c r="L89" s="57" t="str">
        <f t="shared" si="9"/>
        <v xml:space="preserve"> </v>
      </c>
      <c r="M89" s="73"/>
      <c r="N89" s="78"/>
      <c r="O89" s="78"/>
      <c r="P89" s="79">
        <f t="shared" si="8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6"/>
        <v>0</v>
      </c>
      <c r="H90" s="57">
        <f t="shared" si="6"/>
        <v>0</v>
      </c>
      <c r="I90" s="57"/>
      <c r="J90" s="57"/>
      <c r="K90" s="73"/>
      <c r="L90" s="57" t="str">
        <f t="shared" si="9"/>
        <v xml:space="preserve"> </v>
      </c>
      <c r="M90" s="73"/>
      <c r="N90" s="78"/>
      <c r="O90" s="78"/>
      <c r="P90" s="79">
        <f t="shared" si="8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10">G90-E91+C91</f>
        <v>0</v>
      </c>
      <c r="H91" s="57">
        <f t="shared" si="10"/>
        <v>0</v>
      </c>
      <c r="I91" s="57"/>
      <c r="J91" s="57"/>
      <c r="K91" s="73"/>
      <c r="L91" s="57" t="str">
        <f t="shared" si="9"/>
        <v xml:space="preserve"> </v>
      </c>
      <c r="M91" s="73"/>
      <c r="N91" s="78"/>
      <c r="O91" s="78"/>
      <c r="P91" s="79">
        <f t="shared" si="8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10"/>
        <v>0</v>
      </c>
      <c r="H92" s="57">
        <f t="shared" si="10"/>
        <v>0</v>
      </c>
      <c r="I92" s="57"/>
      <c r="J92" s="57"/>
      <c r="K92" s="73"/>
      <c r="L92" s="57" t="str">
        <f t="shared" si="9"/>
        <v xml:space="preserve"> </v>
      </c>
      <c r="M92" s="73"/>
      <c r="N92" s="78"/>
      <c r="O92" s="78"/>
      <c r="P92" s="79">
        <f t="shared" si="8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10"/>
        <v>0</v>
      </c>
      <c r="H93" s="57">
        <f t="shared" si="10"/>
        <v>0</v>
      </c>
      <c r="I93" s="57"/>
      <c r="J93" s="57"/>
      <c r="K93" s="73"/>
      <c r="L93" s="57" t="str">
        <f t="shared" si="9"/>
        <v xml:space="preserve"> </v>
      </c>
      <c r="M93" s="73"/>
      <c r="N93" s="78"/>
      <c r="O93" s="78"/>
      <c r="P93" s="79">
        <f t="shared" si="8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10"/>
        <v>0</v>
      </c>
      <c r="H94" s="57">
        <f t="shared" si="10"/>
        <v>0</v>
      </c>
      <c r="I94" s="57"/>
      <c r="J94" s="57"/>
      <c r="K94" s="73"/>
      <c r="L94" s="57" t="str">
        <f t="shared" si="9"/>
        <v xml:space="preserve"> </v>
      </c>
      <c r="M94" s="73"/>
      <c r="N94" s="78"/>
      <c r="O94" s="78"/>
      <c r="P94" s="79">
        <f t="shared" si="8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10"/>
        <v>0</v>
      </c>
      <c r="H95" s="57">
        <f t="shared" si="10"/>
        <v>0</v>
      </c>
      <c r="I95" s="57"/>
      <c r="J95" s="57"/>
      <c r="K95" s="73"/>
      <c r="L95" s="57" t="str">
        <f t="shared" si="9"/>
        <v xml:space="preserve"> </v>
      </c>
      <c r="M95" s="73"/>
      <c r="N95" s="78"/>
      <c r="O95" s="78"/>
      <c r="P95" s="79">
        <f t="shared" si="8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10"/>
        <v>0</v>
      </c>
      <c r="H96" s="57">
        <f t="shared" si="10"/>
        <v>0</v>
      </c>
      <c r="I96" s="57"/>
      <c r="J96" s="57"/>
      <c r="K96" s="73"/>
      <c r="L96" s="57" t="str">
        <f t="shared" si="9"/>
        <v xml:space="preserve"> </v>
      </c>
      <c r="M96" s="73"/>
      <c r="N96" s="78"/>
      <c r="O96" s="78"/>
      <c r="P96" s="79">
        <f t="shared" si="8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10"/>
        <v>0</v>
      </c>
      <c r="H97" s="57">
        <f t="shared" si="10"/>
        <v>0</v>
      </c>
      <c r="I97" s="57"/>
      <c r="J97" s="57"/>
      <c r="K97" s="73"/>
      <c r="L97" s="57" t="str">
        <f t="shared" si="9"/>
        <v xml:space="preserve"> </v>
      </c>
      <c r="M97" s="73"/>
      <c r="N97" s="78"/>
      <c r="O97" s="78"/>
      <c r="P97" s="79">
        <f t="shared" si="8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10"/>
        <v>0</v>
      </c>
      <c r="H98" s="57">
        <f t="shared" si="10"/>
        <v>0</v>
      </c>
      <c r="I98" s="57"/>
      <c r="J98" s="57"/>
      <c r="K98" s="73"/>
      <c r="L98" s="57" t="str">
        <f t="shared" si="9"/>
        <v xml:space="preserve"> </v>
      </c>
      <c r="M98" s="73"/>
      <c r="N98" s="78"/>
      <c r="O98" s="78"/>
      <c r="P98" s="79">
        <f t="shared" si="8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10"/>
        <v>0</v>
      </c>
      <c r="H99" s="57">
        <f t="shared" si="10"/>
        <v>0</v>
      </c>
      <c r="I99" s="57"/>
      <c r="J99" s="57"/>
      <c r="K99" s="73"/>
      <c r="L99" s="57" t="str">
        <f t="shared" si="9"/>
        <v xml:space="preserve"> </v>
      </c>
      <c r="M99" s="73"/>
      <c r="N99" s="78"/>
      <c r="O99" s="78"/>
      <c r="P99" s="79">
        <f t="shared" si="8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10"/>
        <v>0</v>
      </c>
      <c r="H100" s="57">
        <f t="shared" si="10"/>
        <v>0</v>
      </c>
      <c r="I100" s="57"/>
      <c r="J100" s="57"/>
      <c r="K100" s="73"/>
      <c r="L100" s="57" t="str">
        <f t="shared" si="9"/>
        <v xml:space="preserve"> </v>
      </c>
      <c r="M100" s="73"/>
      <c r="N100" s="78"/>
      <c r="O100" s="78"/>
      <c r="P100" s="79">
        <f t="shared" si="8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10"/>
        <v>0</v>
      </c>
      <c r="H101" s="57">
        <f t="shared" si="10"/>
        <v>0</v>
      </c>
      <c r="I101" s="57"/>
      <c r="J101" s="57"/>
      <c r="K101" s="73"/>
      <c r="L101" s="57" t="str">
        <f t="shared" si="9"/>
        <v xml:space="preserve"> </v>
      </c>
      <c r="M101" s="73"/>
      <c r="N101" s="78"/>
      <c r="O101" s="78"/>
      <c r="P101" s="79">
        <f t="shared" si="8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10"/>
        <v>0</v>
      </c>
      <c r="H102" s="57">
        <f t="shared" si="10"/>
        <v>0</v>
      </c>
      <c r="I102" s="57"/>
      <c r="J102" s="57"/>
      <c r="K102" s="73"/>
      <c r="L102" s="57" t="str">
        <f t="shared" si="9"/>
        <v xml:space="preserve"> </v>
      </c>
      <c r="M102" s="73"/>
      <c r="N102" s="78"/>
      <c r="O102" s="78"/>
      <c r="P102" s="79">
        <f t="shared" si="8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10"/>
        <v>0</v>
      </c>
      <c r="H103" s="57">
        <f t="shared" si="10"/>
        <v>0</v>
      </c>
      <c r="I103" s="57"/>
      <c r="J103" s="57"/>
      <c r="K103" s="73"/>
      <c r="L103" s="57" t="str">
        <f t="shared" si="9"/>
        <v xml:space="preserve"> </v>
      </c>
      <c r="M103" s="73"/>
      <c r="N103" s="78"/>
      <c r="O103" s="78"/>
      <c r="P103" s="79">
        <f t="shared" si="8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10"/>
        <v>0</v>
      </c>
      <c r="H104" s="57">
        <f t="shared" si="10"/>
        <v>0</v>
      </c>
      <c r="I104" s="57"/>
      <c r="J104" s="57"/>
      <c r="K104" s="73"/>
      <c r="L104" s="57" t="str">
        <f t="shared" si="9"/>
        <v xml:space="preserve"> </v>
      </c>
      <c r="M104" s="73"/>
      <c r="N104" s="78"/>
      <c r="O104" s="78"/>
      <c r="P104" s="79">
        <f t="shared" si="8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10"/>
        <v>0</v>
      </c>
      <c r="H105" s="57">
        <f t="shared" si="10"/>
        <v>0</v>
      </c>
      <c r="I105" s="57"/>
      <c r="J105" s="57"/>
      <c r="K105" s="73"/>
      <c r="L105" s="57" t="str">
        <f t="shared" si="9"/>
        <v xml:space="preserve"> </v>
      </c>
      <c r="M105" s="73"/>
      <c r="N105" s="78"/>
      <c r="O105" s="78"/>
      <c r="P105" s="79">
        <f t="shared" si="8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10"/>
        <v>0</v>
      </c>
      <c r="H106" s="57">
        <f t="shared" si="10"/>
        <v>0</v>
      </c>
      <c r="I106" s="57"/>
      <c r="J106" s="57"/>
      <c r="K106" s="73"/>
      <c r="L106" s="57" t="str">
        <f t="shared" si="9"/>
        <v xml:space="preserve"> </v>
      </c>
      <c r="M106" s="73"/>
      <c r="N106" s="78"/>
      <c r="O106" s="78"/>
      <c r="P106" s="79">
        <f t="shared" si="8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10"/>
        <v>0</v>
      </c>
      <c r="H107" s="57">
        <f t="shared" si="10"/>
        <v>0</v>
      </c>
      <c r="I107" s="57"/>
      <c r="J107" s="57"/>
      <c r="K107" s="73"/>
      <c r="L107" s="57" t="str">
        <f t="shared" si="9"/>
        <v xml:space="preserve"> </v>
      </c>
      <c r="M107" s="73"/>
      <c r="N107" s="78"/>
      <c r="O107" s="78"/>
      <c r="P107" s="79">
        <f t="shared" si="8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10"/>
        <v>0</v>
      </c>
      <c r="H108" s="57">
        <f t="shared" si="10"/>
        <v>0</v>
      </c>
      <c r="I108" s="57"/>
      <c r="J108" s="57"/>
      <c r="K108" s="73"/>
      <c r="L108" s="57" t="str">
        <f t="shared" si="9"/>
        <v xml:space="preserve"> </v>
      </c>
      <c r="M108" s="73"/>
      <c r="N108" s="78"/>
      <c r="O108" s="78"/>
      <c r="P108" s="79">
        <f t="shared" si="8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10"/>
        <v>0</v>
      </c>
      <c r="H109" s="57">
        <f t="shared" si="10"/>
        <v>0</v>
      </c>
      <c r="I109" s="57"/>
      <c r="J109" s="57"/>
      <c r="K109" s="73"/>
      <c r="L109" s="57" t="str">
        <f t="shared" si="9"/>
        <v xml:space="preserve"> </v>
      </c>
      <c r="M109" s="73"/>
      <c r="N109" s="78"/>
      <c r="O109" s="78"/>
      <c r="P109" s="79">
        <f t="shared" si="8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10"/>
        <v>0</v>
      </c>
      <c r="H110" s="57">
        <f t="shared" si="10"/>
        <v>0</v>
      </c>
      <c r="I110" s="57"/>
      <c r="J110" s="57"/>
      <c r="K110" s="73"/>
      <c r="L110" s="57" t="str">
        <f t="shared" si="9"/>
        <v xml:space="preserve"> </v>
      </c>
      <c r="M110" s="73"/>
      <c r="N110" s="78"/>
      <c r="O110" s="78"/>
      <c r="P110" s="79">
        <f t="shared" si="8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10"/>
        <v>0</v>
      </c>
      <c r="H111" s="57">
        <f t="shared" si="10"/>
        <v>0</v>
      </c>
      <c r="I111" s="57"/>
      <c r="J111" s="57"/>
      <c r="K111" s="73"/>
      <c r="L111" s="57" t="str">
        <f t="shared" si="9"/>
        <v xml:space="preserve"> </v>
      </c>
      <c r="M111" s="73"/>
      <c r="N111" s="78"/>
      <c r="O111" s="78"/>
      <c r="P111" s="79">
        <f t="shared" si="8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10"/>
        <v>0</v>
      </c>
      <c r="H112" s="57">
        <f t="shared" si="10"/>
        <v>0</v>
      </c>
      <c r="I112" s="57"/>
      <c r="J112" s="57"/>
      <c r="K112" s="73"/>
      <c r="L112" s="57" t="str">
        <f t="shared" si="9"/>
        <v xml:space="preserve"> </v>
      </c>
      <c r="M112" s="73"/>
      <c r="N112" s="78"/>
      <c r="O112" s="78"/>
      <c r="P112" s="79">
        <f t="shared" si="8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10"/>
        <v>0</v>
      </c>
      <c r="H113" s="57">
        <f t="shared" si="10"/>
        <v>0</v>
      </c>
      <c r="I113" s="57"/>
      <c r="J113" s="57"/>
      <c r="K113" s="73"/>
      <c r="L113" s="57" t="str">
        <f t="shared" si="9"/>
        <v xml:space="preserve"> </v>
      </c>
      <c r="M113" s="73"/>
      <c r="N113" s="78"/>
      <c r="O113" s="78"/>
      <c r="P113" s="79">
        <f t="shared" si="8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10"/>
        <v>0</v>
      </c>
      <c r="H114" s="57">
        <f t="shared" si="10"/>
        <v>0</v>
      </c>
      <c r="I114" s="57"/>
      <c r="J114" s="57"/>
      <c r="K114" s="73"/>
      <c r="L114" s="57" t="str">
        <f t="shared" si="9"/>
        <v xml:space="preserve"> </v>
      </c>
      <c r="M114" s="73"/>
      <c r="N114" s="78"/>
      <c r="O114" s="78"/>
      <c r="P114" s="79">
        <f t="shared" si="8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10"/>
        <v>0</v>
      </c>
      <c r="H115" s="57">
        <f t="shared" si="10"/>
        <v>0</v>
      </c>
      <c r="I115" s="57"/>
      <c r="J115" s="57"/>
      <c r="K115" s="73"/>
      <c r="L115" s="57" t="str">
        <f t="shared" si="9"/>
        <v xml:space="preserve"> </v>
      </c>
      <c r="M115" s="73"/>
      <c r="N115" s="78"/>
      <c r="O115" s="78"/>
      <c r="P115" s="79">
        <f t="shared" si="8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10"/>
        <v>0</v>
      </c>
      <c r="H116" s="57">
        <f t="shared" si="10"/>
        <v>0</v>
      </c>
      <c r="I116" s="57"/>
      <c r="J116" s="57"/>
      <c r="K116" s="73"/>
      <c r="L116" s="57" t="str">
        <f t="shared" si="9"/>
        <v xml:space="preserve"> </v>
      </c>
      <c r="M116" s="73"/>
      <c r="N116" s="78"/>
      <c r="O116" s="78"/>
      <c r="P116" s="79">
        <f t="shared" si="8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10"/>
        <v>0</v>
      </c>
      <c r="H117" s="57">
        <f t="shared" si="10"/>
        <v>0</v>
      </c>
      <c r="I117" s="57"/>
      <c r="J117" s="57"/>
      <c r="K117" s="73"/>
      <c r="L117" s="57" t="str">
        <f t="shared" si="9"/>
        <v xml:space="preserve"> </v>
      </c>
      <c r="M117" s="73"/>
      <c r="N117" s="78"/>
      <c r="O117" s="78"/>
      <c r="P117" s="79">
        <f t="shared" si="8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10"/>
        <v>0</v>
      </c>
      <c r="H118" s="57">
        <f t="shared" si="10"/>
        <v>0</v>
      </c>
      <c r="I118" s="57"/>
      <c r="J118" s="57"/>
      <c r="K118" s="73"/>
      <c r="L118" s="57" t="str">
        <f t="shared" si="9"/>
        <v xml:space="preserve"> </v>
      </c>
      <c r="M118" s="73"/>
      <c r="N118" s="78"/>
      <c r="O118" s="78"/>
      <c r="P118" s="79">
        <f t="shared" si="8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11">G118-E119+C119</f>
        <v>0</v>
      </c>
      <c r="H119" s="57">
        <f t="shared" si="11"/>
        <v>0</v>
      </c>
      <c r="I119" s="57"/>
      <c r="J119" s="57"/>
      <c r="K119" s="73"/>
      <c r="L119" s="57" t="str">
        <f t="shared" si="9"/>
        <v xml:space="preserve"> </v>
      </c>
      <c r="M119" s="73"/>
      <c r="N119" s="78"/>
      <c r="O119" s="78"/>
      <c r="P119" s="79">
        <f t="shared" si="8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11"/>
        <v>0</v>
      </c>
      <c r="H120" s="57">
        <f t="shared" si="11"/>
        <v>0</v>
      </c>
      <c r="I120" s="57"/>
      <c r="J120" s="57"/>
      <c r="K120" s="73"/>
      <c r="L120" s="57" t="str">
        <f t="shared" si="9"/>
        <v xml:space="preserve"> </v>
      </c>
      <c r="M120" s="73"/>
      <c r="N120" s="78"/>
      <c r="O120" s="78"/>
      <c r="P120" s="79">
        <f t="shared" si="8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11"/>
        <v>0</v>
      </c>
      <c r="H121" s="57">
        <f t="shared" si="11"/>
        <v>0</v>
      </c>
      <c r="I121" s="57"/>
      <c r="J121" s="57"/>
      <c r="K121" s="73"/>
      <c r="L121" s="57" t="str">
        <f t="shared" si="9"/>
        <v xml:space="preserve"> </v>
      </c>
      <c r="M121" s="73"/>
      <c r="N121" s="78"/>
      <c r="O121" s="78"/>
      <c r="P121" s="79">
        <f t="shared" si="8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11"/>
        <v>0</v>
      </c>
      <c r="H122" s="57">
        <f t="shared" si="11"/>
        <v>0</v>
      </c>
      <c r="I122" s="57"/>
      <c r="J122" s="57"/>
      <c r="K122" s="73"/>
      <c r="L122" s="57" t="str">
        <f t="shared" si="9"/>
        <v xml:space="preserve"> </v>
      </c>
      <c r="M122" s="73"/>
      <c r="N122" s="78"/>
      <c r="O122" s="78"/>
      <c r="P122" s="79">
        <f t="shared" si="8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11"/>
        <v>0</v>
      </c>
      <c r="H123" s="57">
        <f t="shared" si="11"/>
        <v>0</v>
      </c>
      <c r="I123" s="57"/>
      <c r="J123" s="57"/>
      <c r="K123" s="73"/>
      <c r="L123" s="57" t="str">
        <f t="shared" si="9"/>
        <v xml:space="preserve"> </v>
      </c>
      <c r="M123" s="73"/>
      <c r="N123" s="78"/>
      <c r="O123" s="78"/>
      <c r="P123" s="79">
        <f t="shared" si="8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11"/>
        <v>0</v>
      </c>
      <c r="H124" s="57">
        <f t="shared" si="11"/>
        <v>0</v>
      </c>
      <c r="I124" s="57"/>
      <c r="J124" s="57"/>
      <c r="K124" s="73"/>
      <c r="L124" s="57" t="str">
        <f t="shared" si="9"/>
        <v xml:space="preserve"> </v>
      </c>
      <c r="M124" s="73"/>
      <c r="N124" s="78"/>
      <c r="O124" s="78"/>
      <c r="P124" s="79">
        <f t="shared" si="8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11"/>
        <v>0</v>
      </c>
      <c r="H125" s="57">
        <f t="shared" si="11"/>
        <v>0</v>
      </c>
      <c r="I125" s="57"/>
      <c r="J125" s="57"/>
      <c r="K125" s="73"/>
      <c r="L125" s="57" t="str">
        <f t="shared" si="9"/>
        <v xml:space="preserve"> </v>
      </c>
      <c r="M125" s="73"/>
      <c r="N125" s="78"/>
      <c r="O125" s="78"/>
      <c r="P125" s="79">
        <f t="shared" si="8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11"/>
        <v>0</v>
      </c>
      <c r="H126" s="57">
        <f t="shared" si="11"/>
        <v>0</v>
      </c>
      <c r="I126" s="57"/>
      <c r="J126" s="57"/>
      <c r="K126" s="73"/>
      <c r="L126" s="57" t="str">
        <f t="shared" si="9"/>
        <v xml:space="preserve"> </v>
      </c>
      <c r="M126" s="73"/>
      <c r="N126" s="78"/>
      <c r="O126" s="78"/>
      <c r="P126" s="79">
        <f t="shared" si="8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11"/>
        <v>0</v>
      </c>
      <c r="H127" s="57">
        <f t="shared" si="11"/>
        <v>0</v>
      </c>
      <c r="I127" s="57"/>
      <c r="J127" s="57"/>
      <c r="K127" s="73"/>
      <c r="L127" s="57" t="str">
        <f t="shared" si="9"/>
        <v xml:space="preserve"> </v>
      </c>
      <c r="M127" s="73"/>
      <c r="N127" s="78"/>
      <c r="O127" s="78"/>
      <c r="P127" s="79">
        <f t="shared" si="8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11"/>
        <v>0</v>
      </c>
      <c r="H128" s="57">
        <f t="shared" si="11"/>
        <v>0</v>
      </c>
      <c r="I128" s="57"/>
      <c r="J128" s="57"/>
      <c r="K128" s="73"/>
      <c r="L128" s="57" t="str">
        <f t="shared" si="9"/>
        <v xml:space="preserve"> </v>
      </c>
      <c r="M128" s="73"/>
      <c r="N128" s="78"/>
      <c r="O128" s="78"/>
      <c r="P128" s="79">
        <f t="shared" si="8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11"/>
        <v>0</v>
      </c>
      <c r="H129" s="57">
        <f t="shared" si="11"/>
        <v>0</v>
      </c>
      <c r="I129" s="57"/>
      <c r="J129" s="57"/>
      <c r="K129" s="73"/>
      <c r="L129" s="57" t="str">
        <f t="shared" si="9"/>
        <v xml:space="preserve"> </v>
      </c>
      <c r="M129" s="73"/>
      <c r="N129" s="78"/>
      <c r="O129" s="78"/>
      <c r="P129" s="79">
        <f t="shared" si="8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11"/>
        <v>0</v>
      </c>
      <c r="H130" s="57">
        <f t="shared" si="11"/>
        <v>0</v>
      </c>
      <c r="I130" s="57"/>
      <c r="J130" s="57"/>
      <c r="K130" s="73"/>
      <c r="L130" s="57" t="str">
        <f t="shared" si="9"/>
        <v xml:space="preserve"> </v>
      </c>
      <c r="M130" s="73"/>
      <c r="N130" s="78"/>
      <c r="O130" s="78"/>
      <c r="P130" s="79">
        <f t="shared" si="8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11"/>
        <v>0</v>
      </c>
      <c r="H131" s="57">
        <f t="shared" si="11"/>
        <v>0</v>
      </c>
      <c r="I131" s="57"/>
      <c r="J131" s="57"/>
      <c r="K131" s="73"/>
      <c r="L131" s="57" t="str">
        <f t="shared" si="9"/>
        <v xml:space="preserve"> </v>
      </c>
      <c r="M131" s="73"/>
      <c r="N131" s="78"/>
      <c r="O131" s="78"/>
      <c r="P131" s="79">
        <f t="shared" si="8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11"/>
        <v>0</v>
      </c>
      <c r="H132" s="57">
        <f t="shared" si="11"/>
        <v>0</v>
      </c>
      <c r="I132" s="57"/>
      <c r="J132" s="57"/>
      <c r="K132" s="73"/>
      <c r="L132" s="57" t="str">
        <f t="shared" si="9"/>
        <v xml:space="preserve"> </v>
      </c>
      <c r="M132" s="73"/>
      <c r="N132" s="78"/>
      <c r="O132" s="78"/>
      <c r="P132" s="79">
        <f t="shared" si="8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11"/>
        <v>0</v>
      </c>
      <c r="H133" s="57">
        <f t="shared" si="11"/>
        <v>0</v>
      </c>
      <c r="I133" s="57"/>
      <c r="J133" s="57"/>
      <c r="K133" s="73"/>
      <c r="L133" s="57" t="str">
        <f t="shared" si="9"/>
        <v xml:space="preserve"> </v>
      </c>
      <c r="M133" s="73"/>
      <c r="N133" s="78"/>
      <c r="O133" s="78"/>
      <c r="P133" s="79">
        <f t="shared" si="8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11"/>
        <v>0</v>
      </c>
      <c r="H134" s="57">
        <f t="shared" si="11"/>
        <v>0</v>
      </c>
      <c r="I134" s="57"/>
      <c r="J134" s="57"/>
      <c r="K134" s="73"/>
      <c r="L134" s="57" t="str">
        <f t="shared" si="9"/>
        <v xml:space="preserve"> </v>
      </c>
      <c r="M134" s="73"/>
      <c r="N134" s="78"/>
      <c r="O134" s="78"/>
      <c r="P134" s="79">
        <f t="shared" si="8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11"/>
        <v>0</v>
      </c>
      <c r="H135" s="57">
        <f t="shared" si="11"/>
        <v>0</v>
      </c>
      <c r="I135" s="57"/>
      <c r="J135" s="57"/>
      <c r="K135" s="73"/>
      <c r="L135" s="57" t="str">
        <f t="shared" si="9"/>
        <v xml:space="preserve"> </v>
      </c>
      <c r="M135" s="73"/>
      <c r="N135" s="78"/>
      <c r="O135" s="78"/>
      <c r="P135" s="79">
        <f t="shared" si="8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11"/>
        <v>0</v>
      </c>
      <c r="H136" s="57">
        <f t="shared" si="11"/>
        <v>0</v>
      </c>
      <c r="I136" s="57"/>
      <c r="J136" s="57"/>
      <c r="K136" s="73"/>
      <c r="L136" s="57" t="str">
        <f t="shared" si="9"/>
        <v xml:space="preserve"> </v>
      </c>
      <c r="M136" s="73"/>
      <c r="N136" s="78"/>
      <c r="O136" s="78"/>
      <c r="P136" s="79">
        <f t="shared" si="8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11"/>
        <v>0</v>
      </c>
      <c r="H137" s="57">
        <f t="shared" si="11"/>
        <v>0</v>
      </c>
      <c r="I137" s="57"/>
      <c r="J137" s="57"/>
      <c r="K137" s="73"/>
      <c r="L137" s="57" t="str">
        <f t="shared" si="9"/>
        <v xml:space="preserve"> </v>
      </c>
      <c r="M137" s="73"/>
      <c r="N137" s="78"/>
      <c r="O137" s="78"/>
      <c r="P137" s="79">
        <f t="shared" si="8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11"/>
        <v>0</v>
      </c>
      <c r="H138" s="57">
        <f t="shared" si="11"/>
        <v>0</v>
      </c>
      <c r="I138" s="57"/>
      <c r="J138" s="57"/>
      <c r="K138" s="73"/>
      <c r="L138" s="57" t="str">
        <f t="shared" si="9"/>
        <v xml:space="preserve"> </v>
      </c>
      <c r="M138" s="73"/>
      <c r="N138" s="78"/>
      <c r="O138" s="78"/>
      <c r="P138" s="79">
        <f t="shared" ref="P138:P201" si="12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11"/>
        <v>0</v>
      </c>
      <c r="H139" s="57">
        <f t="shared" si="11"/>
        <v>0</v>
      </c>
      <c r="I139" s="57"/>
      <c r="J139" s="57"/>
      <c r="K139" s="73"/>
      <c r="L139" s="57" t="str">
        <f t="shared" si="9"/>
        <v xml:space="preserve"> </v>
      </c>
      <c r="M139" s="73"/>
      <c r="N139" s="78"/>
      <c r="O139" s="78"/>
      <c r="P139" s="79">
        <f t="shared" si="12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11"/>
        <v>0</v>
      </c>
      <c r="H140" s="57">
        <f t="shared" si="11"/>
        <v>0</v>
      </c>
      <c r="I140" s="57"/>
      <c r="J140" s="57"/>
      <c r="K140" s="73"/>
      <c r="L140" s="57" t="str">
        <f t="shared" ref="L140:L203" si="13">IF(D140&gt;0,D140," ")</f>
        <v xml:space="preserve"> </v>
      </c>
      <c r="M140" s="73"/>
      <c r="N140" s="78"/>
      <c r="O140" s="78"/>
      <c r="P140" s="79">
        <f t="shared" si="12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11"/>
        <v>0</v>
      </c>
      <c r="H141" s="57">
        <f t="shared" si="11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2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11"/>
        <v>0</v>
      </c>
      <c r="H142" s="57">
        <f t="shared" si="11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2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11"/>
        <v>0</v>
      </c>
      <c r="H143" s="57">
        <f t="shared" si="11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2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11"/>
        <v>0</v>
      </c>
      <c r="H144" s="57">
        <f t="shared" si="11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2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11"/>
        <v>0</v>
      </c>
      <c r="H145" s="57">
        <f t="shared" si="11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2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11"/>
        <v>0</v>
      </c>
      <c r="H146" s="57">
        <f t="shared" si="11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2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11"/>
        <v>0</v>
      </c>
      <c r="H147" s="57">
        <f t="shared" si="11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2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11"/>
        <v>0</v>
      </c>
      <c r="H148" s="57">
        <f t="shared" si="11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2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11"/>
        <v>0</v>
      </c>
      <c r="H149" s="57">
        <f t="shared" si="11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11"/>
        <v>0</v>
      </c>
      <c r="H150" s="57">
        <f t="shared" si="11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11"/>
        <v>0</v>
      </c>
      <c r="H151" s="57">
        <f t="shared" si="11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2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11"/>
        <v>0</v>
      </c>
      <c r="H152" s="57">
        <f t="shared" si="11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11"/>
        <v>0</v>
      </c>
      <c r="H153" s="57">
        <f t="shared" si="11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11"/>
        <v>0</v>
      </c>
      <c r="H154" s="57">
        <f t="shared" si="11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11"/>
        <v>0</v>
      </c>
      <c r="H155" s="57">
        <f t="shared" si="11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11"/>
        <v>0</v>
      </c>
      <c r="H156" s="57">
        <f t="shared" si="11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11"/>
        <v>0</v>
      </c>
      <c r="H157" s="57">
        <f t="shared" si="11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11"/>
        <v>0</v>
      </c>
      <c r="H158" s="57">
        <f t="shared" si="11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11"/>
        <v>0</v>
      </c>
      <c r="H159" s="57">
        <f t="shared" si="11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11"/>
        <v>0</v>
      </c>
      <c r="H160" s="57">
        <f t="shared" si="11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11"/>
        <v>0</v>
      </c>
      <c r="H161" s="57">
        <f t="shared" si="11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11"/>
        <v>0</v>
      </c>
      <c r="H162" s="57">
        <f t="shared" si="11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11"/>
        <v>0</v>
      </c>
      <c r="H163" s="57">
        <f t="shared" si="11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11"/>
        <v>0</v>
      </c>
      <c r="H164" s="57">
        <f t="shared" si="11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11"/>
        <v>0</v>
      </c>
      <c r="H165" s="57">
        <f t="shared" si="11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11"/>
        <v>0</v>
      </c>
      <c r="H166" s="57">
        <f t="shared" si="11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11"/>
        <v>0</v>
      </c>
      <c r="H167" s="57">
        <f t="shared" si="11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11"/>
        <v>0</v>
      </c>
      <c r="H168" s="57">
        <f t="shared" si="11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11"/>
        <v>0</v>
      </c>
      <c r="H169" s="57">
        <f t="shared" si="11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11"/>
        <v>0</v>
      </c>
      <c r="H170" s="57">
        <f t="shared" si="11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11"/>
        <v>0</v>
      </c>
      <c r="H171" s="57">
        <f t="shared" si="11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11"/>
        <v>0</v>
      </c>
      <c r="H172" s="57">
        <f t="shared" si="11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11"/>
        <v>0</v>
      </c>
      <c r="H173" s="57">
        <f t="shared" si="11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11"/>
        <v>0</v>
      </c>
      <c r="H174" s="57">
        <f t="shared" si="11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11"/>
        <v>0</v>
      </c>
      <c r="H175" s="57">
        <f t="shared" si="11"/>
        <v>0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11"/>
        <v>0</v>
      </c>
      <c r="H176" s="57">
        <f t="shared" si="11"/>
        <v>0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11"/>
        <v>0</v>
      </c>
      <c r="H177" s="57">
        <f t="shared" si="11"/>
        <v>0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11"/>
        <v>0</v>
      </c>
      <c r="H178" s="57">
        <f t="shared" si="11"/>
        <v>0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11"/>
        <v>0</v>
      </c>
      <c r="H179" s="57">
        <f t="shared" si="11"/>
        <v>0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11"/>
        <v>0</v>
      </c>
      <c r="H180" s="57">
        <f t="shared" si="11"/>
        <v>0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11"/>
        <v>0</v>
      </c>
      <c r="H181" s="57">
        <f t="shared" si="11"/>
        <v>0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11"/>
        <v>0</v>
      </c>
      <c r="H182" s="57">
        <f t="shared" si="11"/>
        <v>0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4">G182-E183+C183</f>
        <v>0</v>
      </c>
      <c r="H183" s="57">
        <f t="shared" si="14"/>
        <v>0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4"/>
        <v>0</v>
      </c>
      <c r="H184" s="57">
        <f t="shared" si="14"/>
        <v>0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4"/>
        <v>0</v>
      </c>
      <c r="H185" s="57">
        <f t="shared" si="14"/>
        <v>0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4"/>
        <v>0</v>
      </c>
      <c r="H186" s="57">
        <f t="shared" si="14"/>
        <v>0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4"/>
        <v>0</v>
      </c>
      <c r="H187" s="57">
        <f t="shared" si="14"/>
        <v>0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4"/>
        <v>0</v>
      </c>
      <c r="H188" s="57">
        <f t="shared" si="14"/>
        <v>0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4"/>
        <v>0</v>
      </c>
      <c r="H189" s="57">
        <f t="shared" si="14"/>
        <v>0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4"/>
        <v>0</v>
      </c>
      <c r="H190" s="57">
        <f t="shared" si="14"/>
        <v>0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4"/>
        <v>0</v>
      </c>
      <c r="H191" s="57">
        <f t="shared" si="14"/>
        <v>0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4"/>
        <v>0</v>
      </c>
      <c r="H192" s="57">
        <f t="shared" si="14"/>
        <v>0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4"/>
        <v>0</v>
      </c>
      <c r="H193" s="57">
        <f t="shared" si="14"/>
        <v>0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4"/>
        <v>0</v>
      </c>
      <c r="H194" s="57">
        <f t="shared" si="14"/>
        <v>0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4"/>
        <v>0</v>
      </c>
      <c r="H195" s="57">
        <f t="shared" si="14"/>
        <v>0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4"/>
        <v>0</v>
      </c>
      <c r="H196" s="57">
        <f t="shared" si="14"/>
        <v>0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4"/>
        <v>0</v>
      </c>
      <c r="H197" s="57">
        <f t="shared" si="14"/>
        <v>0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4"/>
        <v>0</v>
      </c>
      <c r="H198" s="57">
        <f t="shared" si="14"/>
        <v>0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4"/>
        <v>0</v>
      </c>
      <c r="H199" s="57">
        <f t="shared" si="14"/>
        <v>0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4"/>
        <v>0</v>
      </c>
      <c r="H200" s="57">
        <f t="shared" si="14"/>
        <v>0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4"/>
        <v>0</v>
      </c>
      <c r="H201" s="57">
        <f t="shared" si="14"/>
        <v>0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4"/>
        <v>0</v>
      </c>
      <c r="H202" s="57">
        <f t="shared" si="14"/>
        <v>0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ref="P202:P208" si="15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4"/>
        <v>0</v>
      </c>
      <c r="H203" s="57">
        <f t="shared" si="14"/>
        <v>0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5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4"/>
        <v>0</v>
      </c>
      <c r="H204" s="57">
        <f t="shared" si="14"/>
        <v>0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5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4"/>
        <v>0</v>
      </c>
      <c r="H205" s="57">
        <f t="shared" si="14"/>
        <v>0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5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4"/>
        <v>0</v>
      </c>
      <c r="H206" s="57">
        <f t="shared" si="14"/>
        <v>0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5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4"/>
        <v>0</v>
      </c>
      <c r="H207" s="57">
        <f t="shared" si="14"/>
        <v>0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5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4"/>
        <v>0</v>
      </c>
      <c r="H208" s="57">
        <f t="shared" si="14"/>
        <v>0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5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J17" sqref="J1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71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84</v>
      </c>
      <c r="B9">
        <v>1</v>
      </c>
      <c r="G9" s="11">
        <v>348.1</v>
      </c>
      <c r="H9" s="12">
        <v>18</v>
      </c>
      <c r="I9" s="9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755" customFormat="1" x14ac:dyDescent="0.2">
      <c r="B10" s="847">
        <v>5</v>
      </c>
      <c r="C10" s="848"/>
      <c r="E10" s="849">
        <v>348.1</v>
      </c>
      <c r="F10" s="847">
        <v>18</v>
      </c>
      <c r="G10" s="850">
        <f t="shared" ref="G10:H27" si="1">G9-E10+C10</f>
        <v>0</v>
      </c>
      <c r="H10" s="755">
        <f t="shared" si="1"/>
        <v>0</v>
      </c>
      <c r="I10" s="847" t="s">
        <v>113</v>
      </c>
      <c r="J10" s="755" t="s">
        <v>52</v>
      </c>
      <c r="K10" s="814"/>
      <c r="N10" s="834"/>
      <c r="O10" s="834"/>
      <c r="P10" s="834">
        <f t="shared" si="0"/>
        <v>0</v>
      </c>
      <c r="R10" s="834"/>
    </row>
    <row r="11" spans="1:18" s="292" customFormat="1" x14ac:dyDescent="0.2">
      <c r="B11" s="501"/>
      <c r="C11" s="712"/>
      <c r="D11" s="501"/>
      <c r="E11" s="663"/>
      <c r="F11" s="501"/>
      <c r="G11" s="458">
        <f t="shared" si="1"/>
        <v>0</v>
      </c>
      <c r="H11" s="292">
        <f t="shared" si="1"/>
        <v>0</v>
      </c>
      <c r="I11" s="501"/>
      <c r="K11" s="514"/>
      <c r="N11" s="321"/>
      <c r="O11" s="321"/>
      <c r="P11" s="321">
        <f t="shared" si="0"/>
        <v>0</v>
      </c>
      <c r="R11" s="321"/>
    </row>
    <row r="12" spans="1:18" s="292" customFormat="1" x14ac:dyDescent="0.2">
      <c r="B12" s="501"/>
      <c r="C12" s="712"/>
      <c r="D12" s="501"/>
      <c r="E12" s="663"/>
      <c r="F12" s="501"/>
      <c r="G12" s="458">
        <f t="shared" si="1"/>
        <v>0</v>
      </c>
      <c r="H12" s="292">
        <f t="shared" si="1"/>
        <v>0</v>
      </c>
      <c r="I12" s="501"/>
      <c r="J12" s="263"/>
      <c r="K12" s="514"/>
      <c r="L12" s="292" t="str">
        <f t="shared" ref="L12:L42" si="2">IF(D12&gt;0,D12," ")</f>
        <v xml:space="preserve"> </v>
      </c>
      <c r="N12" s="321"/>
      <c r="O12" s="321"/>
      <c r="P12" s="321">
        <f t="shared" si="0"/>
        <v>0</v>
      </c>
      <c r="R12" s="321"/>
    </row>
    <row r="13" spans="1:18" s="292" customFormat="1" x14ac:dyDescent="0.2">
      <c r="B13" s="261"/>
      <c r="C13" s="458"/>
      <c r="E13" s="663"/>
      <c r="F13" s="501"/>
      <c r="G13" s="458">
        <f t="shared" si="1"/>
        <v>0</v>
      </c>
      <c r="H13" s="292">
        <f t="shared" si="1"/>
        <v>0</v>
      </c>
      <c r="I13" s="261"/>
      <c r="J13" s="263"/>
      <c r="K13" s="514"/>
      <c r="L13" s="292" t="str">
        <f t="shared" si="2"/>
        <v xml:space="preserve"> </v>
      </c>
      <c r="N13" s="321"/>
      <c r="O13" s="320"/>
      <c r="P13" s="321">
        <f t="shared" si="0"/>
        <v>0</v>
      </c>
      <c r="R13" s="321"/>
    </row>
    <row r="14" spans="1:18" s="292" customFormat="1" x14ac:dyDescent="0.2">
      <c r="B14" s="261"/>
      <c r="C14" s="458"/>
      <c r="E14" s="663"/>
      <c r="F14" s="501"/>
      <c r="G14" s="458">
        <f t="shared" si="1"/>
        <v>0</v>
      </c>
      <c r="H14" s="292">
        <f t="shared" si="1"/>
        <v>0</v>
      </c>
      <c r="I14" s="261"/>
      <c r="J14" s="263"/>
      <c r="K14" s="514"/>
      <c r="L14" s="292" t="str">
        <f t="shared" si="2"/>
        <v xml:space="preserve"> </v>
      </c>
      <c r="N14" s="321"/>
      <c r="O14" s="321"/>
      <c r="P14" s="321">
        <f t="shared" si="0"/>
        <v>0</v>
      </c>
      <c r="R14" s="321"/>
    </row>
    <row r="15" spans="1:18" s="292" customFormat="1" x14ac:dyDescent="0.2">
      <c r="B15" s="261"/>
      <c r="C15" s="458"/>
      <c r="E15" s="663"/>
      <c r="F15" s="501"/>
      <c r="G15" s="458">
        <f t="shared" si="1"/>
        <v>0</v>
      </c>
      <c r="H15" s="292">
        <f t="shared" si="1"/>
        <v>0</v>
      </c>
      <c r="I15" s="261"/>
      <c r="J15" s="263"/>
      <c r="L15" s="292" t="str">
        <f t="shared" si="2"/>
        <v xml:space="preserve"> </v>
      </c>
      <c r="N15" s="321"/>
      <c r="O15" s="321"/>
      <c r="P15" s="321">
        <f t="shared" si="0"/>
        <v>0</v>
      </c>
      <c r="R15" s="321"/>
    </row>
    <row r="16" spans="1:18" s="292" customFormat="1" x14ac:dyDescent="0.2">
      <c r="B16" s="501"/>
      <c r="C16" s="458"/>
      <c r="E16" s="663"/>
      <c r="F16" s="501"/>
      <c r="G16" s="458">
        <f t="shared" si="1"/>
        <v>0</v>
      </c>
      <c r="H16" s="292">
        <f t="shared" si="1"/>
        <v>0</v>
      </c>
      <c r="I16" s="261"/>
      <c r="J16" s="263"/>
      <c r="L16" s="292" t="str">
        <f t="shared" si="2"/>
        <v xml:space="preserve"> </v>
      </c>
      <c r="N16" s="321"/>
      <c r="O16" s="321"/>
      <c r="P16" s="321">
        <f t="shared" si="0"/>
        <v>0</v>
      </c>
      <c r="R16" s="321"/>
    </row>
    <row r="17" spans="2:16" s="292" customFormat="1" x14ac:dyDescent="0.2">
      <c r="B17" s="501"/>
      <c r="C17" s="458"/>
      <c r="E17" s="663"/>
      <c r="F17" s="501"/>
      <c r="G17" s="458">
        <f t="shared" si="1"/>
        <v>0</v>
      </c>
      <c r="H17" s="292">
        <f t="shared" si="1"/>
        <v>0</v>
      </c>
      <c r="I17" s="261"/>
      <c r="J17" s="263"/>
      <c r="L17" s="292" t="str">
        <f t="shared" si="2"/>
        <v xml:space="preserve"> </v>
      </c>
      <c r="N17" s="321"/>
      <c r="O17" s="321"/>
      <c r="P17" s="321">
        <f t="shared" si="0"/>
        <v>0</v>
      </c>
    </row>
    <row r="18" spans="2:16" s="292" customFormat="1" x14ac:dyDescent="0.2">
      <c r="B18" s="501"/>
      <c r="C18" s="458"/>
      <c r="E18" s="663"/>
      <c r="F18" s="501"/>
      <c r="G18" s="458">
        <f t="shared" si="1"/>
        <v>0</v>
      </c>
      <c r="H18" s="292">
        <f t="shared" si="1"/>
        <v>0</v>
      </c>
      <c r="I18" s="261"/>
      <c r="J18" s="263"/>
      <c r="L18" s="292" t="str">
        <f t="shared" si="2"/>
        <v xml:space="preserve"> </v>
      </c>
      <c r="N18" s="321"/>
      <c r="O18" s="321"/>
      <c r="P18" s="321">
        <f t="shared" si="0"/>
        <v>0</v>
      </c>
    </row>
    <row r="19" spans="2:16" s="292" customFormat="1" x14ac:dyDescent="0.2">
      <c r="B19" s="501"/>
      <c r="C19" s="458"/>
      <c r="E19" s="458"/>
      <c r="F19" s="501"/>
      <c r="G19" s="458">
        <f t="shared" si="1"/>
        <v>0</v>
      </c>
      <c r="H19" s="292">
        <f t="shared" si="1"/>
        <v>0</v>
      </c>
      <c r="I19" s="261"/>
      <c r="J19" s="263"/>
      <c r="L19" s="292" t="str">
        <f t="shared" si="2"/>
        <v xml:space="preserve"> </v>
      </c>
      <c r="N19" s="321"/>
      <c r="O19" s="321"/>
      <c r="P19" s="321">
        <f t="shared" si="0"/>
        <v>0</v>
      </c>
    </row>
    <row r="20" spans="2:16" s="292" customFormat="1" x14ac:dyDescent="0.2">
      <c r="B20" s="501"/>
      <c r="C20" s="458"/>
      <c r="E20" s="458"/>
      <c r="F20" s="501"/>
      <c r="G20" s="458">
        <f t="shared" si="1"/>
        <v>0</v>
      </c>
      <c r="H20" s="292">
        <f t="shared" si="1"/>
        <v>0</v>
      </c>
      <c r="I20" s="261"/>
      <c r="J20" s="263"/>
      <c r="L20" s="292" t="str">
        <f t="shared" si="2"/>
        <v xml:space="preserve"> </v>
      </c>
      <c r="N20" s="321"/>
      <c r="O20" s="321"/>
      <c r="P20" s="321">
        <f t="shared" si="0"/>
        <v>0</v>
      </c>
    </row>
    <row r="21" spans="2:16" s="292" customFormat="1" x14ac:dyDescent="0.2">
      <c r="B21" s="501"/>
      <c r="C21" s="458"/>
      <c r="E21" s="458"/>
      <c r="F21" s="501"/>
      <c r="G21" s="458">
        <f t="shared" si="1"/>
        <v>0</v>
      </c>
      <c r="H21" s="292">
        <f t="shared" si="1"/>
        <v>0</v>
      </c>
      <c r="I21" s="261"/>
      <c r="J21" s="263"/>
      <c r="L21" s="292" t="str">
        <f t="shared" si="2"/>
        <v xml:space="preserve"> </v>
      </c>
      <c r="N21" s="321"/>
      <c r="O21" s="321"/>
      <c r="P21" s="321">
        <f t="shared" si="0"/>
        <v>0</v>
      </c>
    </row>
    <row r="22" spans="2:16" s="292" customFormat="1" x14ac:dyDescent="0.2">
      <c r="B22" s="501"/>
      <c r="C22" s="458"/>
      <c r="E22" s="458"/>
      <c r="F22" s="501"/>
      <c r="G22" s="458">
        <f t="shared" si="1"/>
        <v>0</v>
      </c>
      <c r="H22" s="292">
        <f t="shared" si="1"/>
        <v>0</v>
      </c>
      <c r="I22" s="261"/>
      <c r="J22" s="263"/>
      <c r="N22" s="321"/>
      <c r="O22" s="321"/>
      <c r="P22" s="321"/>
    </row>
    <row r="23" spans="2:16" s="292" customFormat="1" x14ac:dyDescent="0.2">
      <c r="B23" s="501"/>
      <c r="C23" s="458"/>
      <c r="E23" s="458"/>
      <c r="F23" s="501"/>
      <c r="G23" s="458">
        <f t="shared" si="1"/>
        <v>0</v>
      </c>
      <c r="H23" s="292">
        <f t="shared" si="1"/>
        <v>0</v>
      </c>
      <c r="I23" s="261"/>
      <c r="L23" s="292" t="str">
        <f t="shared" si="2"/>
        <v xml:space="preserve"> </v>
      </c>
      <c r="N23" s="321"/>
      <c r="O23" s="321"/>
      <c r="P23" s="321">
        <f t="shared" si="0"/>
        <v>0</v>
      </c>
    </row>
    <row r="24" spans="2:16" s="292" customFormat="1" x14ac:dyDescent="0.2">
      <c r="B24" s="501"/>
      <c r="C24" s="458"/>
      <c r="E24" s="458"/>
      <c r="F24" s="501"/>
      <c r="G24" s="458">
        <f t="shared" si="1"/>
        <v>0</v>
      </c>
      <c r="H24" s="292">
        <f t="shared" si="1"/>
        <v>0</v>
      </c>
      <c r="I24" s="261"/>
      <c r="J24" s="263"/>
      <c r="N24" s="321"/>
      <c r="O24" s="321"/>
      <c r="P24" s="321"/>
    </row>
    <row r="25" spans="2:16" s="292" customFormat="1" x14ac:dyDescent="0.2">
      <c r="B25" s="501"/>
      <c r="C25" s="458"/>
      <c r="E25" s="458"/>
      <c r="F25" s="501"/>
      <c r="G25" s="458">
        <f t="shared" si="1"/>
        <v>0</v>
      </c>
      <c r="H25" s="292">
        <f t="shared" si="1"/>
        <v>0</v>
      </c>
      <c r="I25" s="261"/>
      <c r="J25" s="263"/>
      <c r="L25" s="292" t="str">
        <f t="shared" si="2"/>
        <v xml:space="preserve"> </v>
      </c>
      <c r="N25" s="321"/>
      <c r="O25" s="321"/>
      <c r="P25" s="321">
        <f t="shared" si="0"/>
        <v>0</v>
      </c>
    </row>
    <row r="26" spans="2:16" s="130" customFormat="1" x14ac:dyDescent="0.2">
      <c r="B26" s="314"/>
      <c r="C26" s="246"/>
      <c r="E26" s="246"/>
      <c r="F26" s="314"/>
      <c r="G26" s="246">
        <f t="shared" si="1"/>
        <v>0</v>
      </c>
      <c r="H26" s="130">
        <f t="shared" si="1"/>
        <v>0</v>
      </c>
      <c r="I26" s="261"/>
      <c r="J26" s="263"/>
      <c r="L26" s="130" t="str">
        <f t="shared" si="2"/>
        <v xml:space="preserve"> </v>
      </c>
      <c r="N26" s="275"/>
      <c r="O26" s="275"/>
      <c r="P26" s="275">
        <f t="shared" si="0"/>
        <v>0</v>
      </c>
    </row>
    <row r="27" spans="2:16" s="130" customFormat="1" x14ac:dyDescent="0.2">
      <c r="B27" s="314"/>
      <c r="C27" s="246"/>
      <c r="E27" s="246"/>
      <c r="G27" s="246">
        <f t="shared" si="1"/>
        <v>0</v>
      </c>
      <c r="H27" s="130">
        <f t="shared" si="1"/>
        <v>0</v>
      </c>
      <c r="I27" s="261"/>
      <c r="J27" s="263"/>
      <c r="L27" s="130" t="str">
        <f t="shared" si="2"/>
        <v xml:space="preserve"> </v>
      </c>
      <c r="N27" s="275"/>
      <c r="O27" s="275"/>
      <c r="P27" s="275">
        <f t="shared" si="0"/>
        <v>0</v>
      </c>
    </row>
    <row r="28" spans="2:16" s="130" customFormat="1" x14ac:dyDescent="0.2">
      <c r="B28" s="660"/>
      <c r="C28" s="246"/>
      <c r="E28" s="246"/>
      <c r="G28" s="246">
        <f t="shared" ref="G28:G37" si="3">G27-E28+C28</f>
        <v>0</v>
      </c>
      <c r="H28" s="130">
        <f t="shared" ref="G28:H91" si="4">H27-F28+D28</f>
        <v>0</v>
      </c>
      <c r="I28" s="501"/>
      <c r="J28" s="292"/>
      <c r="L28" s="130" t="str">
        <f t="shared" si="2"/>
        <v xml:space="preserve"> </v>
      </c>
      <c r="N28" s="275"/>
      <c r="O28" s="275"/>
      <c r="P28" s="275">
        <f t="shared" si="0"/>
        <v>0</v>
      </c>
    </row>
    <row r="29" spans="2:16" s="130" customFormat="1" x14ac:dyDescent="0.2">
      <c r="B29" s="660"/>
      <c r="C29" s="246"/>
      <c r="E29" s="246"/>
      <c r="G29" s="246">
        <f t="shared" si="3"/>
        <v>0</v>
      </c>
      <c r="H29" s="130">
        <f t="shared" si="4"/>
        <v>0</v>
      </c>
      <c r="I29" s="292"/>
      <c r="J29" s="292"/>
      <c r="L29" s="130" t="str">
        <f t="shared" si="2"/>
        <v xml:space="preserve"> </v>
      </c>
      <c r="N29" s="275"/>
      <c r="O29" s="275"/>
      <c r="P29" s="275">
        <f t="shared" si="0"/>
        <v>0</v>
      </c>
    </row>
    <row r="30" spans="2:16" s="130" customFormat="1" ht="11.25" customHeight="1" x14ac:dyDescent="0.2">
      <c r="B30" s="660"/>
      <c r="C30" s="246"/>
      <c r="E30" s="246"/>
      <c r="G30" s="246">
        <f t="shared" si="3"/>
        <v>0</v>
      </c>
      <c r="H30" s="130">
        <f t="shared" si="4"/>
        <v>0</v>
      </c>
      <c r="I30" s="292"/>
      <c r="J30" s="292"/>
      <c r="L30" s="130" t="str">
        <f t="shared" si="2"/>
        <v xml:space="preserve"> </v>
      </c>
      <c r="N30" s="275"/>
      <c r="O30" s="275"/>
      <c r="P30" s="275">
        <f t="shared" si="0"/>
        <v>0</v>
      </c>
    </row>
    <row r="31" spans="2:16" s="130" customFormat="1" x14ac:dyDescent="0.2">
      <c r="C31" s="246"/>
      <c r="E31" s="246"/>
      <c r="G31" s="246">
        <f t="shared" si="3"/>
        <v>0</v>
      </c>
      <c r="H31" s="130">
        <f t="shared" si="4"/>
        <v>0</v>
      </c>
      <c r="I31" s="292"/>
      <c r="J31" s="292"/>
      <c r="L31" s="130" t="str">
        <f t="shared" si="2"/>
        <v xml:space="preserve"> </v>
      </c>
      <c r="N31" s="275"/>
      <c r="O31" s="275"/>
      <c r="P31" s="275">
        <f t="shared" si="0"/>
        <v>0</v>
      </c>
    </row>
    <row r="32" spans="2:16" s="130" customFormat="1" x14ac:dyDescent="0.2">
      <c r="C32" s="246"/>
      <c r="E32" s="246"/>
      <c r="G32" s="246">
        <f t="shared" si="3"/>
        <v>0</v>
      </c>
      <c r="H32" s="130">
        <f t="shared" si="4"/>
        <v>0</v>
      </c>
      <c r="L32" s="130" t="str">
        <f t="shared" si="2"/>
        <v xml:space="preserve"> </v>
      </c>
      <c r="N32" s="275"/>
      <c r="O32" s="275"/>
      <c r="P32" s="275">
        <f t="shared" si="0"/>
        <v>0</v>
      </c>
    </row>
    <row r="33" spans="3:16" s="130" customFormat="1" x14ac:dyDescent="0.2">
      <c r="C33" s="246"/>
      <c r="E33" s="246"/>
      <c r="G33" s="246">
        <f t="shared" si="3"/>
        <v>0</v>
      </c>
      <c r="H33" s="130">
        <f t="shared" si="4"/>
        <v>0</v>
      </c>
      <c r="L33" s="130" t="str">
        <f t="shared" si="2"/>
        <v xml:space="preserve"> </v>
      </c>
      <c r="N33" s="275"/>
      <c r="O33" s="275"/>
      <c r="P33" s="275">
        <f t="shared" si="0"/>
        <v>0</v>
      </c>
    </row>
    <row r="34" spans="3:16" s="130" customFormat="1" x14ac:dyDescent="0.2">
      <c r="C34" s="246"/>
      <c r="E34" s="246"/>
      <c r="G34" s="246">
        <f t="shared" si="3"/>
        <v>0</v>
      </c>
      <c r="H34" s="130">
        <f t="shared" si="4"/>
        <v>0</v>
      </c>
      <c r="L34" s="130" t="str">
        <f t="shared" si="2"/>
        <v xml:space="preserve"> </v>
      </c>
      <c r="N34" s="275"/>
      <c r="O34" s="275"/>
      <c r="P34" s="275">
        <f t="shared" si="0"/>
        <v>0</v>
      </c>
    </row>
    <row r="35" spans="3:16" s="130" customFormat="1" x14ac:dyDescent="0.2">
      <c r="C35" s="246"/>
      <c r="E35" s="246"/>
      <c r="G35" s="246">
        <f t="shared" si="3"/>
        <v>0</v>
      </c>
      <c r="H35" s="130">
        <f t="shared" si="4"/>
        <v>0</v>
      </c>
      <c r="L35" s="130" t="str">
        <f t="shared" si="2"/>
        <v xml:space="preserve"> </v>
      </c>
      <c r="N35" s="275"/>
      <c r="O35" s="275"/>
      <c r="P35" s="275">
        <f t="shared" si="0"/>
        <v>0</v>
      </c>
    </row>
    <row r="36" spans="3:16" s="130" customFormat="1" x14ac:dyDescent="0.2">
      <c r="C36" s="246"/>
      <c r="E36" s="246"/>
      <c r="G36" s="246">
        <f t="shared" si="3"/>
        <v>0</v>
      </c>
      <c r="H36" s="130">
        <f t="shared" si="4"/>
        <v>0</v>
      </c>
      <c r="L36" s="130" t="str">
        <f t="shared" si="2"/>
        <v xml:space="preserve"> </v>
      </c>
      <c r="N36" s="275"/>
      <c r="O36" s="275"/>
      <c r="P36" s="275">
        <f t="shared" si="0"/>
        <v>0</v>
      </c>
    </row>
    <row r="37" spans="3:16" s="130" customFormat="1" x14ac:dyDescent="0.2">
      <c r="C37" s="246"/>
      <c r="E37" s="246"/>
      <c r="G37" s="246">
        <f t="shared" si="3"/>
        <v>0</v>
      </c>
      <c r="H37" s="130">
        <f t="shared" si="4"/>
        <v>0</v>
      </c>
      <c r="L37" s="130" t="str">
        <f t="shared" si="2"/>
        <v xml:space="preserve"> </v>
      </c>
      <c r="N37" s="275"/>
      <c r="O37" s="275"/>
      <c r="P37" s="275">
        <f t="shared" si="0"/>
        <v>0</v>
      </c>
    </row>
    <row r="38" spans="3:16" s="130" customFormat="1" x14ac:dyDescent="0.2">
      <c r="C38" s="246"/>
      <c r="E38" s="246"/>
      <c r="G38" s="246">
        <f t="shared" si="4"/>
        <v>0</v>
      </c>
      <c r="H38" s="130">
        <f t="shared" si="4"/>
        <v>0</v>
      </c>
      <c r="L38" s="130" t="str">
        <f t="shared" si="2"/>
        <v xml:space="preserve"> </v>
      </c>
      <c r="N38" s="275"/>
      <c r="O38" s="275"/>
      <c r="P38" s="275">
        <f t="shared" si="0"/>
        <v>0</v>
      </c>
    </row>
    <row r="39" spans="3:16" s="130" customFormat="1" x14ac:dyDescent="0.2">
      <c r="C39" s="246"/>
      <c r="E39" s="246"/>
      <c r="G39" s="246">
        <f t="shared" si="4"/>
        <v>0</v>
      </c>
      <c r="H39" s="130">
        <f t="shared" si="4"/>
        <v>0</v>
      </c>
      <c r="L39" s="130" t="str">
        <f t="shared" si="2"/>
        <v xml:space="preserve"> </v>
      </c>
      <c r="N39" s="275"/>
      <c r="O39" s="275"/>
      <c r="P39" s="275">
        <f t="shared" si="0"/>
        <v>0</v>
      </c>
    </row>
    <row r="40" spans="3:16" s="130" customFormat="1" x14ac:dyDescent="0.2">
      <c r="C40" s="246"/>
      <c r="E40" s="246"/>
      <c r="G40" s="246">
        <f t="shared" si="4"/>
        <v>0</v>
      </c>
      <c r="H40" s="130">
        <f t="shared" si="4"/>
        <v>0</v>
      </c>
      <c r="L40" s="130" t="str">
        <f t="shared" si="2"/>
        <v xml:space="preserve"> </v>
      </c>
      <c r="N40" s="275"/>
      <c r="O40" s="275"/>
      <c r="P40" s="275">
        <f t="shared" si="0"/>
        <v>0</v>
      </c>
    </row>
    <row r="41" spans="3:16" s="130" customFormat="1" x14ac:dyDescent="0.2">
      <c r="C41" s="246"/>
      <c r="E41" s="246"/>
      <c r="G41" s="246">
        <f t="shared" si="4"/>
        <v>0</v>
      </c>
      <c r="H41" s="130">
        <f t="shared" si="4"/>
        <v>0</v>
      </c>
      <c r="L41" s="130" t="str">
        <f t="shared" si="2"/>
        <v xml:space="preserve"> </v>
      </c>
      <c r="N41" s="275"/>
      <c r="O41" s="275"/>
      <c r="P41" s="275">
        <f t="shared" si="0"/>
        <v>0</v>
      </c>
    </row>
    <row r="42" spans="3:16" s="130" customFormat="1" x14ac:dyDescent="0.2">
      <c r="C42" s="246"/>
      <c r="E42" s="246"/>
      <c r="G42" s="246">
        <f t="shared" si="4"/>
        <v>0</v>
      </c>
      <c r="H42" s="130">
        <f t="shared" si="4"/>
        <v>0</v>
      </c>
      <c r="L42" s="130" t="str">
        <f t="shared" si="2"/>
        <v xml:space="preserve"> </v>
      </c>
      <c r="N42" s="275"/>
      <c r="O42" s="275"/>
      <c r="P42" s="275">
        <f t="shared" si="0"/>
        <v>0</v>
      </c>
    </row>
    <row r="43" spans="3:16" x14ac:dyDescent="0.2">
      <c r="G43" s="13">
        <f t="shared" si="4"/>
        <v>0</v>
      </c>
      <c r="H43" s="464">
        <f t="shared" si="4"/>
        <v>0</v>
      </c>
      <c r="I43" s="9"/>
      <c r="J43" s="9"/>
      <c r="L43" s="9" t="str">
        <f t="shared" ref="L43:L78" si="5">IF(D43&gt;0,D43," ")</f>
        <v xml:space="preserve"> </v>
      </c>
      <c r="P43" s="14">
        <f t="shared" si="0"/>
        <v>0</v>
      </c>
    </row>
    <row r="44" spans="3:16" x14ac:dyDescent="0.2">
      <c r="G44" s="13">
        <f t="shared" si="4"/>
        <v>0</v>
      </c>
      <c r="H44" s="464">
        <f t="shared" si="4"/>
        <v>0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3:16" x14ac:dyDescent="0.2">
      <c r="G45" s="13">
        <f t="shared" si="4"/>
        <v>0</v>
      </c>
      <c r="H45" s="464">
        <f t="shared" si="4"/>
        <v>0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3:16" x14ac:dyDescent="0.2">
      <c r="G46" s="13">
        <f t="shared" si="4"/>
        <v>0</v>
      </c>
      <c r="H46" s="464">
        <f t="shared" si="4"/>
        <v>0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3:16" x14ac:dyDescent="0.2">
      <c r="G47" s="13">
        <f t="shared" si="4"/>
        <v>0</v>
      </c>
      <c r="H47" s="464">
        <f t="shared" si="4"/>
        <v>0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3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5"/>
        <v xml:space="preserve"> </v>
      </c>
      <c r="P74" s="14">
        <f t="shared" si="0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5"/>
        <v xml:space="preserve"> </v>
      </c>
      <c r="P75" s="14">
        <f t="shared" ref="P75:P138" si="6">O75*G75</f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5"/>
        <v xml:space="preserve"> </v>
      </c>
      <c r="P76" s="14">
        <f t="shared" si="6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5"/>
        <v xml:space="preserve"> </v>
      </c>
      <c r="P77" s="14">
        <f t="shared" si="6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5"/>
        <v xml:space="preserve"> </v>
      </c>
      <c r="P78" s="14">
        <f t="shared" si="6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ref="L79:L142" si="7">IF(D79&gt;0,D79," ")</f>
        <v xml:space="preserve"> </v>
      </c>
      <c r="P79" s="14">
        <f t="shared" si="6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si="4"/>
        <v>0</v>
      </c>
      <c r="H91" s="9">
        <f t="shared" si="4"/>
        <v>0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ref="G92:H119" si="8">G91-E92+C92</f>
        <v>0</v>
      </c>
      <c r="H92" s="9">
        <f t="shared" si="8"/>
        <v>0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0</v>
      </c>
      <c r="H93" s="9">
        <f t="shared" si="8"/>
        <v>0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0</v>
      </c>
      <c r="H94" s="9">
        <f t="shared" si="8"/>
        <v>0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0</v>
      </c>
      <c r="H95" s="9">
        <f t="shared" si="8"/>
        <v>0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0</v>
      </c>
      <c r="H96" s="9">
        <f t="shared" si="8"/>
        <v>0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0</v>
      </c>
      <c r="H97" s="9">
        <f t="shared" si="8"/>
        <v>0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0</v>
      </c>
      <c r="H98" s="9">
        <f t="shared" si="8"/>
        <v>0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0</v>
      </c>
      <c r="H99" s="9">
        <f t="shared" si="8"/>
        <v>0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0</v>
      </c>
      <c r="H100" s="9">
        <f t="shared" si="8"/>
        <v>0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0</v>
      </c>
      <c r="H101" s="9">
        <f t="shared" si="8"/>
        <v>0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0</v>
      </c>
      <c r="H102" s="9">
        <f t="shared" si="8"/>
        <v>0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0</v>
      </c>
      <c r="H103" s="9">
        <f t="shared" si="8"/>
        <v>0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0</v>
      </c>
      <c r="H104" s="9">
        <f t="shared" si="8"/>
        <v>0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0</v>
      </c>
      <c r="H105" s="9">
        <f t="shared" si="8"/>
        <v>0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0</v>
      </c>
      <c r="H106" s="9">
        <f t="shared" si="8"/>
        <v>0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0</v>
      </c>
      <c r="H107" s="9">
        <f t="shared" si="8"/>
        <v>0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0</v>
      </c>
      <c r="H108" s="9">
        <f t="shared" si="8"/>
        <v>0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0</v>
      </c>
      <c r="H109" s="9">
        <f t="shared" si="8"/>
        <v>0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0</v>
      </c>
      <c r="H110" s="9">
        <f t="shared" si="8"/>
        <v>0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0</v>
      </c>
      <c r="H111" s="9">
        <f t="shared" si="8"/>
        <v>0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0</v>
      </c>
      <c r="H112" s="9">
        <f t="shared" si="8"/>
        <v>0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0</v>
      </c>
      <c r="H113" s="9">
        <f t="shared" si="8"/>
        <v>0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0</v>
      </c>
      <c r="H114" s="9">
        <f t="shared" si="8"/>
        <v>0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0</v>
      </c>
      <c r="H115" s="9">
        <f t="shared" si="8"/>
        <v>0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0</v>
      </c>
      <c r="H116" s="9">
        <f t="shared" si="8"/>
        <v>0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0</v>
      </c>
      <c r="H117" s="9">
        <f t="shared" si="8"/>
        <v>0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0</v>
      </c>
      <c r="H118" s="9">
        <f t="shared" si="8"/>
        <v>0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ref="G120:H183" si="9">G119-E120+C120</f>
        <v>0</v>
      </c>
      <c r="H120" s="9">
        <f t="shared" si="9"/>
        <v>0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0</v>
      </c>
      <c r="H121" s="9">
        <f t="shared" si="9"/>
        <v>0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0</v>
      </c>
      <c r="H122" s="9">
        <f t="shared" si="9"/>
        <v>0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0</v>
      </c>
      <c r="H123" s="9">
        <f t="shared" si="9"/>
        <v>0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0</v>
      </c>
      <c r="H124" s="9">
        <f t="shared" si="9"/>
        <v>0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0</v>
      </c>
      <c r="H125" s="9">
        <f t="shared" si="9"/>
        <v>0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0</v>
      </c>
      <c r="H126" s="9">
        <f t="shared" si="9"/>
        <v>0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0</v>
      </c>
      <c r="H127" s="9">
        <f t="shared" si="9"/>
        <v>0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0</v>
      </c>
      <c r="H128" s="9">
        <f t="shared" si="9"/>
        <v>0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0</v>
      </c>
      <c r="H129" s="9">
        <f t="shared" si="9"/>
        <v>0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0</v>
      </c>
      <c r="H130" s="9">
        <f t="shared" si="9"/>
        <v>0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0</v>
      </c>
      <c r="H131" s="9">
        <f t="shared" si="9"/>
        <v>0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0</v>
      </c>
      <c r="H132" s="9">
        <f t="shared" si="9"/>
        <v>0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0</v>
      </c>
      <c r="H133" s="9">
        <f t="shared" si="9"/>
        <v>0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0</v>
      </c>
      <c r="H134" s="9">
        <f t="shared" si="9"/>
        <v>0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0</v>
      </c>
      <c r="H135" s="9">
        <f t="shared" si="9"/>
        <v>0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0</v>
      </c>
      <c r="H136" s="9">
        <f t="shared" si="9"/>
        <v>0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0</v>
      </c>
      <c r="H137" s="9">
        <f t="shared" si="9"/>
        <v>0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0</v>
      </c>
      <c r="H138" s="9">
        <f t="shared" si="9"/>
        <v>0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0</v>
      </c>
      <c r="H139" s="9">
        <f t="shared" si="9"/>
        <v>0</v>
      </c>
      <c r="I139" s="9"/>
      <c r="J139" s="9"/>
      <c r="L139" s="9" t="str">
        <f t="shared" si="7"/>
        <v xml:space="preserve"> </v>
      </c>
      <c r="P139" s="14">
        <f t="shared" ref="P139:P202" si="10">O139*G139</f>
        <v>0</v>
      </c>
    </row>
    <row r="140" spans="7:16" x14ac:dyDescent="0.2">
      <c r="G140" s="13">
        <f t="shared" si="9"/>
        <v>0</v>
      </c>
      <c r="H140" s="9">
        <f t="shared" si="9"/>
        <v>0</v>
      </c>
      <c r="I140" s="9"/>
      <c r="J140" s="9"/>
      <c r="L140" s="9" t="str">
        <f t="shared" si="7"/>
        <v xml:space="preserve"> </v>
      </c>
      <c r="P140" s="14">
        <f t="shared" si="10"/>
        <v>0</v>
      </c>
    </row>
    <row r="141" spans="7:16" x14ac:dyDescent="0.2">
      <c r="G141" s="13">
        <f t="shared" si="9"/>
        <v>0</v>
      </c>
      <c r="H141" s="9">
        <f t="shared" si="9"/>
        <v>0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0</v>
      </c>
      <c r="H142" s="9">
        <f t="shared" si="9"/>
        <v>0</v>
      </c>
      <c r="I142" s="9"/>
      <c r="J142" s="9"/>
      <c r="L142" s="9" t="str">
        <f t="shared" si="7"/>
        <v xml:space="preserve"> </v>
      </c>
      <c r="P142" s="14">
        <f t="shared" si="10"/>
        <v>0</v>
      </c>
    </row>
    <row r="143" spans="7:16" x14ac:dyDescent="0.2">
      <c r="G143" s="13">
        <f t="shared" si="9"/>
        <v>0</v>
      </c>
      <c r="H143" s="9">
        <f t="shared" si="9"/>
        <v>0</v>
      </c>
      <c r="I143" s="9"/>
      <c r="J143" s="9"/>
      <c r="L143" s="9" t="str">
        <f t="shared" ref="L143:L204" si="11">IF(D143&gt;0,D143," ")</f>
        <v xml:space="preserve"> </v>
      </c>
      <c r="P143" s="14">
        <f t="shared" si="10"/>
        <v>0</v>
      </c>
    </row>
    <row r="144" spans="7:16" x14ac:dyDescent="0.2">
      <c r="G144" s="13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0</v>
      </c>
      <c r="H183" s="9">
        <f t="shared" si="9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ref="G184:H209" si="12">G183-E184+C184</f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ref="P203:P209" si="13">O203*G203</f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 t="shared" si="11"/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0</v>
      </c>
      <c r="H209" s="9">
        <f t="shared" si="12"/>
        <v>0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17" sqref="E17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108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872" t="s">
        <v>22</v>
      </c>
      <c r="L7" s="873"/>
      <c r="M7" s="874"/>
    </row>
    <row r="8" spans="1:18" x14ac:dyDescent="0.25">
      <c r="A8" s="872" t="s">
        <v>2</v>
      </c>
      <c r="B8" s="874"/>
      <c r="C8" s="875" t="s">
        <v>3</v>
      </c>
      <c r="D8" s="876"/>
      <c r="E8" s="875" t="s">
        <v>4</v>
      </c>
      <c r="F8" s="876"/>
      <c r="G8" s="875" t="s">
        <v>5</v>
      </c>
      <c r="H8" s="876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84</v>
      </c>
      <c r="B10" s="231"/>
      <c r="C10" s="56"/>
      <c r="D10" s="56"/>
      <c r="E10" s="111"/>
      <c r="F10" s="56"/>
      <c r="G10" s="247">
        <v>23.85</v>
      </c>
      <c r="H10" s="249">
        <v>2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796" customFormat="1" x14ac:dyDescent="0.25">
      <c r="B11" s="835">
        <v>3</v>
      </c>
      <c r="C11" s="800"/>
      <c r="D11" s="801"/>
      <c r="E11" s="799">
        <v>23.85</v>
      </c>
      <c r="F11" s="801">
        <v>2</v>
      </c>
      <c r="G11" s="808">
        <f t="shared" ref="G11:G53" si="1">G10-E11+C11</f>
        <v>0</v>
      </c>
      <c r="H11" s="796">
        <f t="shared" ref="H11:H53" si="2">H10-F11+D11</f>
        <v>0</v>
      </c>
      <c r="I11" s="836" t="s">
        <v>98</v>
      </c>
      <c r="J11" s="801" t="s">
        <v>52</v>
      </c>
      <c r="K11" s="837"/>
      <c r="L11" s="801"/>
      <c r="M11" s="801"/>
      <c r="N11" s="838"/>
      <c r="O11" s="803"/>
      <c r="P11" s="803">
        <f t="shared" si="0"/>
        <v>0</v>
      </c>
      <c r="R11" s="803"/>
    </row>
    <row r="12" spans="1:18" s="254" customFormat="1" x14ac:dyDescent="0.25">
      <c r="B12" s="724">
        <v>3</v>
      </c>
      <c r="C12" s="255">
        <v>204.3</v>
      </c>
      <c r="D12" s="252">
        <v>15</v>
      </c>
      <c r="E12" s="251"/>
      <c r="F12" s="252"/>
      <c r="G12" s="253">
        <f t="shared" si="1"/>
        <v>204.3</v>
      </c>
      <c r="H12" s="254">
        <f t="shared" si="2"/>
        <v>15</v>
      </c>
      <c r="I12" s="728"/>
      <c r="J12" s="504" t="s">
        <v>109</v>
      </c>
      <c r="K12" s="726"/>
      <c r="L12" s="252"/>
      <c r="M12" s="729"/>
      <c r="N12" s="727"/>
      <c r="O12" s="327"/>
      <c r="P12" s="327">
        <f t="shared" si="0"/>
        <v>0</v>
      </c>
      <c r="R12" s="327"/>
    </row>
    <row r="13" spans="1:18" s="254" customFormat="1" x14ac:dyDescent="0.25">
      <c r="B13" s="724"/>
      <c r="C13" s="255"/>
      <c r="D13" s="252"/>
      <c r="E13" s="255"/>
      <c r="F13" s="252"/>
      <c r="G13" s="253">
        <f t="shared" si="1"/>
        <v>204.3</v>
      </c>
      <c r="H13" s="254">
        <f t="shared" si="2"/>
        <v>15</v>
      </c>
      <c r="I13" s="725"/>
      <c r="J13" s="252"/>
      <c r="K13" s="252"/>
      <c r="L13" s="252"/>
      <c r="M13" s="252"/>
      <c r="N13" s="727"/>
      <c r="O13" s="327"/>
      <c r="P13" s="327">
        <f t="shared" si="0"/>
        <v>0</v>
      </c>
      <c r="R13" s="327"/>
    </row>
    <row r="14" spans="1:18" s="254" customFormat="1" x14ac:dyDescent="0.25">
      <c r="B14" s="724"/>
      <c r="C14" s="255"/>
      <c r="D14" s="252"/>
      <c r="E14" s="255"/>
      <c r="F14" s="252"/>
      <c r="G14" s="253">
        <f t="shared" si="1"/>
        <v>204.3</v>
      </c>
      <c r="H14" s="254">
        <f t="shared" si="2"/>
        <v>15</v>
      </c>
      <c r="I14" s="725"/>
      <c r="J14" s="252"/>
      <c r="K14" s="726"/>
      <c r="L14" s="252"/>
      <c r="M14" s="252"/>
      <c r="N14" s="727"/>
      <c r="O14" s="500"/>
      <c r="P14" s="327">
        <f t="shared" si="0"/>
        <v>0</v>
      </c>
      <c r="R14" s="327"/>
    </row>
    <row r="15" spans="1:18" s="254" customFormat="1" x14ac:dyDescent="0.25">
      <c r="B15" s="724"/>
      <c r="C15" s="255"/>
      <c r="D15" s="252"/>
      <c r="E15" s="255"/>
      <c r="F15" s="252"/>
      <c r="G15" s="253">
        <f t="shared" si="1"/>
        <v>204.3</v>
      </c>
      <c r="H15" s="254">
        <f t="shared" si="2"/>
        <v>15</v>
      </c>
      <c r="I15" s="725"/>
      <c r="J15" s="252"/>
      <c r="K15" s="726"/>
      <c r="L15" s="252"/>
      <c r="M15" s="252"/>
      <c r="N15" s="727"/>
      <c r="O15" s="327"/>
      <c r="P15" s="327">
        <f t="shared" si="0"/>
        <v>0</v>
      </c>
      <c r="R15" s="327"/>
    </row>
    <row r="16" spans="1:18" s="254" customFormat="1" x14ac:dyDescent="0.25">
      <c r="B16" s="724"/>
      <c r="C16" s="253"/>
      <c r="E16" s="253"/>
      <c r="G16" s="253">
        <f t="shared" si="1"/>
        <v>204.3</v>
      </c>
      <c r="H16" s="254">
        <f t="shared" si="2"/>
        <v>15</v>
      </c>
      <c r="J16" s="252"/>
      <c r="L16" s="254" t="str">
        <f t="shared" ref="L16:L80" si="3">IF(D16&gt;0,D16," ")</f>
        <v xml:space="preserve"> </v>
      </c>
      <c r="N16" s="390"/>
      <c r="O16" s="327"/>
      <c r="P16" s="327">
        <f t="shared" si="0"/>
        <v>0</v>
      </c>
      <c r="R16" s="327"/>
    </row>
    <row r="17" spans="1:18" s="254" customFormat="1" x14ac:dyDescent="0.25">
      <c r="B17" s="252"/>
      <c r="C17" s="253"/>
      <c r="E17" s="253"/>
      <c r="G17" s="253">
        <f t="shared" si="1"/>
        <v>204.3</v>
      </c>
      <c r="H17" s="254">
        <f t="shared" si="2"/>
        <v>15</v>
      </c>
      <c r="J17" s="252"/>
      <c r="L17" s="254" t="str">
        <f t="shared" si="3"/>
        <v xml:space="preserve"> </v>
      </c>
      <c r="N17" s="390"/>
      <c r="O17" s="327"/>
      <c r="P17" s="327">
        <f t="shared" si="0"/>
        <v>0</v>
      </c>
      <c r="R17" s="327"/>
    </row>
    <row r="18" spans="1:18" s="254" customFormat="1" x14ac:dyDescent="0.25">
      <c r="B18" s="252"/>
      <c r="C18" s="253"/>
      <c r="E18" s="253"/>
      <c r="G18" s="253">
        <f t="shared" si="1"/>
        <v>204.3</v>
      </c>
      <c r="H18" s="254">
        <f t="shared" si="2"/>
        <v>15</v>
      </c>
      <c r="J18" s="252"/>
      <c r="L18" s="254" t="str">
        <f t="shared" si="3"/>
        <v xml:space="preserve"> </v>
      </c>
      <c r="N18" s="390"/>
      <c r="O18" s="327"/>
      <c r="P18" s="327">
        <f t="shared" si="0"/>
        <v>0</v>
      </c>
    </row>
    <row r="19" spans="1:18" s="254" customFormat="1" x14ac:dyDescent="0.25">
      <c r="B19" s="252"/>
      <c r="C19" s="255"/>
      <c r="E19" s="253"/>
      <c r="G19" s="253">
        <f t="shared" si="1"/>
        <v>204.3</v>
      </c>
      <c r="H19" s="254">
        <f t="shared" si="2"/>
        <v>15</v>
      </c>
      <c r="J19" s="252"/>
      <c r="L19" s="254" t="str">
        <f t="shared" si="3"/>
        <v xml:space="preserve"> </v>
      </c>
      <c r="N19" s="390"/>
      <c r="O19" s="327"/>
      <c r="P19" s="327">
        <f t="shared" si="0"/>
        <v>0</v>
      </c>
    </row>
    <row r="20" spans="1:18" s="254" customFormat="1" x14ac:dyDescent="0.25">
      <c r="B20" s="252"/>
      <c r="C20" s="255"/>
      <c r="E20" s="253"/>
      <c r="G20" s="253">
        <f t="shared" si="1"/>
        <v>204.3</v>
      </c>
      <c r="H20" s="254">
        <f t="shared" si="2"/>
        <v>15</v>
      </c>
      <c r="J20" s="252"/>
      <c r="N20" s="390"/>
      <c r="O20" s="327"/>
      <c r="P20" s="327"/>
    </row>
    <row r="21" spans="1:18" s="254" customFormat="1" x14ac:dyDescent="0.25">
      <c r="B21" s="252"/>
      <c r="C21" s="253"/>
      <c r="E21" s="253"/>
      <c r="G21" s="253">
        <f>G19-E21+C21</f>
        <v>204.3</v>
      </c>
      <c r="H21" s="254">
        <f t="shared" si="2"/>
        <v>15</v>
      </c>
      <c r="J21" s="252"/>
      <c r="L21" s="254" t="str">
        <f t="shared" si="3"/>
        <v xml:space="preserve"> </v>
      </c>
      <c r="N21" s="390"/>
      <c r="O21" s="327"/>
      <c r="P21" s="327">
        <f t="shared" si="0"/>
        <v>0</v>
      </c>
    </row>
    <row r="22" spans="1:18" s="254" customFormat="1" x14ac:dyDescent="0.25">
      <c r="B22" s="252"/>
      <c r="C22" s="253"/>
      <c r="E22" s="253"/>
      <c r="G22" s="253">
        <f t="shared" si="1"/>
        <v>204.3</v>
      </c>
      <c r="H22" s="254">
        <f t="shared" si="2"/>
        <v>15</v>
      </c>
      <c r="J22" s="252"/>
      <c r="L22" s="254" t="str">
        <f t="shared" si="3"/>
        <v xml:space="preserve"> </v>
      </c>
      <c r="N22" s="390"/>
      <c r="O22" s="327"/>
      <c r="P22" s="327">
        <f t="shared" si="0"/>
        <v>0</v>
      </c>
    </row>
    <row r="23" spans="1:18" s="254" customFormat="1" x14ac:dyDescent="0.25">
      <c r="B23" s="252"/>
      <c r="C23" s="253"/>
      <c r="E23" s="253"/>
      <c r="G23" s="253">
        <f t="shared" si="1"/>
        <v>204.3</v>
      </c>
      <c r="H23" s="254">
        <f t="shared" si="2"/>
        <v>15</v>
      </c>
      <c r="J23" s="252"/>
      <c r="L23" s="254" t="str">
        <f t="shared" si="3"/>
        <v xml:space="preserve"> </v>
      </c>
      <c r="N23" s="390"/>
      <c r="O23" s="327"/>
      <c r="P23" s="327">
        <f t="shared" si="0"/>
        <v>0</v>
      </c>
    </row>
    <row r="24" spans="1:18" s="254" customFormat="1" x14ac:dyDescent="0.25">
      <c r="B24" s="252"/>
      <c r="C24" s="253"/>
      <c r="E24" s="253"/>
      <c r="G24" s="253">
        <f t="shared" si="1"/>
        <v>204.3</v>
      </c>
      <c r="H24" s="254">
        <f t="shared" si="2"/>
        <v>15</v>
      </c>
      <c r="J24" s="252"/>
      <c r="L24" s="254" t="str">
        <f t="shared" si="3"/>
        <v xml:space="preserve"> </v>
      </c>
      <c r="N24" s="390"/>
      <c r="O24" s="327"/>
      <c r="P24" s="327">
        <f t="shared" si="0"/>
        <v>0</v>
      </c>
    </row>
    <row r="25" spans="1:18" x14ac:dyDescent="0.25">
      <c r="A25" s="56"/>
      <c r="B25" s="112"/>
      <c r="C25" s="111"/>
      <c r="D25" s="56"/>
      <c r="E25" s="111"/>
      <c r="F25" s="254"/>
      <c r="G25" s="253">
        <f t="shared" si="1"/>
        <v>204.3</v>
      </c>
      <c r="H25" s="254">
        <f t="shared" si="2"/>
        <v>15</v>
      </c>
      <c r="I25" s="254"/>
      <c r="J25" s="112"/>
      <c r="L25" s="56" t="str">
        <f t="shared" si="3"/>
        <v xml:space="preserve"> </v>
      </c>
      <c r="N25" s="167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254"/>
      <c r="G26" s="253">
        <f>G25-E26+C26</f>
        <v>204.3</v>
      </c>
      <c r="H26" s="254">
        <f t="shared" si="2"/>
        <v>15</v>
      </c>
      <c r="I26" s="254"/>
      <c r="J26" s="112"/>
      <c r="L26" s="56" t="str">
        <f t="shared" si="3"/>
        <v xml:space="preserve"> </v>
      </c>
      <c r="N26" s="167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254"/>
      <c r="G27" s="253">
        <f>G26-E27+C27</f>
        <v>204.3</v>
      </c>
      <c r="H27" s="254">
        <f>H26-F27+D27</f>
        <v>15</v>
      </c>
      <c r="I27" s="254"/>
      <c r="J27" s="112"/>
      <c r="L27" s="56" t="str">
        <f t="shared" si="3"/>
        <v xml:space="preserve"> </v>
      </c>
      <c r="N27" s="167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254"/>
      <c r="G28" s="253">
        <f t="shared" si="1"/>
        <v>204.3</v>
      </c>
      <c r="H28" s="254">
        <f t="shared" si="2"/>
        <v>15</v>
      </c>
      <c r="I28" s="254"/>
      <c r="J28" s="112"/>
      <c r="L28" s="56" t="str">
        <f t="shared" si="3"/>
        <v xml:space="preserve"> </v>
      </c>
      <c r="N28" s="167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254"/>
      <c r="G29" s="253">
        <f t="shared" si="1"/>
        <v>204.3</v>
      </c>
      <c r="H29" s="254">
        <f t="shared" si="2"/>
        <v>15</v>
      </c>
      <c r="I29" s="254"/>
      <c r="J29" s="112"/>
      <c r="L29" s="56" t="str">
        <f t="shared" si="3"/>
        <v xml:space="preserve"> </v>
      </c>
      <c r="N29" s="167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254"/>
      <c r="G30" s="253">
        <f t="shared" si="1"/>
        <v>204.3</v>
      </c>
      <c r="H30" s="254">
        <f t="shared" si="2"/>
        <v>15</v>
      </c>
      <c r="I30" s="254"/>
      <c r="J30" s="112"/>
      <c r="L30" s="56" t="str">
        <f t="shared" si="3"/>
        <v xml:space="preserve"> </v>
      </c>
      <c r="N30" s="167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204.3</v>
      </c>
      <c r="H31" s="56">
        <f t="shared" si="2"/>
        <v>15</v>
      </c>
      <c r="I31" s="56"/>
      <c r="J31" s="112"/>
      <c r="L31" s="56" t="str">
        <f t="shared" si="3"/>
        <v xml:space="preserve"> </v>
      </c>
      <c r="N31" s="167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204.3</v>
      </c>
      <c r="H32" s="56">
        <f t="shared" si="2"/>
        <v>15</v>
      </c>
      <c r="I32" s="56"/>
      <c r="J32" s="112"/>
      <c r="L32" s="56" t="str">
        <f t="shared" si="3"/>
        <v xml:space="preserve"> </v>
      </c>
      <c r="N32" s="167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204.3</v>
      </c>
      <c r="H33" s="56">
        <f t="shared" si="2"/>
        <v>15</v>
      </c>
      <c r="I33" s="56"/>
      <c r="J33" s="112"/>
      <c r="K33" s="56"/>
      <c r="L33" s="56" t="str">
        <f t="shared" si="3"/>
        <v xml:space="preserve"> </v>
      </c>
      <c r="N33" s="167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204.3</v>
      </c>
      <c r="H34" s="56">
        <f t="shared" si="2"/>
        <v>15</v>
      </c>
      <c r="I34" s="56"/>
      <c r="J34" s="112"/>
      <c r="L34" s="56" t="str">
        <f t="shared" si="3"/>
        <v xml:space="preserve"> </v>
      </c>
      <c r="N34" s="167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204.3</v>
      </c>
      <c r="H35" s="56">
        <f t="shared" si="2"/>
        <v>15</v>
      </c>
      <c r="I35" s="56"/>
      <c r="J35" s="112"/>
      <c r="L35" s="56" t="str">
        <f t="shared" si="3"/>
        <v xml:space="preserve"> </v>
      </c>
      <c r="N35" s="167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204.3</v>
      </c>
      <c r="H36" s="56">
        <f t="shared" si="2"/>
        <v>15</v>
      </c>
      <c r="I36" s="56"/>
      <c r="J36" s="112"/>
      <c r="L36" s="56" t="str">
        <f t="shared" si="3"/>
        <v xml:space="preserve"> </v>
      </c>
      <c r="N36" s="167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204.3</v>
      </c>
      <c r="H37" s="56">
        <f t="shared" si="2"/>
        <v>15</v>
      </c>
      <c r="I37" s="56"/>
      <c r="J37" s="112"/>
      <c r="L37" s="56" t="str">
        <f t="shared" si="3"/>
        <v xml:space="preserve"> </v>
      </c>
      <c r="N37" s="167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204.3</v>
      </c>
      <c r="H38" s="56">
        <f t="shared" si="2"/>
        <v>15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204.3</v>
      </c>
      <c r="H39" s="56">
        <f t="shared" si="2"/>
        <v>15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204.3</v>
      </c>
      <c r="H40" s="56">
        <f t="shared" si="2"/>
        <v>15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204.3</v>
      </c>
      <c r="H41" s="56">
        <f t="shared" si="2"/>
        <v>15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204.3</v>
      </c>
      <c r="H42" s="56">
        <f t="shared" si="2"/>
        <v>15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204.3</v>
      </c>
      <c r="H43" s="56">
        <f t="shared" si="2"/>
        <v>15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204.3</v>
      </c>
      <c r="H44" s="56">
        <f t="shared" si="2"/>
        <v>15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204.3</v>
      </c>
      <c r="H45" s="56">
        <f t="shared" si="2"/>
        <v>15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204.3</v>
      </c>
      <c r="H46" s="56">
        <f t="shared" si="2"/>
        <v>15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204.3</v>
      </c>
      <c r="H47" s="56">
        <f t="shared" si="2"/>
        <v>15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204.3</v>
      </c>
      <c r="H48" s="56">
        <f t="shared" si="2"/>
        <v>15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204.3</v>
      </c>
      <c r="H49" s="56">
        <f t="shared" si="2"/>
        <v>15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204.3</v>
      </c>
      <c r="H50" s="56">
        <f t="shared" si="2"/>
        <v>15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204.3</v>
      </c>
      <c r="H51" s="56">
        <f t="shared" si="2"/>
        <v>15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204.3</v>
      </c>
      <c r="H52" s="56">
        <f t="shared" si="2"/>
        <v>15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204.3</v>
      </c>
      <c r="H53" s="56">
        <f t="shared" si="2"/>
        <v>15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204.3</v>
      </c>
      <c r="H54" s="56">
        <f t="shared" si="4"/>
        <v>15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204.3</v>
      </c>
      <c r="H55" s="56">
        <f t="shared" si="4"/>
        <v>15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204.3</v>
      </c>
      <c r="H56" s="56">
        <f t="shared" si="4"/>
        <v>15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204.3</v>
      </c>
      <c r="H57" s="56">
        <f t="shared" si="4"/>
        <v>15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204.3</v>
      </c>
      <c r="H58" s="56">
        <f t="shared" si="4"/>
        <v>15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204.3</v>
      </c>
      <c r="H59" s="56">
        <f t="shared" si="4"/>
        <v>15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204.3</v>
      </c>
      <c r="H60" s="56">
        <f t="shared" si="4"/>
        <v>15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204.3</v>
      </c>
      <c r="H61" s="56">
        <f t="shared" si="4"/>
        <v>15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204.3</v>
      </c>
      <c r="H62" s="56">
        <f t="shared" si="4"/>
        <v>15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204.3</v>
      </c>
      <c r="H63" s="56">
        <f t="shared" si="4"/>
        <v>15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204.3</v>
      </c>
      <c r="H64" s="56">
        <f t="shared" si="4"/>
        <v>15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204.3</v>
      </c>
      <c r="H65" s="56">
        <f t="shared" si="4"/>
        <v>15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204.3</v>
      </c>
      <c r="H66" s="56">
        <f t="shared" si="4"/>
        <v>15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204.3</v>
      </c>
      <c r="H67" s="56">
        <f t="shared" si="4"/>
        <v>15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204.3</v>
      </c>
      <c r="H68" s="56">
        <f t="shared" si="4"/>
        <v>15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204.3</v>
      </c>
      <c r="H69" s="56">
        <f t="shared" si="4"/>
        <v>15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204.3</v>
      </c>
      <c r="H70" s="56">
        <f t="shared" si="4"/>
        <v>15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204.3</v>
      </c>
      <c r="H71" s="56">
        <f t="shared" si="4"/>
        <v>15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204.3</v>
      </c>
      <c r="H72" s="56">
        <f t="shared" si="4"/>
        <v>15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204.3</v>
      </c>
      <c r="H73" s="56">
        <f t="shared" si="4"/>
        <v>15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204.3</v>
      </c>
      <c r="H74" s="56">
        <f t="shared" si="4"/>
        <v>15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204.3</v>
      </c>
      <c r="H75" s="56">
        <f t="shared" si="4"/>
        <v>15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204.3</v>
      </c>
      <c r="H76" s="56">
        <f t="shared" si="4"/>
        <v>15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204.3</v>
      </c>
      <c r="H77" s="56">
        <f t="shared" si="4"/>
        <v>15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204.3</v>
      </c>
      <c r="H78" s="56">
        <f t="shared" si="4"/>
        <v>15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204.3</v>
      </c>
      <c r="H79" s="56">
        <f t="shared" si="4"/>
        <v>15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204.3</v>
      </c>
      <c r="H80" s="56">
        <f t="shared" si="4"/>
        <v>15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204.3</v>
      </c>
      <c r="H81" s="56">
        <f t="shared" si="4"/>
        <v>15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204.3</v>
      </c>
      <c r="H82" s="56">
        <f t="shared" si="4"/>
        <v>15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204.3</v>
      </c>
      <c r="H83" s="56">
        <f t="shared" si="4"/>
        <v>15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204.3</v>
      </c>
      <c r="H84" s="56">
        <f t="shared" si="4"/>
        <v>15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204.3</v>
      </c>
      <c r="H85" s="56">
        <f t="shared" si="4"/>
        <v>15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204.3</v>
      </c>
      <c r="H86" s="56">
        <f t="shared" si="4"/>
        <v>15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204.3</v>
      </c>
      <c r="H87" s="56">
        <f t="shared" si="4"/>
        <v>15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204.3</v>
      </c>
      <c r="H88" s="56">
        <f t="shared" si="4"/>
        <v>15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204.3</v>
      </c>
      <c r="H89" s="56">
        <f t="shared" si="4"/>
        <v>15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204.3</v>
      </c>
      <c r="H90" s="56">
        <f t="shared" si="4"/>
        <v>15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204.3</v>
      </c>
      <c r="H91" s="56">
        <f t="shared" si="4"/>
        <v>15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204.3</v>
      </c>
      <c r="H92" s="56">
        <f t="shared" si="4"/>
        <v>15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204.3</v>
      </c>
      <c r="H93" s="56">
        <f t="shared" si="4"/>
        <v>15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204.3</v>
      </c>
      <c r="H94" s="56">
        <f t="shared" si="4"/>
        <v>15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204.3</v>
      </c>
      <c r="H95" s="56">
        <f t="shared" si="4"/>
        <v>15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204.3</v>
      </c>
      <c r="H96" s="56">
        <f t="shared" si="7"/>
        <v>15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204.3</v>
      </c>
      <c r="H97" s="56">
        <f t="shared" si="7"/>
        <v>15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204.3</v>
      </c>
      <c r="H98" s="56">
        <f t="shared" si="7"/>
        <v>15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204.3</v>
      </c>
      <c r="H99" s="56">
        <f t="shared" si="7"/>
        <v>15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204.3</v>
      </c>
      <c r="H100" s="56">
        <f t="shared" si="7"/>
        <v>15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204.3</v>
      </c>
      <c r="H101" s="56">
        <f t="shared" si="7"/>
        <v>15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204.3</v>
      </c>
      <c r="H102" s="56">
        <f t="shared" si="7"/>
        <v>15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204.3</v>
      </c>
      <c r="H103" s="56">
        <f t="shared" si="7"/>
        <v>15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204.3</v>
      </c>
      <c r="H104" s="56">
        <f t="shared" si="7"/>
        <v>15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204.3</v>
      </c>
      <c r="H105" s="56">
        <f t="shared" si="7"/>
        <v>15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204.3</v>
      </c>
      <c r="H106" s="56">
        <f t="shared" si="7"/>
        <v>15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204.3</v>
      </c>
      <c r="H107" s="56">
        <f t="shared" si="7"/>
        <v>15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204.3</v>
      </c>
      <c r="H108" s="56">
        <f t="shared" si="7"/>
        <v>15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204.3</v>
      </c>
      <c r="H109" s="56">
        <f t="shared" si="7"/>
        <v>15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204.3</v>
      </c>
      <c r="H110" s="56">
        <f t="shared" si="7"/>
        <v>15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204.3</v>
      </c>
      <c r="H111" s="56">
        <f t="shared" si="7"/>
        <v>15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204.3</v>
      </c>
      <c r="H112" s="56">
        <f t="shared" si="7"/>
        <v>15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204.3</v>
      </c>
      <c r="H113" s="56">
        <f t="shared" si="7"/>
        <v>15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204.3</v>
      </c>
      <c r="H114" s="56">
        <f t="shared" si="7"/>
        <v>15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204.3</v>
      </c>
      <c r="H115" s="56">
        <f t="shared" si="7"/>
        <v>15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204.3</v>
      </c>
      <c r="H116" s="56">
        <f t="shared" si="7"/>
        <v>15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204.3</v>
      </c>
      <c r="H117" s="56">
        <f t="shared" si="7"/>
        <v>15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204.3</v>
      </c>
      <c r="H118" s="56">
        <f t="shared" si="7"/>
        <v>15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204.3</v>
      </c>
      <c r="H119" s="56">
        <f t="shared" si="7"/>
        <v>15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204.3</v>
      </c>
      <c r="H120" s="56">
        <f t="shared" si="7"/>
        <v>15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204.3</v>
      </c>
      <c r="H121" s="56">
        <f t="shared" si="7"/>
        <v>15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204.3</v>
      </c>
      <c r="H122" s="56">
        <f t="shared" si="7"/>
        <v>15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204.3</v>
      </c>
      <c r="H123" s="56">
        <f t="shared" si="7"/>
        <v>15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204.3</v>
      </c>
      <c r="H124" s="56">
        <f t="shared" si="8"/>
        <v>15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204.3</v>
      </c>
      <c r="H125" s="56">
        <f t="shared" si="8"/>
        <v>15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204.3</v>
      </c>
      <c r="H126" s="56">
        <f t="shared" si="8"/>
        <v>15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204.3</v>
      </c>
      <c r="H127" s="56">
        <f t="shared" si="8"/>
        <v>15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204.3</v>
      </c>
      <c r="H128" s="56">
        <f t="shared" si="8"/>
        <v>15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204.3</v>
      </c>
      <c r="H129" s="56">
        <f t="shared" si="8"/>
        <v>15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204.3</v>
      </c>
      <c r="H130" s="56">
        <f t="shared" si="8"/>
        <v>15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204.3</v>
      </c>
      <c r="H131" s="56">
        <f t="shared" si="8"/>
        <v>15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204.3</v>
      </c>
      <c r="H132" s="56">
        <f t="shared" si="8"/>
        <v>15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204.3</v>
      </c>
      <c r="H133" s="56">
        <f t="shared" si="8"/>
        <v>15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204.3</v>
      </c>
      <c r="H134" s="56">
        <f t="shared" si="8"/>
        <v>15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204.3</v>
      </c>
      <c r="H135" s="56">
        <f t="shared" si="8"/>
        <v>15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204.3</v>
      </c>
      <c r="H136" s="56">
        <f t="shared" si="8"/>
        <v>15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204.3</v>
      </c>
      <c r="H137" s="56">
        <f t="shared" si="8"/>
        <v>15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204.3</v>
      </c>
      <c r="H138" s="56">
        <f t="shared" si="8"/>
        <v>15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204.3</v>
      </c>
      <c r="H139" s="56">
        <f t="shared" si="8"/>
        <v>15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204.3</v>
      </c>
      <c r="H140" s="56">
        <f t="shared" si="8"/>
        <v>15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204.3</v>
      </c>
      <c r="H141" s="56">
        <f t="shared" si="8"/>
        <v>15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204.3</v>
      </c>
      <c r="H142" s="56">
        <f t="shared" si="8"/>
        <v>15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204.3</v>
      </c>
      <c r="H143" s="56">
        <f t="shared" si="8"/>
        <v>15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204.3</v>
      </c>
      <c r="H144" s="56">
        <f t="shared" si="8"/>
        <v>15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204.3</v>
      </c>
      <c r="H145" s="56">
        <f t="shared" si="8"/>
        <v>15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204.3</v>
      </c>
      <c r="H146" s="56">
        <f t="shared" si="8"/>
        <v>15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204.3</v>
      </c>
      <c r="H147" s="56">
        <f t="shared" si="8"/>
        <v>15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204.3</v>
      </c>
      <c r="H148" s="56">
        <f t="shared" si="8"/>
        <v>15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204.3</v>
      </c>
      <c r="H149" s="56">
        <f t="shared" si="8"/>
        <v>15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204.3</v>
      </c>
      <c r="H150" s="56">
        <f t="shared" si="8"/>
        <v>15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204.3</v>
      </c>
      <c r="H151" s="56">
        <f t="shared" si="8"/>
        <v>15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204.3</v>
      </c>
      <c r="H152" s="56">
        <f t="shared" si="8"/>
        <v>15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204.3</v>
      </c>
      <c r="H153" s="56">
        <f t="shared" si="8"/>
        <v>15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204.3</v>
      </c>
      <c r="H154" s="56">
        <f t="shared" si="8"/>
        <v>15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204.3</v>
      </c>
      <c r="H155" s="56">
        <f t="shared" si="8"/>
        <v>15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204.3</v>
      </c>
      <c r="H156" s="56">
        <f t="shared" si="8"/>
        <v>15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204.3</v>
      </c>
      <c r="H157" s="56">
        <f t="shared" si="8"/>
        <v>15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204.3</v>
      </c>
      <c r="H158" s="56">
        <f t="shared" si="8"/>
        <v>15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204.3</v>
      </c>
      <c r="H159" s="56">
        <f t="shared" si="8"/>
        <v>15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204.3</v>
      </c>
      <c r="H160" s="56">
        <f t="shared" si="8"/>
        <v>15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204.3</v>
      </c>
      <c r="H161" s="56">
        <f t="shared" si="8"/>
        <v>15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204.3</v>
      </c>
      <c r="H162" s="56">
        <f t="shared" si="8"/>
        <v>15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204.3</v>
      </c>
      <c r="H163" s="56">
        <f t="shared" si="8"/>
        <v>15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204.3</v>
      </c>
      <c r="H164" s="56">
        <f t="shared" si="8"/>
        <v>15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204.3</v>
      </c>
      <c r="H165" s="56">
        <f t="shared" si="8"/>
        <v>15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204.3</v>
      </c>
      <c r="H166" s="56">
        <f t="shared" si="8"/>
        <v>15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204.3</v>
      </c>
      <c r="H167" s="56">
        <f t="shared" si="8"/>
        <v>15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204.3</v>
      </c>
      <c r="H168" s="56">
        <f t="shared" si="8"/>
        <v>15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204.3</v>
      </c>
      <c r="H169" s="56">
        <f t="shared" si="8"/>
        <v>15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204.3</v>
      </c>
      <c r="H170" s="56">
        <f t="shared" si="8"/>
        <v>15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204.3</v>
      </c>
      <c r="H171" s="56">
        <f t="shared" si="8"/>
        <v>15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204.3</v>
      </c>
      <c r="H172" s="56">
        <f t="shared" si="8"/>
        <v>15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204.3</v>
      </c>
      <c r="H173" s="56">
        <f t="shared" si="8"/>
        <v>15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204.3</v>
      </c>
      <c r="H174" s="56">
        <f t="shared" si="8"/>
        <v>15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204.3</v>
      </c>
      <c r="H175" s="56">
        <f t="shared" si="8"/>
        <v>15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204.3</v>
      </c>
      <c r="H176" s="56">
        <f t="shared" si="8"/>
        <v>15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204.3</v>
      </c>
      <c r="H177" s="56">
        <f t="shared" si="8"/>
        <v>15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204.3</v>
      </c>
      <c r="H178" s="56">
        <f t="shared" si="8"/>
        <v>15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204.3</v>
      </c>
      <c r="H179" s="56">
        <f t="shared" si="8"/>
        <v>15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204.3</v>
      </c>
      <c r="H180" s="56">
        <f t="shared" si="8"/>
        <v>15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204.3</v>
      </c>
      <c r="H181" s="56">
        <f t="shared" si="8"/>
        <v>15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204.3</v>
      </c>
      <c r="H182" s="56">
        <f t="shared" si="8"/>
        <v>15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204.3</v>
      </c>
      <c r="H183" s="56">
        <f t="shared" si="8"/>
        <v>15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204.3</v>
      </c>
      <c r="H184" s="56">
        <f t="shared" si="8"/>
        <v>15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204.3</v>
      </c>
      <c r="H185" s="56">
        <f t="shared" si="8"/>
        <v>15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204.3</v>
      </c>
      <c r="H186" s="56">
        <f t="shared" si="8"/>
        <v>15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204.3</v>
      </c>
      <c r="H187" s="56">
        <f t="shared" si="8"/>
        <v>15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204.3</v>
      </c>
      <c r="H188" s="56">
        <f t="shared" si="11"/>
        <v>15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204.3</v>
      </c>
      <c r="H189" s="56">
        <f t="shared" si="11"/>
        <v>15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204.3</v>
      </c>
      <c r="H190" s="56">
        <f t="shared" si="11"/>
        <v>15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204.3</v>
      </c>
      <c r="H191" s="56">
        <f t="shared" si="11"/>
        <v>15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204.3</v>
      </c>
      <c r="H192" s="56">
        <f t="shared" si="11"/>
        <v>15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204.3</v>
      </c>
      <c r="H193" s="56">
        <f t="shared" si="11"/>
        <v>15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204.3</v>
      </c>
      <c r="H194" s="56">
        <f t="shared" si="11"/>
        <v>15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204.3</v>
      </c>
      <c r="H195" s="56">
        <f t="shared" si="11"/>
        <v>15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204.3</v>
      </c>
      <c r="H196" s="56">
        <f t="shared" si="11"/>
        <v>15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204.3</v>
      </c>
      <c r="H197" s="56">
        <f t="shared" si="11"/>
        <v>15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204.3</v>
      </c>
      <c r="H198" s="56">
        <f t="shared" si="11"/>
        <v>15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204.3</v>
      </c>
      <c r="H199" s="56">
        <f t="shared" si="11"/>
        <v>15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204.3</v>
      </c>
      <c r="H200" s="56">
        <f t="shared" si="11"/>
        <v>15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204.3</v>
      </c>
      <c r="H201" s="56">
        <f t="shared" si="11"/>
        <v>15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204.3</v>
      </c>
      <c r="H202" s="56">
        <f t="shared" si="11"/>
        <v>15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204.3</v>
      </c>
      <c r="H203" s="56">
        <f t="shared" si="11"/>
        <v>15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204.3</v>
      </c>
      <c r="H204" s="56">
        <f t="shared" si="11"/>
        <v>15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204.3</v>
      </c>
      <c r="H205" s="56">
        <f t="shared" si="11"/>
        <v>15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204.3</v>
      </c>
      <c r="H206" s="56">
        <f t="shared" si="11"/>
        <v>15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204.3</v>
      </c>
      <c r="H207" s="56">
        <f t="shared" si="11"/>
        <v>15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204.3</v>
      </c>
      <c r="H208" s="56">
        <f t="shared" si="11"/>
        <v>15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204.3</v>
      </c>
      <c r="H209" s="56">
        <f t="shared" si="11"/>
        <v>15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204.3</v>
      </c>
      <c r="H210" s="56">
        <f t="shared" si="11"/>
        <v>15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204.3</v>
      </c>
      <c r="H211" s="56">
        <f t="shared" si="11"/>
        <v>15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204.3</v>
      </c>
      <c r="H212" s="56">
        <f t="shared" si="11"/>
        <v>15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204.3</v>
      </c>
      <c r="H213" s="56">
        <f t="shared" si="11"/>
        <v>15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J22" sqref="J22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59</v>
      </c>
      <c r="D5" s="33"/>
      <c r="E5" s="32"/>
      <c r="F5" s="34"/>
      <c r="G5" s="4"/>
      <c r="H5" s="30"/>
      <c r="I5" s="169"/>
      <c r="J5" s="388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557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4" t="s">
        <v>84</v>
      </c>
      <c r="B9" s="335"/>
      <c r="C9" s="80"/>
      <c r="D9" s="57"/>
      <c r="E9" s="80"/>
      <c r="F9" s="57"/>
      <c r="G9" s="75">
        <v>6810</v>
      </c>
      <c r="H9" s="76">
        <v>681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2" si="0">O9*G9</f>
        <v>0</v>
      </c>
      <c r="R9" s="3"/>
    </row>
    <row r="10" spans="1:18" s="692" customFormat="1" ht="15.75" x14ac:dyDescent="0.25">
      <c r="A10" s="770"/>
      <c r="B10" s="784">
        <v>2</v>
      </c>
      <c r="C10" s="811"/>
      <c r="D10" s="787"/>
      <c r="E10" s="785">
        <v>50</v>
      </c>
      <c r="F10" s="762">
        <v>5</v>
      </c>
      <c r="G10" s="812">
        <f>G9-E10+C10</f>
        <v>6760</v>
      </c>
      <c r="H10" s="766">
        <f t="shared" ref="H10:H32" si="1">H9-F10+D10</f>
        <v>676</v>
      </c>
      <c r="I10" s="813" t="s">
        <v>94</v>
      </c>
      <c r="J10" s="787" t="s">
        <v>52</v>
      </c>
      <c r="K10" s="814"/>
      <c r="L10" s="766">
        <v>5.45</v>
      </c>
      <c r="M10" s="766">
        <f>L10*F10</f>
        <v>27.25</v>
      </c>
      <c r="N10" s="767"/>
      <c r="O10" s="767"/>
      <c r="P10" s="767">
        <f t="shared" si="0"/>
        <v>0</v>
      </c>
      <c r="R10" s="693"/>
    </row>
    <row r="11" spans="1:18" s="692" customFormat="1" ht="15.75" x14ac:dyDescent="0.25">
      <c r="A11" s="770"/>
      <c r="B11" s="784">
        <v>2</v>
      </c>
      <c r="C11" s="811"/>
      <c r="D11" s="787"/>
      <c r="E11" s="785">
        <v>20</v>
      </c>
      <c r="F11" s="762">
        <v>2</v>
      </c>
      <c r="G11" s="812">
        <f t="shared" ref="G11:G18" si="2">G10-E11+C11</f>
        <v>6740</v>
      </c>
      <c r="H11" s="766">
        <f t="shared" si="1"/>
        <v>674</v>
      </c>
      <c r="I11" s="813" t="s">
        <v>97</v>
      </c>
      <c r="J11" s="787" t="s">
        <v>52</v>
      </c>
      <c r="K11" s="814"/>
      <c r="L11" s="766"/>
      <c r="M11" s="766"/>
      <c r="N11" s="767"/>
      <c r="O11" s="767"/>
      <c r="P11" s="767"/>
      <c r="R11" s="693"/>
    </row>
    <row r="12" spans="1:18" s="130" customFormat="1" ht="15.75" x14ac:dyDescent="0.25">
      <c r="A12" s="240"/>
      <c r="B12" s="335"/>
      <c r="C12" s="233"/>
      <c r="D12" s="234"/>
      <c r="E12" s="323"/>
      <c r="F12" s="234"/>
      <c r="G12" s="237">
        <f t="shared" si="2"/>
        <v>6740</v>
      </c>
      <c r="H12" s="238">
        <f t="shared" si="1"/>
        <v>674</v>
      </c>
      <c r="I12" s="585"/>
      <c r="J12" s="411"/>
      <c r="K12" s="514"/>
      <c r="L12" s="238">
        <v>5.45</v>
      </c>
      <c r="M12" s="238">
        <f t="shared" ref="M12:M56" si="3">L12*F12</f>
        <v>0</v>
      </c>
      <c r="N12" s="294"/>
      <c r="O12" s="294"/>
      <c r="P12" s="294">
        <f t="shared" si="0"/>
        <v>0</v>
      </c>
      <c r="R12" s="275"/>
    </row>
    <row r="13" spans="1:18" s="130" customFormat="1" ht="15.75" hidden="1" x14ac:dyDescent="0.25">
      <c r="A13" s="240"/>
      <c r="B13" s="335"/>
      <c r="C13" s="233"/>
      <c r="D13" s="234"/>
      <c r="E13" s="323"/>
      <c r="F13" s="234"/>
      <c r="G13" s="237">
        <f t="shared" si="2"/>
        <v>6740</v>
      </c>
      <c r="H13" s="238">
        <f t="shared" si="1"/>
        <v>674</v>
      </c>
      <c r="I13" s="585"/>
      <c r="J13" s="609"/>
      <c r="K13" s="514"/>
      <c r="L13" s="238"/>
      <c r="M13" s="238"/>
      <c r="N13" s="294"/>
      <c r="O13" s="294"/>
      <c r="P13" s="294"/>
      <c r="R13" s="275"/>
    </row>
    <row r="14" spans="1:18" s="130" customFormat="1" ht="15.75" hidden="1" x14ac:dyDescent="0.25">
      <c r="A14" s="240"/>
      <c r="B14" s="335"/>
      <c r="C14" s="233"/>
      <c r="D14" s="234"/>
      <c r="E14" s="323"/>
      <c r="F14" s="234"/>
      <c r="G14" s="237">
        <f t="shared" si="2"/>
        <v>6740</v>
      </c>
      <c r="H14" s="238">
        <f t="shared" si="1"/>
        <v>674</v>
      </c>
      <c r="I14" s="585"/>
      <c r="J14" s="609"/>
      <c r="K14" s="514"/>
      <c r="L14" s="238"/>
      <c r="M14" s="238"/>
      <c r="N14" s="294"/>
      <c r="O14" s="294"/>
      <c r="P14" s="294"/>
      <c r="R14" s="275"/>
    </row>
    <row r="15" spans="1:18" s="130" customFormat="1" ht="15.75" x14ac:dyDescent="0.25">
      <c r="A15" s="240"/>
      <c r="B15" s="335"/>
      <c r="C15" s="233"/>
      <c r="D15" s="234"/>
      <c r="E15" s="323"/>
      <c r="F15" s="234"/>
      <c r="G15" s="237">
        <f t="shared" si="2"/>
        <v>6740</v>
      </c>
      <c r="H15" s="238">
        <f t="shared" si="1"/>
        <v>674</v>
      </c>
      <c r="I15" s="585"/>
      <c r="J15" s="609"/>
      <c r="K15" s="514"/>
      <c r="L15" s="238"/>
      <c r="M15" s="238"/>
      <c r="N15" s="294"/>
      <c r="O15" s="294"/>
      <c r="P15" s="294"/>
      <c r="R15" s="275"/>
    </row>
    <row r="16" spans="1:18" s="130" customFormat="1" ht="15.75" x14ac:dyDescent="0.25">
      <c r="A16" s="240"/>
      <c r="B16" s="335"/>
      <c r="C16" s="233"/>
      <c r="D16" s="234"/>
      <c r="E16" s="323"/>
      <c r="F16" s="234"/>
      <c r="G16" s="237">
        <f t="shared" si="2"/>
        <v>6740</v>
      </c>
      <c r="H16" s="238">
        <f t="shared" si="1"/>
        <v>674</v>
      </c>
      <c r="I16" s="276"/>
      <c r="J16" s="234"/>
      <c r="K16" s="514"/>
      <c r="L16" s="238">
        <v>5.45</v>
      </c>
      <c r="M16" s="238">
        <f t="shared" si="3"/>
        <v>0</v>
      </c>
      <c r="N16" s="294"/>
      <c r="O16" s="294"/>
      <c r="P16" s="294">
        <f t="shared" si="0"/>
        <v>0</v>
      </c>
      <c r="R16" s="275"/>
    </row>
    <row r="17" spans="1:18" s="9" customFormat="1" ht="15.75" x14ac:dyDescent="0.25">
      <c r="A17" s="157"/>
      <c r="B17" s="559"/>
      <c r="C17" s="83"/>
      <c r="D17" s="81"/>
      <c r="E17" s="190"/>
      <c r="F17" s="81"/>
      <c r="G17" s="237">
        <f t="shared" si="2"/>
        <v>6740</v>
      </c>
      <c r="H17" s="238">
        <f t="shared" si="1"/>
        <v>674</v>
      </c>
      <c r="I17" s="276"/>
      <c r="J17" s="81"/>
      <c r="K17" s="560"/>
      <c r="L17" s="57"/>
      <c r="M17" s="57"/>
      <c r="N17" s="79"/>
      <c r="O17" s="79"/>
      <c r="P17" s="79"/>
      <c r="R17" s="14"/>
    </row>
    <row r="18" spans="1:18" s="9" customFormat="1" ht="15.75" x14ac:dyDescent="0.25">
      <c r="A18" s="157"/>
      <c r="B18" s="559"/>
      <c r="C18" s="83"/>
      <c r="D18" s="81"/>
      <c r="E18" s="190"/>
      <c r="F18" s="81"/>
      <c r="G18" s="237">
        <f t="shared" si="2"/>
        <v>6740</v>
      </c>
      <c r="H18" s="238">
        <f t="shared" si="1"/>
        <v>674</v>
      </c>
      <c r="I18" s="276"/>
      <c r="J18" s="81"/>
      <c r="K18" s="560"/>
      <c r="L18" s="57">
        <v>5.45</v>
      </c>
      <c r="M18" s="57">
        <f t="shared" si="3"/>
        <v>0</v>
      </c>
      <c r="N18" s="79"/>
      <c r="O18" s="82"/>
      <c r="P18" s="79">
        <f t="shared" si="0"/>
        <v>0</v>
      </c>
      <c r="R18" s="14"/>
    </row>
    <row r="19" spans="1:18" s="9" customFormat="1" ht="15.75" x14ac:dyDescent="0.25">
      <c r="A19" s="157"/>
      <c r="B19" s="559"/>
      <c r="C19" s="83"/>
      <c r="D19" s="81"/>
      <c r="E19" s="190"/>
      <c r="F19" s="81"/>
      <c r="G19" s="237">
        <f t="shared" ref="G19:G20" si="4">G18-E19+C19</f>
        <v>6740</v>
      </c>
      <c r="H19" s="238">
        <f t="shared" si="1"/>
        <v>674</v>
      </c>
      <c r="I19" s="276"/>
      <c r="J19" s="81"/>
      <c r="K19" s="560"/>
      <c r="L19" s="57">
        <v>5.45</v>
      </c>
      <c r="M19" s="57">
        <f t="shared" si="3"/>
        <v>0</v>
      </c>
      <c r="N19" s="79"/>
      <c r="O19" s="79"/>
      <c r="P19" s="79">
        <f t="shared" si="0"/>
        <v>0</v>
      </c>
      <c r="R19" s="14"/>
    </row>
    <row r="20" spans="1:18" s="9" customFormat="1" ht="15" x14ac:dyDescent="0.2">
      <c r="A20" s="157"/>
      <c r="B20" s="157"/>
      <c r="C20" s="83"/>
      <c r="D20" s="81"/>
      <c r="E20" s="190"/>
      <c r="F20" s="81"/>
      <c r="G20" s="237">
        <f t="shared" si="4"/>
        <v>6740</v>
      </c>
      <c r="H20" s="238">
        <f t="shared" si="1"/>
        <v>674</v>
      </c>
      <c r="I20" s="276"/>
      <c r="J20" s="81"/>
      <c r="K20" s="560"/>
      <c r="L20" s="57">
        <v>5.45</v>
      </c>
      <c r="M20" s="57">
        <f t="shared" si="3"/>
        <v>0</v>
      </c>
      <c r="N20" s="79"/>
      <c r="O20" s="79"/>
      <c r="P20" s="79">
        <f t="shared" si="0"/>
        <v>0</v>
      </c>
      <c r="R20" s="14"/>
    </row>
    <row r="21" spans="1:18" s="9" customFormat="1" ht="15" x14ac:dyDescent="0.2">
      <c r="A21" s="157"/>
      <c r="B21" s="157"/>
      <c r="C21" s="83"/>
      <c r="D21" s="561"/>
      <c r="E21" s="190"/>
      <c r="F21" s="81"/>
      <c r="G21" s="80">
        <f t="shared" ref="G21:H33" si="5">G20-E21+C21</f>
        <v>6740</v>
      </c>
      <c r="H21" s="238">
        <f t="shared" si="1"/>
        <v>674</v>
      </c>
      <c r="I21" s="276"/>
      <c r="J21" s="81"/>
      <c r="K21" s="560"/>
      <c r="L21" s="57">
        <v>5.45</v>
      </c>
      <c r="M21" s="57">
        <f t="shared" si="3"/>
        <v>0</v>
      </c>
      <c r="N21" s="79"/>
      <c r="O21" s="79"/>
      <c r="P21" s="79">
        <f t="shared" si="0"/>
        <v>0</v>
      </c>
      <c r="R21" s="14"/>
    </row>
    <row r="22" spans="1:18" s="292" customFormat="1" ht="15" x14ac:dyDescent="0.2">
      <c r="A22" s="240"/>
      <c r="B22" s="240"/>
      <c r="C22" s="233"/>
      <c r="D22" s="234"/>
      <c r="E22" s="323"/>
      <c r="F22" s="234"/>
      <c r="G22" s="237">
        <f t="shared" si="5"/>
        <v>6740</v>
      </c>
      <c r="H22" s="238">
        <f t="shared" si="1"/>
        <v>674</v>
      </c>
      <c r="I22" s="234"/>
      <c r="J22" s="234"/>
      <c r="K22" s="238"/>
      <c r="L22" s="238">
        <v>5.45</v>
      </c>
      <c r="M22" s="238">
        <f t="shared" si="3"/>
        <v>0</v>
      </c>
      <c r="N22" s="294"/>
      <c r="O22" s="294"/>
      <c r="P22" s="294">
        <f t="shared" si="0"/>
        <v>0</v>
      </c>
    </row>
    <row r="23" spans="1:18" s="130" customFormat="1" ht="15" x14ac:dyDescent="0.2">
      <c r="A23" s="240"/>
      <c r="B23" s="240"/>
      <c r="C23" s="233"/>
      <c r="D23" s="234"/>
      <c r="E23" s="323"/>
      <c r="F23" s="234"/>
      <c r="G23" s="237">
        <f t="shared" si="5"/>
        <v>6740</v>
      </c>
      <c r="H23" s="238">
        <f t="shared" si="1"/>
        <v>674</v>
      </c>
      <c r="I23" s="256"/>
      <c r="J23" s="234"/>
      <c r="K23" s="238"/>
      <c r="L23" s="238">
        <v>5.45</v>
      </c>
      <c r="M23" s="238">
        <f t="shared" si="3"/>
        <v>0</v>
      </c>
      <c r="N23" s="294"/>
      <c r="O23" s="294"/>
      <c r="P23" s="294">
        <f t="shared" si="0"/>
        <v>0</v>
      </c>
    </row>
    <row r="24" spans="1:18" s="130" customFormat="1" ht="15" x14ac:dyDescent="0.2">
      <c r="A24" s="240"/>
      <c r="B24" s="240"/>
      <c r="C24" s="233"/>
      <c r="D24" s="234"/>
      <c r="E24" s="323"/>
      <c r="F24" s="234"/>
      <c r="G24" s="237">
        <f t="shared" si="5"/>
        <v>6740</v>
      </c>
      <c r="H24" s="238">
        <f t="shared" si="1"/>
        <v>674</v>
      </c>
      <c r="I24" s="256"/>
      <c r="J24" s="234"/>
      <c r="K24" s="238"/>
      <c r="L24" s="238"/>
      <c r="M24" s="238"/>
      <c r="N24" s="294"/>
      <c r="O24" s="294"/>
      <c r="P24" s="294"/>
    </row>
    <row r="25" spans="1:18" s="130" customFormat="1" ht="15.75" x14ac:dyDescent="0.25">
      <c r="A25" s="240"/>
      <c r="B25" s="240"/>
      <c r="C25" s="233"/>
      <c r="D25" s="234"/>
      <c r="E25" s="323"/>
      <c r="F25" s="234"/>
      <c r="G25" s="237">
        <f t="shared" si="5"/>
        <v>6740</v>
      </c>
      <c r="H25" s="238">
        <f t="shared" si="1"/>
        <v>674</v>
      </c>
      <c r="I25" s="256"/>
      <c r="J25" s="234"/>
      <c r="K25" s="238"/>
      <c r="L25" s="238">
        <v>5.45</v>
      </c>
      <c r="M25" s="238">
        <f t="shared" si="3"/>
        <v>0</v>
      </c>
      <c r="N25" s="294"/>
      <c r="O25" s="119"/>
      <c r="P25" s="294">
        <f t="shared" si="0"/>
        <v>0</v>
      </c>
    </row>
    <row r="26" spans="1:18" s="130" customFormat="1" ht="15" x14ac:dyDescent="0.2">
      <c r="A26" s="240"/>
      <c r="B26" s="240"/>
      <c r="C26" s="233"/>
      <c r="D26" s="234"/>
      <c r="E26" s="323"/>
      <c r="F26" s="234"/>
      <c r="G26" s="237">
        <f t="shared" si="5"/>
        <v>6740</v>
      </c>
      <c r="H26" s="238">
        <f t="shared" si="1"/>
        <v>674</v>
      </c>
      <c r="I26" s="256"/>
      <c r="J26" s="234"/>
      <c r="K26" s="238"/>
      <c r="L26" s="238">
        <v>5.45</v>
      </c>
      <c r="M26" s="238">
        <f t="shared" si="3"/>
        <v>0</v>
      </c>
      <c r="N26" s="294"/>
      <c r="O26" s="294"/>
      <c r="P26" s="294">
        <f t="shared" si="0"/>
        <v>0</v>
      </c>
    </row>
    <row r="27" spans="1:18" s="130" customFormat="1" ht="15" x14ac:dyDescent="0.2">
      <c r="A27" s="240"/>
      <c r="B27" s="240"/>
      <c r="C27" s="233"/>
      <c r="D27" s="234"/>
      <c r="E27" s="323"/>
      <c r="F27" s="234"/>
      <c r="G27" s="237">
        <f t="shared" si="5"/>
        <v>6740</v>
      </c>
      <c r="H27" s="238">
        <f t="shared" si="1"/>
        <v>674</v>
      </c>
      <c r="I27" s="256"/>
      <c r="J27" s="234"/>
      <c r="K27" s="238"/>
      <c r="L27" s="238">
        <v>5.45</v>
      </c>
      <c r="M27" s="238">
        <f t="shared" si="3"/>
        <v>0</v>
      </c>
      <c r="N27" s="294"/>
      <c r="O27" s="294"/>
      <c r="P27" s="294">
        <f t="shared" si="0"/>
        <v>0</v>
      </c>
    </row>
    <row r="28" spans="1:18" s="130" customFormat="1" ht="15" x14ac:dyDescent="0.2">
      <c r="A28" s="240"/>
      <c r="B28" s="240"/>
      <c r="C28" s="233"/>
      <c r="D28" s="234"/>
      <c r="E28" s="432"/>
      <c r="F28" s="234"/>
      <c r="G28" s="237">
        <f t="shared" si="5"/>
        <v>6740</v>
      </c>
      <c r="H28" s="238">
        <f t="shared" si="1"/>
        <v>674</v>
      </c>
      <c r="I28" s="256"/>
      <c r="J28" s="234"/>
      <c r="K28" s="238"/>
      <c r="L28" s="238">
        <v>5.45</v>
      </c>
      <c r="M28" s="238">
        <f t="shared" si="3"/>
        <v>0</v>
      </c>
      <c r="N28" s="294"/>
      <c r="O28" s="294"/>
      <c r="P28" s="294">
        <f t="shared" si="0"/>
        <v>0</v>
      </c>
    </row>
    <row r="29" spans="1:18" s="130" customFormat="1" ht="15.75" x14ac:dyDescent="0.25">
      <c r="A29" s="240"/>
      <c r="B29" s="240"/>
      <c r="C29" s="233"/>
      <c r="D29" s="234"/>
      <c r="E29" s="433"/>
      <c r="F29" s="234"/>
      <c r="G29" s="237">
        <f t="shared" si="5"/>
        <v>6740</v>
      </c>
      <c r="H29" s="238">
        <f t="shared" si="1"/>
        <v>674</v>
      </c>
      <c r="I29" s="256"/>
      <c r="J29" s="234"/>
      <c r="K29" s="238"/>
      <c r="L29" s="238">
        <v>5.45</v>
      </c>
      <c r="M29" s="238">
        <f t="shared" si="3"/>
        <v>0</v>
      </c>
      <c r="N29" s="118"/>
      <c r="O29" s="294"/>
      <c r="P29" s="294">
        <f t="shared" si="0"/>
        <v>0</v>
      </c>
    </row>
    <row r="30" spans="1:18" s="130" customFormat="1" ht="15" x14ac:dyDescent="0.2">
      <c r="A30" s="240"/>
      <c r="B30" s="240"/>
      <c r="C30" s="233"/>
      <c r="D30" s="234"/>
      <c r="E30" s="433"/>
      <c r="F30" s="234"/>
      <c r="G30" s="237">
        <f t="shared" si="5"/>
        <v>6740</v>
      </c>
      <c r="H30" s="238">
        <f t="shared" si="1"/>
        <v>674</v>
      </c>
      <c r="I30" s="256"/>
      <c r="J30" s="234"/>
      <c r="K30" s="238"/>
      <c r="L30" s="238">
        <v>5.45</v>
      </c>
      <c r="M30" s="238">
        <f t="shared" si="3"/>
        <v>0</v>
      </c>
      <c r="N30" s="294"/>
      <c r="O30" s="294"/>
      <c r="P30" s="294">
        <f t="shared" si="0"/>
        <v>0</v>
      </c>
    </row>
    <row r="31" spans="1:18" s="130" customFormat="1" ht="15" x14ac:dyDescent="0.2">
      <c r="A31" s="236"/>
      <c r="B31" s="240"/>
      <c r="C31" s="233"/>
      <c r="D31" s="238"/>
      <c r="E31" s="410"/>
      <c r="F31" s="234"/>
      <c r="G31" s="237">
        <f t="shared" si="5"/>
        <v>6740</v>
      </c>
      <c r="H31" s="238">
        <f t="shared" si="1"/>
        <v>674</v>
      </c>
      <c r="I31" s="256"/>
      <c r="J31" s="234"/>
      <c r="K31" s="238"/>
      <c r="L31" s="238">
        <v>5.45</v>
      </c>
      <c r="M31" s="238">
        <f t="shared" si="3"/>
        <v>0</v>
      </c>
      <c r="N31" s="294"/>
      <c r="O31" s="294"/>
      <c r="P31" s="294">
        <f t="shared" si="0"/>
        <v>0</v>
      </c>
    </row>
    <row r="32" spans="1:18" s="130" customFormat="1" ht="15.75" x14ac:dyDescent="0.25">
      <c r="A32" s="236"/>
      <c r="B32" s="240"/>
      <c r="C32" s="233"/>
      <c r="D32" s="238"/>
      <c r="E32" s="410"/>
      <c r="F32" s="234"/>
      <c r="G32" s="237">
        <f t="shared" si="5"/>
        <v>6740</v>
      </c>
      <c r="H32" s="238">
        <f t="shared" si="1"/>
        <v>674</v>
      </c>
      <c r="I32" s="256"/>
      <c r="J32" s="285"/>
      <c r="K32" s="238"/>
      <c r="L32" s="238">
        <v>5.45</v>
      </c>
      <c r="M32" s="238">
        <f t="shared" si="3"/>
        <v>0</v>
      </c>
      <c r="N32" s="294"/>
      <c r="O32" s="294"/>
      <c r="P32" s="294">
        <f t="shared" si="0"/>
        <v>0</v>
      </c>
    </row>
    <row r="33" spans="1:16" s="130" customFormat="1" ht="15" x14ac:dyDescent="0.2">
      <c r="A33" s="236"/>
      <c r="B33" s="240"/>
      <c r="C33" s="233"/>
      <c r="D33" s="238"/>
      <c r="E33" s="410"/>
      <c r="F33" s="234"/>
      <c r="G33" s="237">
        <f t="shared" si="5"/>
        <v>6740</v>
      </c>
      <c r="H33" s="238">
        <f t="shared" si="5"/>
        <v>674</v>
      </c>
      <c r="I33" s="256"/>
      <c r="J33" s="234"/>
      <c r="K33" s="238"/>
      <c r="L33" s="238">
        <v>5.45</v>
      </c>
      <c r="M33" s="238">
        <f t="shared" si="3"/>
        <v>0</v>
      </c>
      <c r="N33" s="294"/>
      <c r="O33" s="294"/>
      <c r="P33" s="294">
        <f t="shared" si="0"/>
        <v>0</v>
      </c>
    </row>
    <row r="34" spans="1:16" s="130" customFormat="1" ht="15" x14ac:dyDescent="0.2">
      <c r="A34" s="236"/>
      <c r="B34" s="240"/>
      <c r="C34" s="233"/>
      <c r="D34" s="238"/>
      <c r="E34" s="410"/>
      <c r="F34" s="234"/>
      <c r="G34" s="237">
        <f t="shared" ref="G34:H49" si="6">G33-E34+C34</f>
        <v>6740</v>
      </c>
      <c r="H34" s="238">
        <f t="shared" si="6"/>
        <v>674</v>
      </c>
      <c r="I34" s="256"/>
      <c r="J34" s="234"/>
      <c r="K34" s="238"/>
      <c r="L34" s="238">
        <v>5.45</v>
      </c>
      <c r="M34" s="238">
        <f t="shared" si="3"/>
        <v>0</v>
      </c>
      <c r="N34" s="294"/>
      <c r="O34" s="294"/>
      <c r="P34" s="294">
        <f t="shared" si="0"/>
        <v>0</v>
      </c>
    </row>
    <row r="35" spans="1:16" s="130" customFormat="1" ht="15" x14ac:dyDescent="0.2">
      <c r="A35" s="236"/>
      <c r="B35" s="240"/>
      <c r="C35" s="233"/>
      <c r="D35" s="238"/>
      <c r="E35" s="410"/>
      <c r="F35" s="234"/>
      <c r="G35" s="237">
        <f t="shared" si="6"/>
        <v>6740</v>
      </c>
      <c r="H35" s="238">
        <f t="shared" si="6"/>
        <v>674</v>
      </c>
      <c r="I35" s="256"/>
      <c r="J35" s="234"/>
      <c r="K35" s="238"/>
      <c r="L35" s="238">
        <v>5.45</v>
      </c>
      <c r="M35" s="238">
        <f t="shared" si="3"/>
        <v>0</v>
      </c>
      <c r="N35" s="294"/>
      <c r="O35" s="294"/>
      <c r="P35" s="294">
        <f t="shared" si="0"/>
        <v>0</v>
      </c>
    </row>
    <row r="36" spans="1:16" s="130" customFormat="1" ht="15" x14ac:dyDescent="0.2">
      <c r="A36" s="236"/>
      <c r="B36" s="240"/>
      <c r="C36" s="304"/>
      <c r="D36" s="238"/>
      <c r="E36" s="410"/>
      <c r="F36" s="234"/>
      <c r="G36" s="237">
        <f t="shared" si="6"/>
        <v>6740</v>
      </c>
      <c r="H36" s="238">
        <f t="shared" si="6"/>
        <v>674</v>
      </c>
      <c r="I36" s="256"/>
      <c r="J36" s="234"/>
      <c r="K36" s="238"/>
      <c r="L36" s="238">
        <v>5.45</v>
      </c>
      <c r="M36" s="238">
        <f t="shared" si="3"/>
        <v>0</v>
      </c>
      <c r="N36" s="294"/>
      <c r="O36" s="294"/>
      <c r="P36" s="294">
        <f t="shared" si="0"/>
        <v>0</v>
      </c>
    </row>
    <row r="37" spans="1:16" s="130" customFormat="1" ht="15" x14ac:dyDescent="0.2">
      <c r="A37" s="236"/>
      <c r="B37" s="240"/>
      <c r="C37" s="237"/>
      <c r="D37" s="238"/>
      <c r="E37" s="410"/>
      <c r="F37" s="234"/>
      <c r="G37" s="237">
        <f t="shared" si="6"/>
        <v>6740</v>
      </c>
      <c r="H37" s="238">
        <f t="shared" si="6"/>
        <v>674</v>
      </c>
      <c r="I37" s="256"/>
      <c r="J37" s="234"/>
      <c r="K37" s="238"/>
      <c r="L37" s="238">
        <v>5.45</v>
      </c>
      <c r="M37" s="238">
        <f t="shared" si="3"/>
        <v>0</v>
      </c>
      <c r="N37" s="294"/>
      <c r="O37" s="294"/>
      <c r="P37" s="294">
        <f t="shared" si="0"/>
        <v>0</v>
      </c>
    </row>
    <row r="38" spans="1:16" s="130" customFormat="1" ht="15" x14ac:dyDescent="0.2">
      <c r="A38" s="236"/>
      <c r="B38" s="240"/>
      <c r="C38" s="237"/>
      <c r="D38" s="238"/>
      <c r="E38" s="410"/>
      <c r="F38" s="234"/>
      <c r="G38" s="237">
        <f t="shared" si="6"/>
        <v>6740</v>
      </c>
      <c r="H38" s="238">
        <f t="shared" si="6"/>
        <v>674</v>
      </c>
      <c r="I38" s="256"/>
      <c r="J38" s="234"/>
      <c r="K38" s="238"/>
      <c r="L38" s="238">
        <v>5.45</v>
      </c>
      <c r="M38" s="238">
        <f t="shared" si="3"/>
        <v>0</v>
      </c>
      <c r="N38" s="294"/>
      <c r="O38" s="294"/>
      <c r="P38" s="294">
        <f t="shared" si="0"/>
        <v>0</v>
      </c>
    </row>
    <row r="39" spans="1:16" s="130" customFormat="1" ht="15" x14ac:dyDescent="0.2">
      <c r="A39" s="236"/>
      <c r="B39" s="240"/>
      <c r="C39" s="237"/>
      <c r="D39" s="238"/>
      <c r="E39" s="410"/>
      <c r="F39" s="234"/>
      <c r="G39" s="237">
        <f t="shared" si="6"/>
        <v>6740</v>
      </c>
      <c r="H39" s="238">
        <f t="shared" si="6"/>
        <v>674</v>
      </c>
      <c r="I39" s="256"/>
      <c r="J39" s="234"/>
      <c r="K39" s="238"/>
      <c r="L39" s="238">
        <v>5.45</v>
      </c>
      <c r="M39" s="238">
        <f t="shared" si="3"/>
        <v>0</v>
      </c>
      <c r="N39" s="294"/>
      <c r="O39" s="294"/>
      <c r="P39" s="294">
        <f t="shared" si="0"/>
        <v>0</v>
      </c>
    </row>
    <row r="40" spans="1:16" s="130" customFormat="1" ht="15" x14ac:dyDescent="0.2">
      <c r="A40" s="236"/>
      <c r="B40" s="240"/>
      <c r="C40" s="237"/>
      <c r="D40" s="238"/>
      <c r="E40" s="410"/>
      <c r="F40" s="234"/>
      <c r="G40" s="237">
        <f t="shared" si="6"/>
        <v>6740</v>
      </c>
      <c r="H40" s="238">
        <f t="shared" si="6"/>
        <v>674</v>
      </c>
      <c r="I40" s="234"/>
      <c r="J40" s="234"/>
      <c r="K40" s="238"/>
      <c r="L40" s="238">
        <v>5.45</v>
      </c>
      <c r="M40" s="238">
        <f t="shared" si="3"/>
        <v>0</v>
      </c>
      <c r="N40" s="294"/>
      <c r="O40" s="294"/>
      <c r="P40" s="294">
        <f t="shared" si="0"/>
        <v>0</v>
      </c>
    </row>
    <row r="41" spans="1:16" s="130" customFormat="1" ht="15" x14ac:dyDescent="0.2">
      <c r="A41" s="236"/>
      <c r="B41" s="240"/>
      <c r="C41" s="237"/>
      <c r="D41" s="238"/>
      <c r="E41" s="250"/>
      <c r="F41" s="234"/>
      <c r="G41" s="237">
        <f t="shared" si="6"/>
        <v>6740</v>
      </c>
      <c r="H41" s="238">
        <f t="shared" si="6"/>
        <v>674</v>
      </c>
      <c r="I41" s="234"/>
      <c r="J41" s="234"/>
      <c r="K41" s="238"/>
      <c r="L41" s="238">
        <v>5.45</v>
      </c>
      <c r="M41" s="238">
        <f t="shared" si="3"/>
        <v>0</v>
      </c>
      <c r="N41" s="294"/>
      <c r="O41" s="294"/>
      <c r="P41" s="294">
        <f t="shared" si="0"/>
        <v>0</v>
      </c>
    </row>
    <row r="42" spans="1:16" s="130" customFormat="1" ht="15.75" x14ac:dyDescent="0.25">
      <c r="A42" s="236"/>
      <c r="B42" s="240"/>
      <c r="C42" s="237"/>
      <c r="D42" s="238"/>
      <c r="E42" s="250"/>
      <c r="F42" s="234"/>
      <c r="G42" s="237">
        <f t="shared" si="6"/>
        <v>6740</v>
      </c>
      <c r="H42" s="238">
        <f t="shared" si="6"/>
        <v>674</v>
      </c>
      <c r="I42" s="234"/>
      <c r="J42" s="411"/>
      <c r="K42" s="238"/>
      <c r="L42" s="238">
        <v>5.45</v>
      </c>
      <c r="M42" s="238">
        <f t="shared" si="3"/>
        <v>0</v>
      </c>
      <c r="N42" s="294"/>
      <c r="O42" s="294"/>
      <c r="P42" s="294"/>
    </row>
    <row r="43" spans="1:16" s="130" customFormat="1" ht="15" x14ac:dyDescent="0.2">
      <c r="A43" s="236"/>
      <c r="B43" s="234"/>
      <c r="C43" s="237"/>
      <c r="D43" s="238"/>
      <c r="E43" s="237"/>
      <c r="F43" s="234"/>
      <c r="G43" s="237">
        <f t="shared" si="6"/>
        <v>6740</v>
      </c>
      <c r="H43" s="238">
        <f t="shared" si="6"/>
        <v>674</v>
      </c>
      <c r="I43" s="234"/>
      <c r="J43" s="234"/>
      <c r="K43" s="238"/>
      <c r="L43" s="238">
        <v>5.45</v>
      </c>
      <c r="M43" s="238">
        <f t="shared" si="3"/>
        <v>0</v>
      </c>
      <c r="N43" s="294"/>
      <c r="O43" s="294"/>
      <c r="P43" s="294">
        <f t="shared" si="0"/>
        <v>0</v>
      </c>
    </row>
    <row r="44" spans="1:16" s="130" customFormat="1" ht="15" x14ac:dyDescent="0.2">
      <c r="A44" s="236"/>
      <c r="B44" s="234"/>
      <c r="C44" s="237"/>
      <c r="D44" s="238"/>
      <c r="E44" s="250"/>
      <c r="F44" s="234"/>
      <c r="G44" s="237">
        <f t="shared" si="6"/>
        <v>6740</v>
      </c>
      <c r="H44" s="238">
        <f t="shared" si="6"/>
        <v>674</v>
      </c>
      <c r="I44" s="234"/>
      <c r="J44" s="234"/>
      <c r="K44" s="238"/>
      <c r="L44" s="238">
        <v>5.45</v>
      </c>
      <c r="M44" s="238">
        <f t="shared" si="3"/>
        <v>0</v>
      </c>
      <c r="N44" s="294"/>
      <c r="O44" s="294"/>
      <c r="P44" s="294">
        <f t="shared" si="0"/>
        <v>0</v>
      </c>
    </row>
    <row r="45" spans="1:16" s="130" customFormat="1" ht="15" x14ac:dyDescent="0.2">
      <c r="A45" s="236"/>
      <c r="B45" s="234"/>
      <c r="C45" s="237"/>
      <c r="D45" s="238"/>
      <c r="E45" s="237"/>
      <c r="F45" s="234"/>
      <c r="G45" s="237">
        <f t="shared" si="6"/>
        <v>6740</v>
      </c>
      <c r="H45" s="238">
        <f t="shared" si="6"/>
        <v>674</v>
      </c>
      <c r="I45" s="234"/>
      <c r="J45" s="234"/>
      <c r="K45" s="238"/>
      <c r="L45" s="238">
        <v>5.45</v>
      </c>
      <c r="M45" s="238">
        <f t="shared" si="3"/>
        <v>0</v>
      </c>
      <c r="N45" s="294"/>
      <c r="O45" s="294"/>
      <c r="P45" s="294">
        <f t="shared" si="0"/>
        <v>0</v>
      </c>
    </row>
    <row r="46" spans="1:16" s="130" customFormat="1" ht="15" x14ac:dyDescent="0.2">
      <c r="A46" s="236"/>
      <c r="B46" s="234"/>
      <c r="C46" s="237"/>
      <c r="D46" s="238"/>
      <c r="E46" s="237"/>
      <c r="F46" s="234"/>
      <c r="G46" s="237">
        <f t="shared" si="6"/>
        <v>6740</v>
      </c>
      <c r="H46" s="238">
        <f t="shared" si="6"/>
        <v>674</v>
      </c>
      <c r="I46" s="234"/>
      <c r="J46" s="234"/>
      <c r="K46" s="238"/>
      <c r="L46" s="238">
        <v>5.45</v>
      </c>
      <c r="M46" s="238">
        <f t="shared" si="3"/>
        <v>0</v>
      </c>
      <c r="N46" s="294"/>
      <c r="O46" s="294"/>
      <c r="P46" s="294">
        <f t="shared" si="0"/>
        <v>0</v>
      </c>
    </row>
    <row r="47" spans="1:16" s="130" customFormat="1" ht="15" x14ac:dyDescent="0.2">
      <c r="A47" s="236"/>
      <c r="B47" s="234"/>
      <c r="C47" s="237"/>
      <c r="D47" s="238"/>
      <c r="E47" s="237"/>
      <c r="F47" s="234"/>
      <c r="G47" s="237">
        <f t="shared" si="6"/>
        <v>6740</v>
      </c>
      <c r="H47" s="238">
        <f t="shared" si="6"/>
        <v>674</v>
      </c>
      <c r="I47" s="234"/>
      <c r="J47" s="234"/>
      <c r="K47" s="238"/>
      <c r="L47" s="238">
        <v>5.45</v>
      </c>
      <c r="M47" s="238">
        <f t="shared" si="3"/>
        <v>0</v>
      </c>
      <c r="N47" s="294"/>
      <c r="O47" s="294"/>
      <c r="P47" s="294">
        <f t="shared" si="0"/>
        <v>0</v>
      </c>
    </row>
    <row r="48" spans="1:16" s="130" customFormat="1" ht="15" x14ac:dyDescent="0.2">
      <c r="A48" s="236"/>
      <c r="B48" s="234"/>
      <c r="C48" s="237"/>
      <c r="D48" s="238"/>
      <c r="E48" s="237"/>
      <c r="F48" s="234"/>
      <c r="G48" s="237">
        <f t="shared" si="6"/>
        <v>6740</v>
      </c>
      <c r="H48" s="238">
        <f t="shared" si="6"/>
        <v>674</v>
      </c>
      <c r="I48" s="234"/>
      <c r="J48" s="234"/>
      <c r="K48" s="238"/>
      <c r="L48" s="238">
        <v>5.45</v>
      </c>
      <c r="M48" s="238">
        <f t="shared" si="3"/>
        <v>0</v>
      </c>
      <c r="N48" s="294"/>
      <c r="O48" s="294"/>
      <c r="P48" s="294"/>
    </row>
    <row r="49" spans="1:16" s="130" customFormat="1" ht="15" x14ac:dyDescent="0.2">
      <c r="A49" s="236"/>
      <c r="B49" s="234"/>
      <c r="C49" s="237"/>
      <c r="D49" s="238"/>
      <c r="E49" s="237"/>
      <c r="F49" s="234"/>
      <c r="G49" s="237">
        <f t="shared" si="6"/>
        <v>6740</v>
      </c>
      <c r="H49" s="238">
        <f t="shared" si="6"/>
        <v>674</v>
      </c>
      <c r="I49" s="234"/>
      <c r="J49" s="234"/>
      <c r="K49" s="238"/>
      <c r="L49" s="238">
        <v>5.45</v>
      </c>
      <c r="M49" s="238">
        <f t="shared" si="3"/>
        <v>0</v>
      </c>
      <c r="N49" s="294"/>
      <c r="O49" s="294"/>
      <c r="P49" s="294">
        <f t="shared" si="0"/>
        <v>0</v>
      </c>
    </row>
    <row r="50" spans="1:16" s="130" customFormat="1" ht="15" x14ac:dyDescent="0.2">
      <c r="A50" s="236"/>
      <c r="B50" s="234"/>
      <c r="C50" s="237"/>
      <c r="D50" s="238"/>
      <c r="E50" s="237"/>
      <c r="F50" s="234"/>
      <c r="G50" s="237">
        <f t="shared" ref="G50:H65" si="7">G49-E50+C50</f>
        <v>6740</v>
      </c>
      <c r="H50" s="238">
        <f t="shared" si="7"/>
        <v>674</v>
      </c>
      <c r="I50" s="234"/>
      <c r="J50" s="234"/>
      <c r="K50" s="238"/>
      <c r="L50" s="238">
        <v>5.45</v>
      </c>
      <c r="M50" s="238">
        <f t="shared" si="3"/>
        <v>0</v>
      </c>
      <c r="N50" s="294"/>
      <c r="O50" s="294"/>
      <c r="P50" s="294">
        <f t="shared" si="0"/>
        <v>0</v>
      </c>
    </row>
    <row r="51" spans="1:16" s="130" customFormat="1" ht="15" x14ac:dyDescent="0.2">
      <c r="A51" s="236"/>
      <c r="B51" s="234"/>
      <c r="C51" s="237"/>
      <c r="D51" s="238"/>
      <c r="E51" s="237"/>
      <c r="F51" s="234"/>
      <c r="G51" s="237">
        <f t="shared" si="7"/>
        <v>6740</v>
      </c>
      <c r="H51" s="238">
        <f t="shared" si="7"/>
        <v>674</v>
      </c>
      <c r="I51" s="234"/>
      <c r="J51" s="234"/>
      <c r="K51" s="238"/>
      <c r="L51" s="238">
        <v>5.45</v>
      </c>
      <c r="M51" s="238">
        <f t="shared" si="3"/>
        <v>0</v>
      </c>
      <c r="N51" s="294"/>
      <c r="O51" s="294"/>
      <c r="P51" s="294">
        <f t="shared" si="0"/>
        <v>0</v>
      </c>
    </row>
    <row r="52" spans="1:16" s="130" customFormat="1" ht="15" customHeight="1" x14ac:dyDescent="0.2">
      <c r="A52" s="236"/>
      <c r="B52" s="234"/>
      <c r="C52" s="237"/>
      <c r="D52" s="238"/>
      <c r="E52" s="237"/>
      <c r="F52" s="234"/>
      <c r="G52" s="237">
        <f t="shared" si="7"/>
        <v>6740</v>
      </c>
      <c r="H52" s="238">
        <f t="shared" si="7"/>
        <v>674</v>
      </c>
      <c r="I52" s="234"/>
      <c r="J52" s="234"/>
      <c r="K52" s="238"/>
      <c r="L52" s="238">
        <v>5.45</v>
      </c>
      <c r="M52" s="238">
        <f t="shared" si="3"/>
        <v>0</v>
      </c>
      <c r="N52" s="294"/>
      <c r="O52" s="294"/>
      <c r="P52" s="294">
        <f t="shared" si="0"/>
        <v>0</v>
      </c>
    </row>
    <row r="53" spans="1:16" s="130" customFormat="1" ht="15" x14ac:dyDescent="0.2">
      <c r="A53" s="236"/>
      <c r="B53" s="234"/>
      <c r="C53" s="237"/>
      <c r="D53" s="238"/>
      <c r="E53" s="237"/>
      <c r="F53" s="234"/>
      <c r="G53" s="237">
        <f t="shared" si="7"/>
        <v>6740</v>
      </c>
      <c r="H53" s="238">
        <f t="shared" si="7"/>
        <v>674</v>
      </c>
      <c r="I53" s="234"/>
      <c r="J53" s="234"/>
      <c r="K53" s="238"/>
      <c r="L53" s="238">
        <v>5.45</v>
      </c>
      <c r="M53" s="238">
        <f t="shared" si="3"/>
        <v>0</v>
      </c>
      <c r="N53" s="294"/>
      <c r="O53" s="294"/>
      <c r="P53" s="294">
        <f t="shared" si="0"/>
        <v>0</v>
      </c>
    </row>
    <row r="54" spans="1:16" s="130" customFormat="1" ht="15" x14ac:dyDescent="0.2">
      <c r="A54" s="236"/>
      <c r="B54" s="234"/>
      <c r="C54" s="237"/>
      <c r="D54" s="238"/>
      <c r="E54" s="237"/>
      <c r="F54" s="234"/>
      <c r="G54" s="237">
        <f t="shared" si="7"/>
        <v>6740</v>
      </c>
      <c r="H54" s="238">
        <f t="shared" si="7"/>
        <v>674</v>
      </c>
      <c r="I54" s="234"/>
      <c r="J54" s="234"/>
      <c r="K54" s="238"/>
      <c r="L54" s="238">
        <v>5.45</v>
      </c>
      <c r="M54" s="238">
        <f t="shared" si="3"/>
        <v>0</v>
      </c>
      <c r="N54" s="294"/>
      <c r="O54" s="294"/>
      <c r="P54" s="294">
        <f t="shared" si="0"/>
        <v>0</v>
      </c>
    </row>
    <row r="55" spans="1:16" s="130" customFormat="1" ht="15" x14ac:dyDescent="0.2">
      <c r="A55" s="236"/>
      <c r="B55" s="234"/>
      <c r="C55" s="237"/>
      <c r="D55" s="238"/>
      <c r="E55" s="237"/>
      <c r="F55" s="234"/>
      <c r="G55" s="237">
        <f t="shared" si="7"/>
        <v>6740</v>
      </c>
      <c r="H55" s="238">
        <f t="shared" si="7"/>
        <v>674</v>
      </c>
      <c r="I55" s="234"/>
      <c r="J55" s="234"/>
      <c r="K55" s="238"/>
      <c r="L55" s="238">
        <v>5.45</v>
      </c>
      <c r="M55" s="238">
        <f t="shared" si="3"/>
        <v>0</v>
      </c>
      <c r="N55" s="294"/>
      <c r="O55" s="294"/>
      <c r="P55" s="294">
        <f t="shared" si="0"/>
        <v>0</v>
      </c>
    </row>
    <row r="56" spans="1:16" s="130" customFormat="1" ht="15" x14ac:dyDescent="0.2">
      <c r="A56" s="236"/>
      <c r="B56" s="234"/>
      <c r="C56" s="237"/>
      <c r="D56" s="238"/>
      <c r="E56" s="237"/>
      <c r="F56" s="234"/>
      <c r="G56" s="237">
        <f t="shared" si="7"/>
        <v>6740</v>
      </c>
      <c r="H56" s="238">
        <f t="shared" si="7"/>
        <v>674</v>
      </c>
      <c r="I56" s="234"/>
      <c r="J56" s="234"/>
      <c r="K56" s="238"/>
      <c r="L56" s="238">
        <v>5.45</v>
      </c>
      <c r="M56" s="238">
        <f t="shared" si="3"/>
        <v>0</v>
      </c>
      <c r="N56" s="294"/>
      <c r="O56" s="294"/>
      <c r="P56" s="294">
        <f t="shared" si="0"/>
        <v>0</v>
      </c>
    </row>
    <row r="57" spans="1:16" s="130" customFormat="1" ht="15" x14ac:dyDescent="0.2">
      <c r="A57" s="236"/>
      <c r="B57" s="234"/>
      <c r="C57" s="237"/>
      <c r="D57" s="238"/>
      <c r="E57" s="237"/>
      <c r="F57" s="234"/>
      <c r="G57" s="237">
        <f t="shared" si="7"/>
        <v>6740</v>
      </c>
      <c r="H57" s="238">
        <f t="shared" si="7"/>
        <v>674</v>
      </c>
      <c r="I57" s="234"/>
      <c r="J57" s="234"/>
      <c r="K57" s="238"/>
      <c r="L57" s="238"/>
      <c r="M57" s="238"/>
      <c r="N57" s="294"/>
      <c r="O57" s="294"/>
      <c r="P57" s="294">
        <f t="shared" si="0"/>
        <v>0</v>
      </c>
    </row>
    <row r="58" spans="1:16" s="130" customFormat="1" ht="15" x14ac:dyDescent="0.2">
      <c r="A58" s="236"/>
      <c r="B58" s="234"/>
      <c r="C58" s="237"/>
      <c r="D58" s="238"/>
      <c r="E58" s="237"/>
      <c r="F58" s="234"/>
      <c r="G58" s="237">
        <f t="shared" si="7"/>
        <v>6740</v>
      </c>
      <c r="H58" s="238">
        <f t="shared" si="7"/>
        <v>674</v>
      </c>
      <c r="I58" s="234"/>
      <c r="J58" s="234"/>
      <c r="K58" s="238"/>
      <c r="L58" s="238"/>
      <c r="M58" s="238"/>
      <c r="N58" s="294"/>
      <c r="O58" s="294"/>
      <c r="P58" s="294">
        <f t="shared" si="0"/>
        <v>0</v>
      </c>
    </row>
    <row r="59" spans="1:16" s="130" customFormat="1" ht="15" x14ac:dyDescent="0.2">
      <c r="A59" s="236"/>
      <c r="B59" s="234"/>
      <c r="C59" s="237"/>
      <c r="D59" s="238"/>
      <c r="E59" s="237"/>
      <c r="F59" s="234"/>
      <c r="G59" s="237">
        <f t="shared" si="7"/>
        <v>6740</v>
      </c>
      <c r="H59" s="238">
        <f t="shared" si="7"/>
        <v>674</v>
      </c>
      <c r="I59" s="234"/>
      <c r="J59" s="234"/>
      <c r="K59" s="238"/>
      <c r="L59" s="238"/>
      <c r="M59" s="238"/>
      <c r="N59" s="294"/>
      <c r="O59" s="294"/>
      <c r="P59" s="294">
        <f t="shared" si="0"/>
        <v>0</v>
      </c>
    </row>
    <row r="60" spans="1:16" s="130" customFormat="1" ht="15" x14ac:dyDescent="0.2">
      <c r="A60" s="236"/>
      <c r="B60" s="234"/>
      <c r="C60" s="237"/>
      <c r="D60" s="238"/>
      <c r="E60" s="237"/>
      <c r="F60" s="234"/>
      <c r="G60" s="237">
        <f t="shared" si="7"/>
        <v>6740</v>
      </c>
      <c r="H60" s="238">
        <f t="shared" si="7"/>
        <v>674</v>
      </c>
      <c r="I60" s="234"/>
      <c r="J60" s="234"/>
      <c r="K60" s="238"/>
      <c r="L60" s="238"/>
      <c r="M60" s="238"/>
      <c r="N60" s="294"/>
      <c r="O60" s="294"/>
      <c r="P60" s="294">
        <f t="shared" si="0"/>
        <v>0</v>
      </c>
    </row>
    <row r="61" spans="1:16" s="130" customFormat="1" ht="15" x14ac:dyDescent="0.2">
      <c r="A61" s="236"/>
      <c r="B61" s="234"/>
      <c r="C61" s="237"/>
      <c r="D61" s="238"/>
      <c r="E61" s="237"/>
      <c r="F61" s="234"/>
      <c r="G61" s="237">
        <f t="shared" si="7"/>
        <v>6740</v>
      </c>
      <c r="H61" s="238">
        <f t="shared" si="7"/>
        <v>674</v>
      </c>
      <c r="I61" s="234"/>
      <c r="J61" s="234"/>
      <c r="K61" s="238"/>
      <c r="L61" s="238"/>
      <c r="M61" s="238"/>
      <c r="N61" s="294"/>
      <c r="O61" s="294"/>
      <c r="P61" s="294">
        <f t="shared" si="0"/>
        <v>0</v>
      </c>
    </row>
    <row r="62" spans="1:16" s="130" customFormat="1" ht="15" x14ac:dyDescent="0.2">
      <c r="A62" s="236"/>
      <c r="B62" s="234"/>
      <c r="C62" s="237"/>
      <c r="D62" s="238"/>
      <c r="E62" s="237"/>
      <c r="F62" s="234"/>
      <c r="G62" s="237">
        <f t="shared" si="7"/>
        <v>6740</v>
      </c>
      <c r="H62" s="238">
        <f t="shared" si="7"/>
        <v>674</v>
      </c>
      <c r="I62" s="234"/>
      <c r="J62" s="234"/>
      <c r="K62" s="238"/>
      <c r="L62" s="238"/>
      <c r="M62" s="238"/>
      <c r="N62" s="294"/>
      <c r="O62" s="294"/>
      <c r="P62" s="294">
        <f t="shared" si="0"/>
        <v>0</v>
      </c>
    </row>
    <row r="63" spans="1:16" s="130" customFormat="1" ht="15" x14ac:dyDescent="0.2">
      <c r="A63" s="236"/>
      <c r="B63" s="234"/>
      <c r="C63" s="237"/>
      <c r="D63" s="238"/>
      <c r="E63" s="237"/>
      <c r="F63" s="234"/>
      <c r="G63" s="237">
        <f t="shared" si="7"/>
        <v>6740</v>
      </c>
      <c r="H63" s="238">
        <f t="shared" si="7"/>
        <v>674</v>
      </c>
      <c r="I63" s="234"/>
      <c r="J63" s="234"/>
      <c r="K63" s="238"/>
      <c r="L63" s="238"/>
      <c r="M63" s="238"/>
      <c r="N63" s="294"/>
      <c r="O63" s="294"/>
      <c r="P63" s="294">
        <f t="shared" si="0"/>
        <v>0</v>
      </c>
    </row>
    <row r="64" spans="1:16" s="130" customFormat="1" ht="15" x14ac:dyDescent="0.2">
      <c r="A64" s="236"/>
      <c r="B64" s="234"/>
      <c r="C64" s="237"/>
      <c r="D64" s="238"/>
      <c r="E64" s="237"/>
      <c r="F64" s="234"/>
      <c r="G64" s="237">
        <f t="shared" si="7"/>
        <v>6740</v>
      </c>
      <c r="H64" s="238">
        <f t="shared" si="7"/>
        <v>674</v>
      </c>
      <c r="I64" s="234"/>
      <c r="J64" s="234"/>
      <c r="K64" s="238"/>
      <c r="L64" s="238"/>
      <c r="M64" s="238"/>
      <c r="N64" s="294"/>
      <c r="O64" s="294"/>
      <c r="P64" s="294">
        <f t="shared" si="0"/>
        <v>0</v>
      </c>
    </row>
    <row r="65" spans="1:16" s="130" customFormat="1" ht="15" x14ac:dyDescent="0.2">
      <c r="A65" s="236"/>
      <c r="B65" s="238"/>
      <c r="C65" s="237"/>
      <c r="D65" s="238"/>
      <c r="E65" s="237"/>
      <c r="F65" s="238"/>
      <c r="G65" s="237">
        <f t="shared" si="7"/>
        <v>6740</v>
      </c>
      <c r="H65" s="238">
        <f t="shared" si="7"/>
        <v>674</v>
      </c>
      <c r="I65" s="238"/>
      <c r="J65" s="238"/>
      <c r="K65" s="238"/>
      <c r="L65" s="238"/>
      <c r="M65" s="238"/>
      <c r="N65" s="294"/>
      <c r="O65" s="294"/>
      <c r="P65" s="294">
        <f t="shared" si="0"/>
        <v>0</v>
      </c>
    </row>
    <row r="66" spans="1:16" s="130" customFormat="1" ht="15" x14ac:dyDescent="0.2">
      <c r="A66" s="236"/>
      <c r="B66" s="238"/>
      <c r="C66" s="237"/>
      <c r="D66" s="238"/>
      <c r="E66" s="237"/>
      <c r="F66" s="238"/>
      <c r="G66" s="237">
        <f t="shared" ref="G66:H81" si="8">G65-E66+C66</f>
        <v>6740</v>
      </c>
      <c r="H66" s="238">
        <f t="shared" si="8"/>
        <v>674</v>
      </c>
      <c r="I66" s="238"/>
      <c r="J66" s="238"/>
      <c r="K66" s="238"/>
      <c r="L66" s="238"/>
      <c r="M66" s="238"/>
      <c r="N66" s="294"/>
      <c r="O66" s="294"/>
      <c r="P66" s="294">
        <f t="shared" si="0"/>
        <v>0</v>
      </c>
    </row>
    <row r="67" spans="1:16" s="130" customFormat="1" ht="15" x14ac:dyDescent="0.2">
      <c r="A67" s="236"/>
      <c r="B67" s="238"/>
      <c r="C67" s="237"/>
      <c r="D67" s="238"/>
      <c r="E67" s="237"/>
      <c r="F67" s="238"/>
      <c r="G67" s="237">
        <f t="shared" si="8"/>
        <v>6740</v>
      </c>
      <c r="H67" s="238">
        <f t="shared" si="8"/>
        <v>674</v>
      </c>
      <c r="I67" s="238"/>
      <c r="J67" s="238"/>
      <c r="K67" s="238"/>
      <c r="L67" s="238"/>
      <c r="M67" s="238"/>
      <c r="N67" s="294"/>
      <c r="O67" s="294"/>
      <c r="P67" s="294"/>
    </row>
    <row r="68" spans="1:16" s="130" customFormat="1" ht="15" x14ac:dyDescent="0.2">
      <c r="A68" s="236"/>
      <c r="B68" s="238"/>
      <c r="C68" s="237"/>
      <c r="D68" s="238"/>
      <c r="E68" s="237"/>
      <c r="F68" s="238"/>
      <c r="G68" s="237">
        <f t="shared" si="8"/>
        <v>6740</v>
      </c>
      <c r="H68" s="238">
        <f t="shared" si="8"/>
        <v>674</v>
      </c>
      <c r="I68" s="238"/>
      <c r="J68" s="238"/>
      <c r="K68" s="238"/>
      <c r="L68" s="238"/>
      <c r="M68" s="238"/>
      <c r="N68" s="294"/>
      <c r="O68" s="294"/>
      <c r="P68" s="294">
        <f t="shared" si="0"/>
        <v>0</v>
      </c>
    </row>
    <row r="69" spans="1:16" s="130" customFormat="1" ht="15" x14ac:dyDescent="0.2">
      <c r="A69" s="236"/>
      <c r="B69" s="238"/>
      <c r="C69" s="237"/>
      <c r="D69" s="238"/>
      <c r="E69" s="237"/>
      <c r="F69" s="238"/>
      <c r="G69" s="237">
        <f t="shared" si="8"/>
        <v>6740</v>
      </c>
      <c r="H69" s="238">
        <f t="shared" si="8"/>
        <v>674</v>
      </c>
      <c r="I69" s="238"/>
      <c r="J69" s="238"/>
      <c r="K69" s="238"/>
      <c r="L69" s="238"/>
      <c r="M69" s="238"/>
      <c r="N69" s="294"/>
      <c r="O69" s="294"/>
      <c r="P69" s="294">
        <f t="shared" si="0"/>
        <v>0</v>
      </c>
    </row>
    <row r="70" spans="1:16" s="130" customFormat="1" ht="15" x14ac:dyDescent="0.2">
      <c r="A70" s="236"/>
      <c r="B70" s="238"/>
      <c r="C70" s="237"/>
      <c r="D70" s="238"/>
      <c r="E70" s="237"/>
      <c r="F70" s="238"/>
      <c r="G70" s="237">
        <f t="shared" si="8"/>
        <v>6740</v>
      </c>
      <c r="H70" s="238">
        <f t="shared" si="8"/>
        <v>674</v>
      </c>
      <c r="I70" s="238"/>
      <c r="J70" s="238"/>
      <c r="K70" s="238"/>
      <c r="L70" s="238"/>
      <c r="M70" s="238"/>
      <c r="N70" s="294"/>
      <c r="O70" s="294"/>
      <c r="P70" s="294">
        <f t="shared" si="0"/>
        <v>0</v>
      </c>
    </row>
    <row r="71" spans="1:16" s="130" customFormat="1" ht="15" x14ac:dyDescent="0.2">
      <c r="A71" s="236"/>
      <c r="B71" s="238"/>
      <c r="C71" s="237"/>
      <c r="D71" s="238"/>
      <c r="E71" s="237"/>
      <c r="F71" s="238"/>
      <c r="G71" s="237">
        <f t="shared" si="8"/>
        <v>6740</v>
      </c>
      <c r="H71" s="238">
        <f t="shared" si="8"/>
        <v>674</v>
      </c>
      <c r="I71" s="238"/>
      <c r="J71" s="238"/>
      <c r="K71" s="238"/>
      <c r="L71" s="238"/>
      <c r="M71" s="238"/>
      <c r="N71" s="294"/>
      <c r="O71" s="294"/>
      <c r="P71" s="294">
        <f t="shared" si="0"/>
        <v>0</v>
      </c>
    </row>
    <row r="72" spans="1:16" s="130" customFormat="1" ht="15" x14ac:dyDescent="0.2">
      <c r="A72" s="236"/>
      <c r="B72" s="238"/>
      <c r="C72" s="237"/>
      <c r="D72" s="238"/>
      <c r="E72" s="237"/>
      <c r="F72" s="238"/>
      <c r="G72" s="237">
        <f t="shared" si="8"/>
        <v>6740</v>
      </c>
      <c r="H72" s="238">
        <f t="shared" si="8"/>
        <v>674</v>
      </c>
      <c r="I72" s="238"/>
      <c r="J72" s="238"/>
      <c r="K72" s="238"/>
      <c r="L72" s="238" t="str">
        <f t="shared" ref="L72:L135" si="9">IF(D72&gt;0,D72," ")</f>
        <v xml:space="preserve"> </v>
      </c>
      <c r="M72" s="238"/>
      <c r="N72" s="294"/>
      <c r="O72" s="294"/>
      <c r="P72" s="294">
        <f t="shared" si="0"/>
        <v>0</v>
      </c>
    </row>
    <row r="73" spans="1:16" s="130" customFormat="1" ht="15" x14ac:dyDescent="0.2">
      <c r="A73" s="236"/>
      <c r="B73" s="238"/>
      <c r="C73" s="237"/>
      <c r="D73" s="238"/>
      <c r="E73" s="237"/>
      <c r="F73" s="238"/>
      <c r="G73" s="237">
        <f t="shared" si="8"/>
        <v>6740</v>
      </c>
      <c r="H73" s="238">
        <f t="shared" si="8"/>
        <v>674</v>
      </c>
      <c r="I73" s="238"/>
      <c r="J73" s="238"/>
      <c r="K73" s="238"/>
      <c r="L73" s="238" t="str">
        <f t="shared" si="9"/>
        <v xml:space="preserve"> </v>
      </c>
      <c r="M73" s="238"/>
      <c r="N73" s="294"/>
      <c r="O73" s="294"/>
      <c r="P73" s="294">
        <f t="shared" si="0"/>
        <v>0</v>
      </c>
    </row>
    <row r="74" spans="1:16" s="130" customFormat="1" ht="15" x14ac:dyDescent="0.2">
      <c r="A74" s="236"/>
      <c r="B74" s="238"/>
      <c r="C74" s="237"/>
      <c r="D74" s="238"/>
      <c r="E74" s="237"/>
      <c r="F74" s="238"/>
      <c r="G74" s="237">
        <f t="shared" si="8"/>
        <v>6740</v>
      </c>
      <c r="H74" s="238">
        <f t="shared" si="8"/>
        <v>674</v>
      </c>
      <c r="I74" s="238"/>
      <c r="J74" s="238"/>
      <c r="K74" s="238"/>
      <c r="L74" s="238" t="str">
        <f t="shared" si="9"/>
        <v xml:space="preserve"> </v>
      </c>
      <c r="M74" s="238"/>
      <c r="N74" s="294"/>
      <c r="O74" s="294"/>
      <c r="P74" s="294">
        <f t="shared" si="0"/>
        <v>0</v>
      </c>
    </row>
    <row r="75" spans="1:16" s="130" customFormat="1" ht="15" x14ac:dyDescent="0.2">
      <c r="A75" s="236"/>
      <c r="B75" s="238"/>
      <c r="C75" s="237"/>
      <c r="D75" s="238"/>
      <c r="E75" s="237"/>
      <c r="F75" s="238"/>
      <c r="G75" s="237">
        <f t="shared" si="8"/>
        <v>6740</v>
      </c>
      <c r="H75" s="238">
        <f t="shared" si="8"/>
        <v>674</v>
      </c>
      <c r="I75" s="238"/>
      <c r="J75" s="238"/>
      <c r="K75" s="238"/>
      <c r="L75" s="238" t="str">
        <f t="shared" si="9"/>
        <v xml:space="preserve"> </v>
      </c>
      <c r="M75" s="238"/>
      <c r="N75" s="294"/>
      <c r="O75" s="294"/>
      <c r="P75" s="294">
        <f t="shared" si="0"/>
        <v>0</v>
      </c>
    </row>
    <row r="76" spans="1:16" s="130" customFormat="1" ht="15" x14ac:dyDescent="0.2">
      <c r="A76" s="236"/>
      <c r="B76" s="238"/>
      <c r="C76" s="237"/>
      <c r="D76" s="238"/>
      <c r="E76" s="237"/>
      <c r="F76" s="238"/>
      <c r="G76" s="237">
        <f t="shared" si="8"/>
        <v>6740</v>
      </c>
      <c r="H76" s="238">
        <f t="shared" si="8"/>
        <v>674</v>
      </c>
      <c r="I76" s="238"/>
      <c r="J76" s="238"/>
      <c r="K76" s="238"/>
      <c r="L76" s="238" t="str">
        <f t="shared" si="9"/>
        <v xml:space="preserve"> </v>
      </c>
      <c r="M76" s="238"/>
      <c r="N76" s="294"/>
      <c r="O76" s="294"/>
      <c r="P76" s="294">
        <f t="shared" si="0"/>
        <v>0</v>
      </c>
    </row>
    <row r="77" spans="1:16" s="130" customFormat="1" ht="15" x14ac:dyDescent="0.2">
      <c r="A77" s="236"/>
      <c r="B77" s="238"/>
      <c r="C77" s="237"/>
      <c r="D77" s="238"/>
      <c r="E77" s="237"/>
      <c r="F77" s="238"/>
      <c r="G77" s="237">
        <f t="shared" si="8"/>
        <v>6740</v>
      </c>
      <c r="H77" s="238">
        <f t="shared" si="8"/>
        <v>674</v>
      </c>
      <c r="I77" s="238"/>
      <c r="J77" s="238"/>
      <c r="K77" s="238"/>
      <c r="L77" s="238" t="str">
        <f t="shared" si="9"/>
        <v xml:space="preserve"> </v>
      </c>
      <c r="M77" s="238"/>
      <c r="N77" s="294"/>
      <c r="O77" s="294"/>
      <c r="P77" s="294">
        <f t="shared" si="0"/>
        <v>0</v>
      </c>
    </row>
    <row r="78" spans="1:16" s="130" customFormat="1" ht="15" x14ac:dyDescent="0.2">
      <c r="A78" s="236"/>
      <c r="B78" s="238"/>
      <c r="C78" s="237"/>
      <c r="D78" s="238"/>
      <c r="E78" s="237"/>
      <c r="F78" s="238"/>
      <c r="G78" s="237">
        <f t="shared" si="8"/>
        <v>6740</v>
      </c>
      <c r="H78" s="238">
        <f t="shared" si="8"/>
        <v>674</v>
      </c>
      <c r="I78" s="238"/>
      <c r="J78" s="238"/>
      <c r="K78" s="238"/>
      <c r="L78" s="238" t="str">
        <f t="shared" si="9"/>
        <v xml:space="preserve"> </v>
      </c>
      <c r="M78" s="238"/>
      <c r="N78" s="294"/>
      <c r="O78" s="294"/>
      <c r="P78" s="294">
        <f t="shared" si="0"/>
        <v>0</v>
      </c>
    </row>
    <row r="79" spans="1:16" s="130" customFormat="1" ht="15" x14ac:dyDescent="0.2">
      <c r="A79" s="236"/>
      <c r="B79" s="238"/>
      <c r="C79" s="237"/>
      <c r="D79" s="238"/>
      <c r="E79" s="237"/>
      <c r="F79" s="238"/>
      <c r="G79" s="237">
        <f t="shared" si="8"/>
        <v>6740</v>
      </c>
      <c r="H79" s="238">
        <f t="shared" si="8"/>
        <v>674</v>
      </c>
      <c r="I79" s="238"/>
      <c r="J79" s="238"/>
      <c r="K79" s="238"/>
      <c r="L79" s="238" t="str">
        <f t="shared" si="9"/>
        <v xml:space="preserve"> </v>
      </c>
      <c r="M79" s="238"/>
      <c r="N79" s="294"/>
      <c r="O79" s="294"/>
      <c r="P79" s="294">
        <f t="shared" si="0"/>
        <v>0</v>
      </c>
    </row>
    <row r="80" spans="1:16" s="130" customFormat="1" ht="15" x14ac:dyDescent="0.2">
      <c r="A80" s="236"/>
      <c r="B80" s="238"/>
      <c r="C80" s="237"/>
      <c r="D80" s="238"/>
      <c r="E80" s="237"/>
      <c r="F80" s="238"/>
      <c r="G80" s="237">
        <f t="shared" si="8"/>
        <v>6740</v>
      </c>
      <c r="H80" s="238">
        <f t="shared" si="8"/>
        <v>674</v>
      </c>
      <c r="I80" s="238"/>
      <c r="J80" s="238"/>
      <c r="K80" s="238"/>
      <c r="L80" s="238" t="str">
        <f t="shared" si="9"/>
        <v xml:space="preserve"> </v>
      </c>
      <c r="M80" s="238"/>
      <c r="N80" s="294"/>
      <c r="O80" s="294"/>
      <c r="P80" s="294">
        <f t="shared" si="0"/>
        <v>0</v>
      </c>
    </row>
    <row r="81" spans="1:16" s="130" customFormat="1" ht="15" x14ac:dyDescent="0.2">
      <c r="A81" s="236"/>
      <c r="B81" s="238"/>
      <c r="C81" s="237"/>
      <c r="D81" s="238"/>
      <c r="E81" s="237"/>
      <c r="F81" s="238"/>
      <c r="G81" s="237">
        <f t="shared" si="8"/>
        <v>6740</v>
      </c>
      <c r="H81" s="238">
        <f t="shared" si="8"/>
        <v>674</v>
      </c>
      <c r="I81" s="238"/>
      <c r="J81" s="238"/>
      <c r="K81" s="238"/>
      <c r="L81" s="238" t="str">
        <f t="shared" si="9"/>
        <v xml:space="preserve"> </v>
      </c>
      <c r="M81" s="238"/>
      <c r="N81" s="294"/>
      <c r="O81" s="294"/>
      <c r="P81" s="294">
        <f t="shared" si="0"/>
        <v>0</v>
      </c>
    </row>
    <row r="82" spans="1:16" s="130" customFormat="1" ht="15" x14ac:dyDescent="0.2">
      <c r="A82" s="236"/>
      <c r="B82" s="238"/>
      <c r="C82" s="237"/>
      <c r="D82" s="238"/>
      <c r="E82" s="237"/>
      <c r="F82" s="238"/>
      <c r="G82" s="237">
        <f t="shared" ref="G82:H97" si="10">G81-E82+C82</f>
        <v>6740</v>
      </c>
      <c r="H82" s="238">
        <f t="shared" si="10"/>
        <v>674</v>
      </c>
      <c r="I82" s="238"/>
      <c r="J82" s="238"/>
      <c r="K82" s="238"/>
      <c r="L82" s="238" t="str">
        <f t="shared" si="9"/>
        <v xml:space="preserve"> </v>
      </c>
      <c r="M82" s="238"/>
      <c r="N82" s="294"/>
      <c r="O82" s="294"/>
      <c r="P82" s="294">
        <f t="shared" si="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10"/>
        <v>6740</v>
      </c>
      <c r="H83" s="57">
        <f t="shared" si="10"/>
        <v>674</v>
      </c>
      <c r="I83" s="57"/>
      <c r="J83" s="57"/>
      <c r="K83" s="57"/>
      <c r="L83" s="57" t="str">
        <f t="shared" si="9"/>
        <v xml:space="preserve"> </v>
      </c>
      <c r="M83" s="57"/>
      <c r="N83" s="79"/>
      <c r="O83" s="79"/>
      <c r="P83" s="79">
        <f t="shared" ref="P83:P146" si="11">O83*G83</f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10"/>
        <v>6740</v>
      </c>
      <c r="H84" s="57">
        <f t="shared" si="10"/>
        <v>674</v>
      </c>
      <c r="I84" s="57"/>
      <c r="J84" s="57"/>
      <c r="K84" s="57"/>
      <c r="L84" s="57" t="str">
        <f t="shared" si="9"/>
        <v xml:space="preserve"> </v>
      </c>
      <c r="M84" s="57"/>
      <c r="N84" s="79"/>
      <c r="O84" s="79"/>
      <c r="P84" s="79">
        <f t="shared" si="11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10"/>
        <v>6740</v>
      </c>
      <c r="H85" s="57">
        <f t="shared" si="10"/>
        <v>674</v>
      </c>
      <c r="I85" s="57"/>
      <c r="J85" s="57"/>
      <c r="K85" s="57"/>
      <c r="L85" s="57" t="str">
        <f t="shared" si="9"/>
        <v xml:space="preserve"> </v>
      </c>
      <c r="M85" s="57"/>
      <c r="N85" s="79"/>
      <c r="O85" s="79"/>
      <c r="P85" s="79">
        <f t="shared" si="11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10"/>
        <v>6740</v>
      </c>
      <c r="H86" s="57">
        <f t="shared" si="10"/>
        <v>674</v>
      </c>
      <c r="I86" s="57"/>
      <c r="J86" s="57"/>
      <c r="K86" s="57"/>
      <c r="L86" s="57" t="str">
        <f t="shared" si="9"/>
        <v xml:space="preserve"> </v>
      </c>
      <c r="M86" s="57"/>
      <c r="N86" s="79"/>
      <c r="O86" s="79"/>
      <c r="P86" s="79">
        <f t="shared" si="11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10"/>
        <v>6740</v>
      </c>
      <c r="H87" s="57">
        <f t="shared" si="10"/>
        <v>674</v>
      </c>
      <c r="I87" s="57"/>
      <c r="J87" s="57"/>
      <c r="K87" s="57"/>
      <c r="L87" s="57" t="str">
        <f t="shared" si="9"/>
        <v xml:space="preserve"> </v>
      </c>
      <c r="M87" s="57"/>
      <c r="N87" s="79"/>
      <c r="O87" s="79"/>
      <c r="P87" s="79">
        <f t="shared" si="11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10"/>
        <v>6740</v>
      </c>
      <c r="H88" s="57">
        <f t="shared" si="10"/>
        <v>674</v>
      </c>
      <c r="I88" s="57"/>
      <c r="J88" s="57"/>
      <c r="K88" s="57"/>
      <c r="L88" s="57" t="str">
        <f t="shared" si="9"/>
        <v xml:space="preserve"> </v>
      </c>
      <c r="M88" s="57"/>
      <c r="N88" s="79"/>
      <c r="O88" s="79"/>
      <c r="P88" s="79">
        <f t="shared" si="11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10"/>
        <v>6740</v>
      </c>
      <c r="H89" s="57">
        <f t="shared" si="10"/>
        <v>674</v>
      </c>
      <c r="I89" s="57"/>
      <c r="J89" s="57"/>
      <c r="K89" s="57"/>
      <c r="L89" s="57" t="str">
        <f t="shared" si="9"/>
        <v xml:space="preserve"> </v>
      </c>
      <c r="M89" s="57"/>
      <c r="N89" s="79"/>
      <c r="O89" s="79"/>
      <c r="P89" s="79">
        <f t="shared" si="11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10"/>
        <v>6740</v>
      </c>
      <c r="H90" s="57">
        <f t="shared" si="10"/>
        <v>674</v>
      </c>
      <c r="I90" s="57"/>
      <c r="J90" s="57"/>
      <c r="K90" s="57"/>
      <c r="L90" s="57" t="str">
        <f t="shared" si="9"/>
        <v xml:space="preserve"> </v>
      </c>
      <c r="M90" s="57"/>
      <c r="N90" s="79"/>
      <c r="O90" s="79"/>
      <c r="P90" s="79">
        <f t="shared" si="11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6740</v>
      </c>
      <c r="H91" s="57">
        <f t="shared" si="10"/>
        <v>674</v>
      </c>
      <c r="I91" s="57"/>
      <c r="J91" s="57"/>
      <c r="K91" s="57"/>
      <c r="L91" s="57" t="str">
        <f t="shared" si="9"/>
        <v xml:space="preserve"> </v>
      </c>
      <c r="M91" s="57"/>
      <c r="N91" s="79"/>
      <c r="O91" s="79"/>
      <c r="P91" s="79">
        <f t="shared" si="11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6740</v>
      </c>
      <c r="H92" s="57">
        <f t="shared" si="10"/>
        <v>674</v>
      </c>
      <c r="I92" s="57"/>
      <c r="J92" s="57"/>
      <c r="K92" s="57"/>
      <c r="L92" s="57" t="str">
        <f t="shared" si="9"/>
        <v xml:space="preserve"> </v>
      </c>
      <c r="M92" s="57"/>
      <c r="N92" s="79"/>
      <c r="O92" s="79"/>
      <c r="P92" s="79">
        <f t="shared" si="11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6740</v>
      </c>
      <c r="H93" s="57">
        <f t="shared" si="10"/>
        <v>674</v>
      </c>
      <c r="I93" s="57"/>
      <c r="J93" s="57"/>
      <c r="K93" s="57"/>
      <c r="L93" s="57" t="str">
        <f t="shared" si="9"/>
        <v xml:space="preserve"> </v>
      </c>
      <c r="M93" s="57"/>
      <c r="N93" s="79"/>
      <c r="O93" s="79"/>
      <c r="P93" s="79">
        <f t="shared" si="11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6740</v>
      </c>
      <c r="H94" s="57">
        <f t="shared" si="10"/>
        <v>674</v>
      </c>
      <c r="I94" s="57"/>
      <c r="J94" s="57"/>
      <c r="K94" s="57"/>
      <c r="L94" s="57" t="str">
        <f t="shared" si="9"/>
        <v xml:space="preserve"> </v>
      </c>
      <c r="M94" s="57"/>
      <c r="N94" s="79"/>
      <c r="O94" s="79"/>
      <c r="P94" s="79">
        <f t="shared" si="11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6740</v>
      </c>
      <c r="H95" s="57">
        <f t="shared" si="10"/>
        <v>674</v>
      </c>
      <c r="I95" s="57"/>
      <c r="J95" s="57"/>
      <c r="K95" s="57"/>
      <c r="L95" s="57" t="str">
        <f t="shared" si="9"/>
        <v xml:space="preserve"> </v>
      </c>
      <c r="M95" s="57"/>
      <c r="N95" s="79"/>
      <c r="O95" s="79"/>
      <c r="P95" s="79">
        <f t="shared" si="11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6740</v>
      </c>
      <c r="H96" s="57">
        <f t="shared" si="10"/>
        <v>674</v>
      </c>
      <c r="I96" s="57"/>
      <c r="J96" s="57"/>
      <c r="K96" s="57"/>
      <c r="L96" s="57" t="str">
        <f t="shared" si="9"/>
        <v xml:space="preserve"> </v>
      </c>
      <c r="M96" s="57"/>
      <c r="N96" s="79"/>
      <c r="O96" s="79"/>
      <c r="P96" s="79">
        <f t="shared" si="11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6740</v>
      </c>
      <c r="H97" s="57">
        <f t="shared" si="10"/>
        <v>674</v>
      </c>
      <c r="I97" s="57"/>
      <c r="J97" s="57"/>
      <c r="K97" s="57"/>
      <c r="L97" s="57" t="str">
        <f t="shared" si="9"/>
        <v xml:space="preserve"> </v>
      </c>
      <c r="M97" s="57"/>
      <c r="N97" s="79"/>
      <c r="O97" s="79"/>
      <c r="P97" s="79">
        <f t="shared" si="11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ref="G98:H113" si="12">G97-E98+C98</f>
        <v>6740</v>
      </c>
      <c r="H98" s="57">
        <f t="shared" si="12"/>
        <v>674</v>
      </c>
      <c r="I98" s="57"/>
      <c r="J98" s="57"/>
      <c r="K98" s="57"/>
      <c r="L98" s="57" t="str">
        <f t="shared" si="9"/>
        <v xml:space="preserve"> </v>
      </c>
      <c r="M98" s="57"/>
      <c r="N98" s="79"/>
      <c r="O98" s="79"/>
      <c r="P98" s="79">
        <f t="shared" si="11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2"/>
        <v>6740</v>
      </c>
      <c r="H99" s="57">
        <f t="shared" si="12"/>
        <v>674</v>
      </c>
      <c r="I99" s="57"/>
      <c r="J99" s="57"/>
      <c r="K99" s="57"/>
      <c r="L99" s="57" t="str">
        <f t="shared" si="9"/>
        <v xml:space="preserve"> </v>
      </c>
      <c r="M99" s="57"/>
      <c r="N99" s="79"/>
      <c r="O99" s="79"/>
      <c r="P99" s="79">
        <f t="shared" si="11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2"/>
        <v>6740</v>
      </c>
      <c r="H100" s="57">
        <f t="shared" si="12"/>
        <v>674</v>
      </c>
      <c r="I100" s="57"/>
      <c r="J100" s="57"/>
      <c r="K100" s="57"/>
      <c r="L100" s="57" t="str">
        <f t="shared" si="9"/>
        <v xml:space="preserve"> </v>
      </c>
      <c r="M100" s="57"/>
      <c r="N100" s="79"/>
      <c r="O100" s="79"/>
      <c r="P100" s="79">
        <f t="shared" si="11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2"/>
        <v>6740</v>
      </c>
      <c r="H101" s="57">
        <f t="shared" si="12"/>
        <v>674</v>
      </c>
      <c r="I101" s="57"/>
      <c r="J101" s="57"/>
      <c r="K101" s="57"/>
      <c r="L101" s="57" t="str">
        <f t="shared" si="9"/>
        <v xml:space="preserve"> </v>
      </c>
      <c r="M101" s="57"/>
      <c r="N101" s="79"/>
      <c r="O101" s="79"/>
      <c r="P101" s="79">
        <f t="shared" si="11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2"/>
        <v>6740</v>
      </c>
      <c r="H102" s="57">
        <f t="shared" si="12"/>
        <v>674</v>
      </c>
      <c r="I102" s="57"/>
      <c r="J102" s="57"/>
      <c r="K102" s="57"/>
      <c r="L102" s="57" t="str">
        <f t="shared" si="9"/>
        <v xml:space="preserve"> </v>
      </c>
      <c r="M102" s="57"/>
      <c r="N102" s="79"/>
      <c r="O102" s="79"/>
      <c r="P102" s="79">
        <f t="shared" si="11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2"/>
        <v>6740</v>
      </c>
      <c r="H103" s="57">
        <f t="shared" si="12"/>
        <v>674</v>
      </c>
      <c r="I103" s="57"/>
      <c r="J103" s="57"/>
      <c r="K103" s="57"/>
      <c r="L103" s="57" t="str">
        <f t="shared" si="9"/>
        <v xml:space="preserve"> </v>
      </c>
      <c r="M103" s="57"/>
      <c r="N103" s="79"/>
      <c r="O103" s="79"/>
      <c r="P103" s="79">
        <f t="shared" si="11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2"/>
        <v>6740</v>
      </c>
      <c r="H104" s="57">
        <f t="shared" si="12"/>
        <v>674</v>
      </c>
      <c r="I104" s="57"/>
      <c r="J104" s="57"/>
      <c r="K104" s="57"/>
      <c r="L104" s="57" t="str">
        <f t="shared" si="9"/>
        <v xml:space="preserve"> </v>
      </c>
      <c r="M104" s="57"/>
      <c r="N104" s="79"/>
      <c r="O104" s="79"/>
      <c r="P104" s="79">
        <f t="shared" si="11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2"/>
        <v>6740</v>
      </c>
      <c r="H105" s="57">
        <f t="shared" si="12"/>
        <v>674</v>
      </c>
      <c r="I105" s="57"/>
      <c r="J105" s="57"/>
      <c r="K105" s="57"/>
      <c r="L105" s="57" t="str">
        <f t="shared" si="9"/>
        <v xml:space="preserve"> </v>
      </c>
      <c r="M105" s="57"/>
      <c r="N105" s="79"/>
      <c r="O105" s="79"/>
      <c r="P105" s="79">
        <f t="shared" si="11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2"/>
        <v>6740</v>
      </c>
      <c r="H106" s="57">
        <f t="shared" si="12"/>
        <v>674</v>
      </c>
      <c r="I106" s="57"/>
      <c r="J106" s="57"/>
      <c r="K106" s="57"/>
      <c r="L106" s="57" t="str">
        <f t="shared" si="9"/>
        <v xml:space="preserve"> </v>
      </c>
      <c r="M106" s="57"/>
      <c r="N106" s="79"/>
      <c r="O106" s="79"/>
      <c r="P106" s="79">
        <f t="shared" si="11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6740</v>
      </c>
      <c r="H107" s="57">
        <f t="shared" si="12"/>
        <v>674</v>
      </c>
      <c r="I107" s="57"/>
      <c r="J107" s="57"/>
      <c r="K107" s="57"/>
      <c r="L107" s="57" t="str">
        <f t="shared" si="9"/>
        <v xml:space="preserve"> </v>
      </c>
      <c r="M107" s="57"/>
      <c r="N107" s="79"/>
      <c r="O107" s="79"/>
      <c r="P107" s="79">
        <f t="shared" si="11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6740</v>
      </c>
      <c r="H108" s="57">
        <f t="shared" si="12"/>
        <v>674</v>
      </c>
      <c r="I108" s="57"/>
      <c r="J108" s="57"/>
      <c r="K108" s="57"/>
      <c r="L108" s="57" t="str">
        <f t="shared" si="9"/>
        <v xml:space="preserve"> </v>
      </c>
      <c r="M108" s="57"/>
      <c r="N108" s="79"/>
      <c r="O108" s="79"/>
      <c r="P108" s="79">
        <f t="shared" si="11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6740</v>
      </c>
      <c r="H109" s="57">
        <f t="shared" si="12"/>
        <v>674</v>
      </c>
      <c r="I109" s="57"/>
      <c r="J109" s="57"/>
      <c r="K109" s="57"/>
      <c r="L109" s="57" t="str">
        <f t="shared" si="9"/>
        <v xml:space="preserve"> </v>
      </c>
      <c r="M109" s="57"/>
      <c r="N109" s="79"/>
      <c r="O109" s="79"/>
      <c r="P109" s="79">
        <f t="shared" si="11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6740</v>
      </c>
      <c r="H110" s="57">
        <f t="shared" si="12"/>
        <v>674</v>
      </c>
      <c r="I110" s="57"/>
      <c r="J110" s="57"/>
      <c r="K110" s="57"/>
      <c r="L110" s="57" t="str">
        <f t="shared" si="9"/>
        <v xml:space="preserve"> </v>
      </c>
      <c r="M110" s="57"/>
      <c r="N110" s="79"/>
      <c r="O110" s="79"/>
      <c r="P110" s="79">
        <f t="shared" si="11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2"/>
        <v>6740</v>
      </c>
      <c r="H111" s="57">
        <f t="shared" si="12"/>
        <v>674</v>
      </c>
      <c r="I111" s="57"/>
      <c r="J111" s="57"/>
      <c r="K111" s="57"/>
      <c r="L111" s="57" t="str">
        <f t="shared" si="9"/>
        <v xml:space="preserve"> </v>
      </c>
      <c r="M111" s="57"/>
      <c r="N111" s="79"/>
      <c r="O111" s="79"/>
      <c r="P111" s="79">
        <f t="shared" si="11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2"/>
        <v>6740</v>
      </c>
      <c r="H112" s="57">
        <f t="shared" si="12"/>
        <v>674</v>
      </c>
      <c r="I112" s="57"/>
      <c r="J112" s="57"/>
      <c r="K112" s="57"/>
      <c r="L112" s="57" t="str">
        <f t="shared" si="9"/>
        <v xml:space="preserve"> </v>
      </c>
      <c r="M112" s="57"/>
      <c r="N112" s="79"/>
      <c r="O112" s="79"/>
      <c r="P112" s="79">
        <f t="shared" si="11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2"/>
        <v>6740</v>
      </c>
      <c r="H113" s="57">
        <f t="shared" si="12"/>
        <v>674</v>
      </c>
      <c r="I113" s="57"/>
      <c r="J113" s="57"/>
      <c r="K113" s="57"/>
      <c r="L113" s="57" t="str">
        <f t="shared" si="9"/>
        <v xml:space="preserve"> </v>
      </c>
      <c r="M113" s="57"/>
      <c r="N113" s="79"/>
      <c r="O113" s="79"/>
      <c r="P113" s="79">
        <f t="shared" si="11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ref="G114:H129" si="13">G113-E114+C114</f>
        <v>6740</v>
      </c>
      <c r="H114" s="57">
        <f t="shared" si="13"/>
        <v>674</v>
      </c>
      <c r="I114" s="57"/>
      <c r="J114" s="57"/>
      <c r="K114" s="57"/>
      <c r="L114" s="57" t="str">
        <f t="shared" si="9"/>
        <v xml:space="preserve"> </v>
      </c>
      <c r="M114" s="57"/>
      <c r="N114" s="79"/>
      <c r="O114" s="79"/>
      <c r="P114" s="79">
        <f t="shared" si="11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3"/>
        <v>6740</v>
      </c>
      <c r="H115" s="57">
        <f t="shared" si="13"/>
        <v>674</v>
      </c>
      <c r="I115" s="57"/>
      <c r="J115" s="57"/>
      <c r="K115" s="57"/>
      <c r="L115" s="57" t="str">
        <f t="shared" si="9"/>
        <v xml:space="preserve"> </v>
      </c>
      <c r="M115" s="57"/>
      <c r="N115" s="79"/>
      <c r="O115" s="79"/>
      <c r="P115" s="79">
        <f t="shared" si="11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13"/>
        <v>6740</v>
      </c>
      <c r="H116" s="57">
        <f t="shared" si="13"/>
        <v>674</v>
      </c>
      <c r="I116" s="57"/>
      <c r="J116" s="57"/>
      <c r="K116" s="57"/>
      <c r="L116" s="57" t="str">
        <f t="shared" si="9"/>
        <v xml:space="preserve"> </v>
      </c>
      <c r="M116" s="57"/>
      <c r="N116" s="79"/>
      <c r="O116" s="79"/>
      <c r="P116" s="79">
        <f t="shared" si="11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3"/>
        <v>6740</v>
      </c>
      <c r="H117" s="57">
        <f t="shared" si="13"/>
        <v>674</v>
      </c>
      <c r="I117" s="57"/>
      <c r="J117" s="57"/>
      <c r="K117" s="73"/>
      <c r="L117" s="57" t="str">
        <f t="shared" si="9"/>
        <v xml:space="preserve"> </v>
      </c>
      <c r="M117" s="73"/>
      <c r="N117" s="78"/>
      <c r="O117" s="78"/>
      <c r="P117" s="79">
        <f t="shared" si="11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3"/>
        <v>6740</v>
      </c>
      <c r="H118" s="57">
        <f t="shared" si="13"/>
        <v>674</v>
      </c>
      <c r="I118" s="57"/>
      <c r="J118" s="57"/>
      <c r="K118" s="73"/>
      <c r="L118" s="57" t="str">
        <f t="shared" si="9"/>
        <v xml:space="preserve"> </v>
      </c>
      <c r="M118" s="73"/>
      <c r="N118" s="78"/>
      <c r="O118" s="78"/>
      <c r="P118" s="79">
        <f t="shared" si="11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3"/>
        <v>6740</v>
      </c>
      <c r="H119" s="57">
        <f t="shared" si="13"/>
        <v>674</v>
      </c>
      <c r="I119" s="57"/>
      <c r="J119" s="57"/>
      <c r="K119" s="73"/>
      <c r="L119" s="57" t="str">
        <f t="shared" si="9"/>
        <v xml:space="preserve"> </v>
      </c>
      <c r="M119" s="73"/>
      <c r="N119" s="78"/>
      <c r="O119" s="78"/>
      <c r="P119" s="79">
        <f t="shared" si="11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3"/>
        <v>6740</v>
      </c>
      <c r="H120" s="57">
        <f t="shared" si="13"/>
        <v>674</v>
      </c>
      <c r="I120" s="57"/>
      <c r="J120" s="57"/>
      <c r="K120" s="73"/>
      <c r="L120" s="57" t="str">
        <f t="shared" si="9"/>
        <v xml:space="preserve"> </v>
      </c>
      <c r="M120" s="73"/>
      <c r="N120" s="78"/>
      <c r="O120" s="78"/>
      <c r="P120" s="79">
        <f t="shared" si="11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3"/>
        <v>6740</v>
      </c>
      <c r="H121" s="57">
        <f t="shared" si="13"/>
        <v>674</v>
      </c>
      <c r="I121" s="57"/>
      <c r="J121" s="57"/>
      <c r="K121" s="73"/>
      <c r="L121" s="57" t="str">
        <f t="shared" si="9"/>
        <v xml:space="preserve"> </v>
      </c>
      <c r="M121" s="73"/>
      <c r="N121" s="78"/>
      <c r="O121" s="78"/>
      <c r="P121" s="79">
        <f t="shared" si="11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3"/>
        <v>6740</v>
      </c>
      <c r="H122" s="57">
        <f t="shared" si="13"/>
        <v>674</v>
      </c>
      <c r="I122" s="57"/>
      <c r="J122" s="57"/>
      <c r="K122" s="73"/>
      <c r="L122" s="57" t="str">
        <f t="shared" si="9"/>
        <v xml:space="preserve"> </v>
      </c>
      <c r="M122" s="73"/>
      <c r="N122" s="78"/>
      <c r="O122" s="78"/>
      <c r="P122" s="79">
        <f t="shared" si="11"/>
        <v>0</v>
      </c>
    </row>
    <row r="123" spans="1:16" ht="15" x14ac:dyDescent="0.2">
      <c r="A123" s="153"/>
      <c r="B123" s="73"/>
      <c r="C123" s="80"/>
      <c r="D123" s="73"/>
      <c r="E123" s="74"/>
      <c r="F123" s="73"/>
      <c r="G123" s="80">
        <f t="shared" si="13"/>
        <v>6740</v>
      </c>
      <c r="H123" s="57">
        <f t="shared" si="13"/>
        <v>674</v>
      </c>
      <c r="I123" s="57"/>
      <c r="J123" s="57"/>
      <c r="K123" s="73"/>
      <c r="L123" s="57" t="str">
        <f t="shared" si="9"/>
        <v xml:space="preserve"> </v>
      </c>
      <c r="M123" s="73"/>
      <c r="N123" s="78"/>
      <c r="O123" s="78"/>
      <c r="P123" s="79">
        <f t="shared" si="11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3"/>
        <v>6740</v>
      </c>
      <c r="H124" s="57">
        <f t="shared" si="13"/>
        <v>674</v>
      </c>
      <c r="I124" s="57"/>
      <c r="J124" s="57"/>
      <c r="K124" s="73"/>
      <c r="L124" s="57" t="str">
        <f t="shared" si="9"/>
        <v xml:space="preserve"> </v>
      </c>
      <c r="M124" s="73"/>
      <c r="N124" s="78"/>
      <c r="O124" s="78"/>
      <c r="P124" s="79">
        <f t="shared" si="11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3"/>
        <v>6740</v>
      </c>
      <c r="H125" s="57">
        <f t="shared" si="13"/>
        <v>674</v>
      </c>
      <c r="I125" s="57"/>
      <c r="J125" s="57"/>
      <c r="K125" s="73"/>
      <c r="L125" s="57" t="str">
        <f t="shared" si="9"/>
        <v xml:space="preserve"> </v>
      </c>
      <c r="M125" s="73"/>
      <c r="N125" s="78"/>
      <c r="O125" s="78"/>
      <c r="P125" s="79">
        <f t="shared" si="11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3"/>
        <v>6740</v>
      </c>
      <c r="H126" s="57">
        <f t="shared" si="13"/>
        <v>674</v>
      </c>
      <c r="I126" s="57"/>
      <c r="J126" s="57"/>
      <c r="K126" s="73"/>
      <c r="L126" s="57" t="str">
        <f t="shared" si="9"/>
        <v xml:space="preserve"> </v>
      </c>
      <c r="M126" s="73"/>
      <c r="N126" s="78"/>
      <c r="O126" s="78"/>
      <c r="P126" s="79">
        <f t="shared" si="11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3"/>
        <v>6740</v>
      </c>
      <c r="H127" s="57">
        <f t="shared" si="13"/>
        <v>674</v>
      </c>
      <c r="I127" s="57"/>
      <c r="J127" s="57"/>
      <c r="K127" s="73"/>
      <c r="L127" s="57" t="str">
        <f t="shared" si="9"/>
        <v xml:space="preserve"> </v>
      </c>
      <c r="M127" s="73"/>
      <c r="N127" s="78"/>
      <c r="O127" s="78"/>
      <c r="P127" s="79">
        <f t="shared" si="11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3"/>
        <v>6740</v>
      </c>
      <c r="H128" s="57">
        <f t="shared" si="13"/>
        <v>674</v>
      </c>
      <c r="I128" s="57"/>
      <c r="J128" s="57"/>
      <c r="K128" s="73"/>
      <c r="L128" s="57" t="str">
        <f t="shared" si="9"/>
        <v xml:space="preserve"> </v>
      </c>
      <c r="M128" s="73"/>
      <c r="N128" s="78"/>
      <c r="O128" s="78"/>
      <c r="P128" s="79">
        <f t="shared" si="11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3"/>
        <v>6740</v>
      </c>
      <c r="H129" s="57">
        <f t="shared" si="13"/>
        <v>674</v>
      </c>
      <c r="I129" s="57"/>
      <c r="J129" s="57"/>
      <c r="K129" s="73"/>
      <c r="L129" s="57" t="str">
        <f t="shared" si="9"/>
        <v xml:space="preserve"> </v>
      </c>
      <c r="M129" s="73"/>
      <c r="N129" s="78"/>
      <c r="O129" s="78"/>
      <c r="P129" s="79">
        <f t="shared" si="11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ref="G130:H145" si="14">G129-E130+C130</f>
        <v>6740</v>
      </c>
      <c r="H130" s="57">
        <f t="shared" si="14"/>
        <v>674</v>
      </c>
      <c r="I130" s="57"/>
      <c r="J130" s="57"/>
      <c r="K130" s="73"/>
      <c r="L130" s="57" t="str">
        <f t="shared" si="9"/>
        <v xml:space="preserve"> </v>
      </c>
      <c r="M130" s="73"/>
      <c r="N130" s="78"/>
      <c r="O130" s="78"/>
      <c r="P130" s="79">
        <f t="shared" si="11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4"/>
        <v>6740</v>
      </c>
      <c r="H131" s="57">
        <f t="shared" si="14"/>
        <v>674</v>
      </c>
      <c r="I131" s="57"/>
      <c r="J131" s="57"/>
      <c r="K131" s="73"/>
      <c r="L131" s="57" t="str">
        <f t="shared" si="9"/>
        <v xml:space="preserve"> </v>
      </c>
      <c r="M131" s="73"/>
      <c r="N131" s="78"/>
      <c r="O131" s="78"/>
      <c r="P131" s="79">
        <f t="shared" si="11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4"/>
        <v>6740</v>
      </c>
      <c r="H132" s="57">
        <f t="shared" si="14"/>
        <v>674</v>
      </c>
      <c r="I132" s="57"/>
      <c r="J132" s="57"/>
      <c r="K132" s="73"/>
      <c r="L132" s="57" t="str">
        <f t="shared" si="9"/>
        <v xml:space="preserve"> </v>
      </c>
      <c r="M132" s="73"/>
      <c r="N132" s="78"/>
      <c r="O132" s="78"/>
      <c r="P132" s="79">
        <f t="shared" si="11"/>
        <v>0</v>
      </c>
    </row>
    <row r="133" spans="1:16" ht="15" x14ac:dyDescent="0.2">
      <c r="A133" s="153"/>
      <c r="B133" s="73"/>
      <c r="C133" s="83"/>
      <c r="D133" s="73"/>
      <c r="E133" s="74"/>
      <c r="F133" s="73"/>
      <c r="G133" s="80">
        <f t="shared" si="14"/>
        <v>6740</v>
      </c>
      <c r="H133" s="57">
        <f t="shared" si="14"/>
        <v>674</v>
      </c>
      <c r="I133" s="57"/>
      <c r="J133" s="57"/>
      <c r="K133" s="73"/>
      <c r="L133" s="57" t="str">
        <f t="shared" si="9"/>
        <v xml:space="preserve"> </v>
      </c>
      <c r="M133" s="73"/>
      <c r="N133" s="78"/>
      <c r="O133" s="78"/>
      <c r="P133" s="79">
        <f t="shared" si="11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4"/>
        <v>6740</v>
      </c>
      <c r="H134" s="57">
        <f t="shared" si="14"/>
        <v>674</v>
      </c>
      <c r="I134" s="57"/>
      <c r="J134" s="57"/>
      <c r="K134" s="73"/>
      <c r="L134" s="57" t="str">
        <f t="shared" si="9"/>
        <v xml:space="preserve"> </v>
      </c>
      <c r="M134" s="73"/>
      <c r="N134" s="78"/>
      <c r="O134" s="78"/>
      <c r="P134" s="79">
        <f t="shared" si="11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4"/>
        <v>6740</v>
      </c>
      <c r="H135" s="57">
        <f t="shared" si="14"/>
        <v>674</v>
      </c>
      <c r="I135" s="57"/>
      <c r="J135" s="57"/>
      <c r="K135" s="73"/>
      <c r="L135" s="57" t="str">
        <f t="shared" si="9"/>
        <v xml:space="preserve"> </v>
      </c>
      <c r="M135" s="73"/>
      <c r="N135" s="78"/>
      <c r="O135" s="78"/>
      <c r="P135" s="79">
        <f t="shared" si="11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4"/>
        <v>6740</v>
      </c>
      <c r="H136" s="57">
        <f t="shared" si="14"/>
        <v>674</v>
      </c>
      <c r="I136" s="57"/>
      <c r="J136" s="57"/>
      <c r="K136" s="73"/>
      <c r="L136" s="57" t="str">
        <f t="shared" ref="L136:L199" si="15">IF(D136&gt;0,D136," ")</f>
        <v xml:space="preserve"> </v>
      </c>
      <c r="M136" s="73"/>
      <c r="N136" s="78"/>
      <c r="O136" s="78"/>
      <c r="P136" s="79">
        <f t="shared" si="11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4"/>
        <v>6740</v>
      </c>
      <c r="H137" s="57">
        <f t="shared" si="14"/>
        <v>674</v>
      </c>
      <c r="I137" s="57"/>
      <c r="J137" s="57"/>
      <c r="K137" s="73"/>
      <c r="L137" s="57" t="str">
        <f t="shared" si="15"/>
        <v xml:space="preserve"> </v>
      </c>
      <c r="M137" s="73"/>
      <c r="N137" s="78"/>
      <c r="O137" s="78"/>
      <c r="P137" s="79">
        <f t="shared" si="11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4"/>
        <v>6740</v>
      </c>
      <c r="H138" s="57">
        <f t="shared" si="14"/>
        <v>674</v>
      </c>
      <c r="I138" s="57"/>
      <c r="J138" s="57"/>
      <c r="K138" s="73"/>
      <c r="L138" s="57" t="str">
        <f t="shared" si="15"/>
        <v xml:space="preserve"> </v>
      </c>
      <c r="M138" s="73"/>
      <c r="N138" s="78"/>
      <c r="O138" s="78"/>
      <c r="P138" s="79">
        <f t="shared" si="11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6740</v>
      </c>
      <c r="H139" s="57">
        <f t="shared" si="14"/>
        <v>674</v>
      </c>
      <c r="I139" s="57"/>
      <c r="J139" s="57"/>
      <c r="K139" s="73"/>
      <c r="L139" s="57" t="str">
        <f t="shared" si="15"/>
        <v xml:space="preserve"> </v>
      </c>
      <c r="M139" s="73"/>
      <c r="N139" s="78"/>
      <c r="O139" s="78"/>
      <c r="P139" s="79">
        <f t="shared" si="11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6740</v>
      </c>
      <c r="H140" s="57">
        <f t="shared" si="14"/>
        <v>674</v>
      </c>
      <c r="I140" s="57"/>
      <c r="J140" s="57"/>
      <c r="K140" s="73"/>
      <c r="L140" s="57" t="str">
        <f t="shared" si="15"/>
        <v xml:space="preserve"> </v>
      </c>
      <c r="M140" s="73"/>
      <c r="N140" s="78"/>
      <c r="O140" s="78"/>
      <c r="P140" s="79">
        <f t="shared" si="11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6740</v>
      </c>
      <c r="H141" s="57">
        <f t="shared" si="14"/>
        <v>674</v>
      </c>
      <c r="I141" s="57"/>
      <c r="J141" s="57"/>
      <c r="K141" s="73"/>
      <c r="L141" s="57" t="str">
        <f t="shared" si="15"/>
        <v xml:space="preserve"> </v>
      </c>
      <c r="M141" s="73"/>
      <c r="N141" s="78"/>
      <c r="O141" s="78"/>
      <c r="P141" s="79">
        <f t="shared" si="11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6740</v>
      </c>
      <c r="H142" s="57">
        <f t="shared" si="14"/>
        <v>674</v>
      </c>
      <c r="I142" s="57"/>
      <c r="J142" s="57"/>
      <c r="K142" s="73"/>
      <c r="L142" s="57" t="str">
        <f t="shared" si="15"/>
        <v xml:space="preserve"> </v>
      </c>
      <c r="M142" s="73"/>
      <c r="N142" s="78"/>
      <c r="O142" s="78"/>
      <c r="P142" s="79">
        <f t="shared" si="11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6740</v>
      </c>
      <c r="H143" s="57">
        <f t="shared" si="14"/>
        <v>674</v>
      </c>
      <c r="I143" s="57"/>
      <c r="J143" s="57"/>
      <c r="K143" s="73"/>
      <c r="L143" s="57" t="str">
        <f t="shared" si="15"/>
        <v xml:space="preserve"> </v>
      </c>
      <c r="M143" s="73"/>
      <c r="N143" s="78"/>
      <c r="O143" s="78"/>
      <c r="P143" s="79">
        <f t="shared" si="11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6740</v>
      </c>
      <c r="H144" s="57">
        <f t="shared" si="14"/>
        <v>674</v>
      </c>
      <c r="I144" s="57"/>
      <c r="J144" s="57"/>
      <c r="K144" s="73"/>
      <c r="L144" s="57" t="str">
        <f t="shared" si="15"/>
        <v xml:space="preserve"> </v>
      </c>
      <c r="M144" s="73"/>
      <c r="N144" s="78"/>
      <c r="O144" s="78"/>
      <c r="P144" s="79">
        <f t="shared" si="11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6740</v>
      </c>
      <c r="H145" s="57">
        <f t="shared" si="14"/>
        <v>674</v>
      </c>
      <c r="I145" s="57"/>
      <c r="J145" s="57"/>
      <c r="K145" s="73"/>
      <c r="L145" s="57" t="str">
        <f t="shared" si="15"/>
        <v xml:space="preserve"> </v>
      </c>
      <c r="M145" s="73"/>
      <c r="N145" s="78"/>
      <c r="O145" s="78"/>
      <c r="P145" s="79">
        <f t="shared" si="11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ref="G146:H161" si="16">G145-E146+C146</f>
        <v>6740</v>
      </c>
      <c r="H146" s="57">
        <f t="shared" si="16"/>
        <v>674</v>
      </c>
      <c r="I146" s="57"/>
      <c r="J146" s="57"/>
      <c r="K146" s="73"/>
      <c r="L146" s="57" t="str">
        <f t="shared" si="15"/>
        <v xml:space="preserve"> </v>
      </c>
      <c r="M146" s="73"/>
      <c r="N146" s="78"/>
      <c r="O146" s="78"/>
      <c r="P146" s="79">
        <f t="shared" si="11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6"/>
        <v>6740</v>
      </c>
      <c r="H147" s="57">
        <f t="shared" si="16"/>
        <v>674</v>
      </c>
      <c r="I147" s="57"/>
      <c r="J147" s="57"/>
      <c r="K147" s="73"/>
      <c r="L147" s="57" t="str">
        <f t="shared" si="15"/>
        <v xml:space="preserve"> </v>
      </c>
      <c r="M147" s="73"/>
      <c r="N147" s="78"/>
      <c r="O147" s="78"/>
      <c r="P147" s="79">
        <f t="shared" ref="P147:P211" si="17">O147*G147</f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6"/>
        <v>6740</v>
      </c>
      <c r="H148" s="57">
        <f t="shared" si="16"/>
        <v>674</v>
      </c>
      <c r="I148" s="57"/>
      <c r="J148" s="57"/>
      <c r="K148" s="73"/>
      <c r="L148" s="57" t="str">
        <f t="shared" si="15"/>
        <v xml:space="preserve"> </v>
      </c>
      <c r="M148" s="73"/>
      <c r="N148" s="78"/>
      <c r="O148" s="78"/>
      <c r="P148" s="79">
        <f t="shared" si="17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6"/>
        <v>6740</v>
      </c>
      <c r="H149" s="57">
        <f t="shared" si="16"/>
        <v>674</v>
      </c>
      <c r="I149" s="57"/>
      <c r="J149" s="57"/>
      <c r="K149" s="73"/>
      <c r="L149" s="57" t="str">
        <f t="shared" si="15"/>
        <v xml:space="preserve"> </v>
      </c>
      <c r="M149" s="73"/>
      <c r="N149" s="78"/>
      <c r="O149" s="78"/>
      <c r="P149" s="79">
        <f t="shared" si="17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6"/>
        <v>6740</v>
      </c>
      <c r="H150" s="57">
        <f t="shared" si="16"/>
        <v>674</v>
      </c>
      <c r="I150" s="57"/>
      <c r="J150" s="57"/>
      <c r="K150" s="73"/>
      <c r="L150" s="57" t="str">
        <f t="shared" si="15"/>
        <v xml:space="preserve"> </v>
      </c>
      <c r="M150" s="73"/>
      <c r="N150" s="78"/>
      <c r="O150" s="78"/>
      <c r="P150" s="79">
        <f t="shared" si="17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6"/>
        <v>6740</v>
      </c>
      <c r="H151" s="57">
        <f t="shared" si="16"/>
        <v>674</v>
      </c>
      <c r="I151" s="57"/>
      <c r="J151" s="57"/>
      <c r="K151" s="73"/>
      <c r="L151" s="57" t="str">
        <f t="shared" si="15"/>
        <v xml:space="preserve"> </v>
      </c>
      <c r="M151" s="73"/>
      <c r="N151" s="78"/>
      <c r="O151" s="78"/>
      <c r="P151" s="79">
        <f t="shared" si="17"/>
        <v>0</v>
      </c>
    </row>
    <row r="152" spans="1:16" ht="15" x14ac:dyDescent="0.2">
      <c r="A152" s="153"/>
      <c r="B152" s="73"/>
      <c r="C152" s="83"/>
      <c r="D152" s="73"/>
      <c r="E152" s="74"/>
      <c r="F152" s="73"/>
      <c r="G152" s="80">
        <f t="shared" si="16"/>
        <v>6740</v>
      </c>
      <c r="H152" s="57">
        <f t="shared" si="16"/>
        <v>674</v>
      </c>
      <c r="I152" s="57"/>
      <c r="J152" s="57"/>
      <c r="K152" s="73"/>
      <c r="L152" s="57"/>
      <c r="M152" s="73"/>
      <c r="N152" s="78"/>
      <c r="O152" s="78"/>
      <c r="P152" s="79">
        <f t="shared" si="17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6"/>
        <v>6740</v>
      </c>
      <c r="H153" s="57">
        <f t="shared" si="16"/>
        <v>674</v>
      </c>
      <c r="I153" s="57"/>
      <c r="J153" s="57"/>
      <c r="K153" s="73"/>
      <c r="L153" s="57" t="str">
        <f t="shared" si="15"/>
        <v xml:space="preserve"> </v>
      </c>
      <c r="M153" s="73"/>
      <c r="N153" s="78"/>
      <c r="O153" s="78"/>
      <c r="P153" s="79">
        <f t="shared" si="17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6"/>
        <v>6740</v>
      </c>
      <c r="H154" s="57">
        <f t="shared" si="16"/>
        <v>674</v>
      </c>
      <c r="I154" s="57"/>
      <c r="J154" s="57"/>
      <c r="K154" s="73"/>
      <c r="L154" s="57" t="str">
        <f t="shared" si="15"/>
        <v xml:space="preserve"> </v>
      </c>
      <c r="M154" s="73"/>
      <c r="N154" s="78"/>
      <c r="O154" s="78"/>
      <c r="P154" s="79">
        <f t="shared" si="17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6740</v>
      </c>
      <c r="H155" s="57">
        <f t="shared" si="16"/>
        <v>674</v>
      </c>
      <c r="I155" s="57"/>
      <c r="J155" s="57"/>
      <c r="K155" s="73"/>
      <c r="L155" s="57" t="str">
        <f t="shared" si="15"/>
        <v xml:space="preserve"> </v>
      </c>
      <c r="M155" s="73"/>
      <c r="N155" s="78"/>
      <c r="O155" s="78"/>
      <c r="P155" s="79">
        <f t="shared" si="17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6740</v>
      </c>
      <c r="H156" s="57">
        <f t="shared" si="16"/>
        <v>674</v>
      </c>
      <c r="I156" s="57"/>
      <c r="J156" s="57"/>
      <c r="K156" s="73"/>
      <c r="L156" s="57" t="str">
        <f t="shared" si="15"/>
        <v xml:space="preserve"> </v>
      </c>
      <c r="M156" s="73"/>
      <c r="N156" s="78"/>
      <c r="O156" s="78"/>
      <c r="P156" s="79">
        <f t="shared" si="17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6740</v>
      </c>
      <c r="H157" s="57">
        <f t="shared" si="16"/>
        <v>674</v>
      </c>
      <c r="I157" s="57"/>
      <c r="J157" s="57"/>
      <c r="K157" s="73"/>
      <c r="L157" s="57" t="str">
        <f t="shared" si="15"/>
        <v xml:space="preserve"> </v>
      </c>
      <c r="M157" s="73"/>
      <c r="N157" s="78"/>
      <c r="O157" s="78"/>
      <c r="P157" s="79">
        <f t="shared" si="17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6740</v>
      </c>
      <c r="H158" s="57">
        <f t="shared" si="16"/>
        <v>674</v>
      </c>
      <c r="I158" s="57"/>
      <c r="J158" s="57"/>
      <c r="K158" s="73"/>
      <c r="L158" s="57" t="str">
        <f t="shared" si="15"/>
        <v xml:space="preserve"> </v>
      </c>
      <c r="M158" s="73"/>
      <c r="N158" s="78"/>
      <c r="O158" s="78"/>
      <c r="P158" s="79">
        <f t="shared" si="17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6740</v>
      </c>
      <c r="H159" s="57">
        <f t="shared" si="16"/>
        <v>674</v>
      </c>
      <c r="I159" s="57"/>
      <c r="J159" s="57"/>
      <c r="K159" s="73"/>
      <c r="L159" s="57" t="str">
        <f t="shared" si="15"/>
        <v xml:space="preserve"> </v>
      </c>
      <c r="M159" s="73"/>
      <c r="N159" s="78"/>
      <c r="O159" s="78"/>
      <c r="P159" s="79">
        <f t="shared" si="17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6740</v>
      </c>
      <c r="H160" s="57">
        <f t="shared" si="16"/>
        <v>674</v>
      </c>
      <c r="I160" s="57"/>
      <c r="J160" s="57"/>
      <c r="K160" s="73"/>
      <c r="L160" s="57" t="str">
        <f t="shared" si="15"/>
        <v xml:space="preserve"> </v>
      </c>
      <c r="M160" s="73"/>
      <c r="N160" s="78"/>
      <c r="O160" s="78"/>
      <c r="P160" s="79">
        <f t="shared" si="17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6740</v>
      </c>
      <c r="H161" s="57">
        <f t="shared" si="16"/>
        <v>674</v>
      </c>
      <c r="I161" s="57"/>
      <c r="J161" s="57"/>
      <c r="K161" s="73"/>
      <c r="L161" s="57" t="str">
        <f t="shared" si="15"/>
        <v xml:space="preserve"> </v>
      </c>
      <c r="M161" s="73"/>
      <c r="N161" s="78"/>
      <c r="O161" s="78"/>
      <c r="P161" s="79">
        <f t="shared" si="17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ref="G162:H177" si="18">G161-E162+C162</f>
        <v>6740</v>
      </c>
      <c r="H162" s="57">
        <f t="shared" si="18"/>
        <v>674</v>
      </c>
      <c r="I162" s="57"/>
      <c r="J162" s="57"/>
      <c r="K162" s="73"/>
      <c r="L162" s="57" t="str">
        <f t="shared" si="15"/>
        <v xml:space="preserve"> </v>
      </c>
      <c r="M162" s="73"/>
      <c r="N162" s="78"/>
      <c r="O162" s="78"/>
      <c r="P162" s="79">
        <f t="shared" si="17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8"/>
        <v>6740</v>
      </c>
      <c r="H163" s="57">
        <f t="shared" si="18"/>
        <v>674</v>
      </c>
      <c r="I163" s="57"/>
      <c r="J163" s="57"/>
      <c r="K163" s="73"/>
      <c r="L163" s="57" t="str">
        <f t="shared" si="15"/>
        <v xml:space="preserve"> </v>
      </c>
      <c r="M163" s="73"/>
      <c r="N163" s="78"/>
      <c r="O163" s="78"/>
      <c r="P163" s="79">
        <f t="shared" si="17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8"/>
        <v>6740</v>
      </c>
      <c r="H164" s="57">
        <f t="shared" si="18"/>
        <v>674</v>
      </c>
      <c r="I164" s="57"/>
      <c r="J164" s="57"/>
      <c r="K164" s="73"/>
      <c r="L164" s="57" t="str">
        <f t="shared" si="15"/>
        <v xml:space="preserve"> </v>
      </c>
      <c r="M164" s="73"/>
      <c r="N164" s="78"/>
      <c r="O164" s="78"/>
      <c r="P164" s="79">
        <f t="shared" si="17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8"/>
        <v>6740</v>
      </c>
      <c r="H165" s="57">
        <f t="shared" si="18"/>
        <v>674</v>
      </c>
      <c r="I165" s="57"/>
      <c r="J165" s="57"/>
      <c r="K165" s="73"/>
      <c r="L165" s="57" t="str">
        <f t="shared" si="15"/>
        <v xml:space="preserve"> </v>
      </c>
      <c r="M165" s="73"/>
      <c r="N165" s="78"/>
      <c r="O165" s="78"/>
      <c r="P165" s="79">
        <f t="shared" si="17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8"/>
        <v>6740</v>
      </c>
      <c r="H166" s="57">
        <f t="shared" si="18"/>
        <v>674</v>
      </c>
      <c r="I166" s="57"/>
      <c r="J166" s="57"/>
      <c r="K166" s="73"/>
      <c r="L166" s="57" t="str">
        <f t="shared" si="15"/>
        <v xml:space="preserve"> </v>
      </c>
      <c r="M166" s="73"/>
      <c r="N166" s="78"/>
      <c r="O166" s="78"/>
      <c r="P166" s="79">
        <f t="shared" si="17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8"/>
        <v>6740</v>
      </c>
      <c r="H167" s="57">
        <f t="shared" si="18"/>
        <v>674</v>
      </c>
      <c r="I167" s="57"/>
      <c r="J167" s="57"/>
      <c r="K167" s="73"/>
      <c r="L167" s="57" t="str">
        <f t="shared" si="15"/>
        <v xml:space="preserve"> </v>
      </c>
      <c r="M167" s="73"/>
      <c r="N167" s="78"/>
      <c r="O167" s="78"/>
      <c r="P167" s="79">
        <f t="shared" si="17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8"/>
        <v>6740</v>
      </c>
      <c r="H168" s="57">
        <f t="shared" si="18"/>
        <v>674</v>
      </c>
      <c r="I168" s="57"/>
      <c r="J168" s="57"/>
      <c r="K168" s="73"/>
      <c r="L168" s="57" t="str">
        <f t="shared" si="15"/>
        <v xml:space="preserve"> </v>
      </c>
      <c r="M168" s="73"/>
      <c r="N168" s="78"/>
      <c r="O168" s="78"/>
      <c r="P168" s="79">
        <f t="shared" si="17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8"/>
        <v>6740</v>
      </c>
      <c r="H169" s="57">
        <f t="shared" si="18"/>
        <v>674</v>
      </c>
      <c r="I169" s="57"/>
      <c r="J169" s="57"/>
      <c r="K169" s="73"/>
      <c r="L169" s="57" t="str">
        <f t="shared" si="15"/>
        <v xml:space="preserve"> </v>
      </c>
      <c r="M169" s="73"/>
      <c r="N169" s="78"/>
      <c r="O169" s="78"/>
      <c r="P169" s="79">
        <f t="shared" si="17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8"/>
        <v>6740</v>
      </c>
      <c r="H170" s="57">
        <f t="shared" si="18"/>
        <v>674</v>
      </c>
      <c r="I170" s="57"/>
      <c r="J170" s="57"/>
      <c r="K170" s="73"/>
      <c r="L170" s="57" t="str">
        <f t="shared" si="15"/>
        <v xml:space="preserve"> </v>
      </c>
      <c r="M170" s="73"/>
      <c r="N170" s="78"/>
      <c r="O170" s="78"/>
      <c r="P170" s="79">
        <f t="shared" si="17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8"/>
        <v>6740</v>
      </c>
      <c r="H171" s="57">
        <f t="shared" si="18"/>
        <v>674</v>
      </c>
      <c r="I171" s="57"/>
      <c r="J171" s="57"/>
      <c r="K171" s="73"/>
      <c r="L171" s="57" t="str">
        <f t="shared" si="15"/>
        <v xml:space="preserve"> </v>
      </c>
      <c r="M171" s="73"/>
      <c r="N171" s="78"/>
      <c r="O171" s="78"/>
      <c r="P171" s="79">
        <f t="shared" si="17"/>
        <v>0</v>
      </c>
    </row>
    <row r="172" spans="1:16" ht="15" x14ac:dyDescent="0.2">
      <c r="A172" s="153"/>
      <c r="B172" s="73"/>
      <c r="C172" s="83"/>
      <c r="D172" s="73"/>
      <c r="E172" s="74"/>
      <c r="F172" s="73"/>
      <c r="G172" s="80">
        <f t="shared" si="18"/>
        <v>6740</v>
      </c>
      <c r="H172" s="57">
        <f t="shared" si="18"/>
        <v>674</v>
      </c>
      <c r="I172" s="57"/>
      <c r="J172" s="57"/>
      <c r="K172" s="73"/>
      <c r="L172" s="57" t="str">
        <f t="shared" si="15"/>
        <v xml:space="preserve"> </v>
      </c>
      <c r="M172" s="73"/>
      <c r="N172" s="78"/>
      <c r="O172" s="78"/>
      <c r="P172" s="79">
        <f t="shared" si="17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8"/>
        <v>6740</v>
      </c>
      <c r="H173" s="57">
        <f t="shared" si="18"/>
        <v>674</v>
      </c>
      <c r="I173" s="57"/>
      <c r="J173" s="57"/>
      <c r="K173" s="73"/>
      <c r="L173" s="57" t="str">
        <f t="shared" si="15"/>
        <v xml:space="preserve"> </v>
      </c>
      <c r="M173" s="73"/>
      <c r="N173" s="78"/>
      <c r="O173" s="78"/>
      <c r="P173" s="79">
        <f t="shared" si="17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8"/>
        <v>6740</v>
      </c>
      <c r="H174" s="57">
        <f t="shared" si="18"/>
        <v>674</v>
      </c>
      <c r="I174" s="57"/>
      <c r="J174" s="57"/>
      <c r="K174" s="73"/>
      <c r="L174" s="57" t="str">
        <f t="shared" si="15"/>
        <v xml:space="preserve"> </v>
      </c>
      <c r="M174" s="73"/>
      <c r="N174" s="78"/>
      <c r="O174" s="78"/>
      <c r="P174" s="79">
        <f t="shared" si="17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8"/>
        <v>6740</v>
      </c>
      <c r="H175" s="57">
        <f t="shared" si="18"/>
        <v>674</v>
      </c>
      <c r="I175" s="57"/>
      <c r="J175" s="57"/>
      <c r="K175" s="73"/>
      <c r="L175" s="57" t="str">
        <f t="shared" si="15"/>
        <v xml:space="preserve"> </v>
      </c>
      <c r="M175" s="73"/>
      <c r="N175" s="78"/>
      <c r="O175" s="78"/>
      <c r="P175" s="79">
        <f t="shared" si="17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8"/>
        <v>6740</v>
      </c>
      <c r="H176" s="57">
        <f t="shared" si="18"/>
        <v>674</v>
      </c>
      <c r="I176" s="57"/>
      <c r="J176" s="57"/>
      <c r="K176" s="73"/>
      <c r="L176" s="57" t="str">
        <f t="shared" si="15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8"/>
        <v>6740</v>
      </c>
      <c r="H177" s="57">
        <f t="shared" si="18"/>
        <v>674</v>
      </c>
      <c r="I177" s="57"/>
      <c r="J177" s="57"/>
      <c r="K177" s="73"/>
      <c r="L177" s="57" t="str">
        <f t="shared" si="15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ref="G178:H193" si="19">G177-E178+C178</f>
        <v>6740</v>
      </c>
      <c r="H178" s="57">
        <f t="shared" si="19"/>
        <v>674</v>
      </c>
      <c r="I178" s="57"/>
      <c r="J178" s="57"/>
      <c r="K178" s="73"/>
      <c r="L178" s="57" t="str">
        <f t="shared" si="15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9"/>
        <v>6740</v>
      </c>
      <c r="H179" s="57">
        <f t="shared" si="19"/>
        <v>674</v>
      </c>
      <c r="I179" s="57"/>
      <c r="J179" s="57"/>
      <c r="K179" s="73"/>
      <c r="L179" s="57" t="str">
        <f t="shared" si="15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9"/>
        <v>6740</v>
      </c>
      <c r="H180" s="57">
        <f t="shared" si="19"/>
        <v>674</v>
      </c>
      <c r="I180" s="57"/>
      <c r="J180" s="57"/>
      <c r="K180" s="73"/>
      <c r="L180" s="57" t="str">
        <f t="shared" si="15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9"/>
        <v>6740</v>
      </c>
      <c r="H181" s="57">
        <f t="shared" si="19"/>
        <v>674</v>
      </c>
      <c r="I181" s="57"/>
      <c r="J181" s="57"/>
      <c r="K181" s="73"/>
      <c r="L181" s="57" t="str">
        <f t="shared" si="15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9"/>
        <v>6740</v>
      </c>
      <c r="H182" s="57">
        <f t="shared" si="19"/>
        <v>674</v>
      </c>
      <c r="I182" s="57"/>
      <c r="J182" s="57"/>
      <c r="K182" s="73"/>
      <c r="L182" s="57" t="str">
        <f t="shared" si="15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9"/>
        <v>6740</v>
      </c>
      <c r="H183" s="57">
        <f t="shared" si="19"/>
        <v>674</v>
      </c>
      <c r="I183" s="57"/>
      <c r="J183" s="57"/>
      <c r="K183" s="73"/>
      <c r="L183" s="57" t="str">
        <f t="shared" si="15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9"/>
        <v>6740</v>
      </c>
      <c r="H184" s="57">
        <f t="shared" si="19"/>
        <v>674</v>
      </c>
      <c r="I184" s="57"/>
      <c r="J184" s="57"/>
      <c r="K184" s="73"/>
      <c r="L184" s="57" t="str">
        <f t="shared" si="15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9"/>
        <v>6740</v>
      </c>
      <c r="H185" s="57">
        <f t="shared" si="19"/>
        <v>674</v>
      </c>
      <c r="I185" s="57"/>
      <c r="J185" s="57"/>
      <c r="K185" s="73"/>
      <c r="L185" s="57" t="str">
        <f t="shared" si="15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9"/>
        <v>6740</v>
      </c>
      <c r="H186" s="57">
        <f t="shared" si="19"/>
        <v>674</v>
      </c>
      <c r="I186" s="57"/>
      <c r="J186" s="57"/>
      <c r="K186" s="73"/>
      <c r="L186" s="57" t="str">
        <f t="shared" si="15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9"/>
        <v>6740</v>
      </c>
      <c r="H187" s="57">
        <f t="shared" si="19"/>
        <v>674</v>
      </c>
      <c r="I187" s="57"/>
      <c r="J187" s="57"/>
      <c r="K187" s="73"/>
      <c r="L187" s="57" t="str">
        <f t="shared" si="15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9"/>
        <v>6740</v>
      </c>
      <c r="H188" s="57">
        <f t="shared" si="19"/>
        <v>674</v>
      </c>
      <c r="I188" s="57"/>
      <c r="J188" s="57"/>
      <c r="K188" s="73"/>
      <c r="L188" s="57" t="str">
        <f t="shared" si="15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9"/>
        <v>6740</v>
      </c>
      <c r="H189" s="57">
        <f t="shared" si="19"/>
        <v>674</v>
      </c>
      <c r="I189" s="57"/>
      <c r="J189" s="57"/>
      <c r="K189" s="73"/>
      <c r="L189" s="57" t="str">
        <f t="shared" si="15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9"/>
        <v>6740</v>
      </c>
      <c r="H190" s="57">
        <f t="shared" si="19"/>
        <v>674</v>
      </c>
      <c r="I190" s="57"/>
      <c r="J190" s="57"/>
      <c r="K190" s="73"/>
      <c r="L190" s="57" t="str">
        <f t="shared" si="15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9"/>
        <v>6740</v>
      </c>
      <c r="H191" s="57">
        <f t="shared" si="19"/>
        <v>674</v>
      </c>
      <c r="I191" s="57"/>
      <c r="J191" s="57"/>
      <c r="K191" s="73"/>
      <c r="L191" s="57" t="str">
        <f t="shared" si="15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9"/>
        <v>6740</v>
      </c>
      <c r="H192" s="57">
        <f t="shared" si="19"/>
        <v>674</v>
      </c>
      <c r="I192" s="57"/>
      <c r="J192" s="57"/>
      <c r="K192" s="73"/>
      <c r="L192" s="57" t="str">
        <f t="shared" si="15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9"/>
        <v>6740</v>
      </c>
      <c r="H193" s="57">
        <f t="shared" si="19"/>
        <v>674</v>
      </c>
      <c r="I193" s="57"/>
      <c r="J193" s="57"/>
      <c r="K193" s="73"/>
      <c r="L193" s="57" t="str">
        <f t="shared" si="15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ref="G194:H209" si="20">G193-E194+C194</f>
        <v>6740</v>
      </c>
      <c r="H194" s="57">
        <f t="shared" si="20"/>
        <v>674</v>
      </c>
      <c r="I194" s="57"/>
      <c r="J194" s="57"/>
      <c r="K194" s="73"/>
      <c r="L194" s="57" t="str">
        <f t="shared" si="15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0"/>
        <v>6740</v>
      </c>
      <c r="H195" s="57">
        <f t="shared" si="20"/>
        <v>674</v>
      </c>
      <c r="I195" s="57"/>
      <c r="J195" s="57"/>
      <c r="K195" s="73"/>
      <c r="L195" s="57" t="str">
        <f t="shared" si="15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0"/>
        <v>6740</v>
      </c>
      <c r="H196" s="57">
        <f t="shared" si="20"/>
        <v>674</v>
      </c>
      <c r="I196" s="57"/>
      <c r="J196" s="57"/>
      <c r="K196" s="73"/>
      <c r="L196" s="57" t="str">
        <f t="shared" si="15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0"/>
        <v>6740</v>
      </c>
      <c r="H197" s="57">
        <f t="shared" si="20"/>
        <v>674</v>
      </c>
      <c r="I197" s="57"/>
      <c r="J197" s="57"/>
      <c r="K197" s="73"/>
      <c r="L197" s="57" t="str">
        <f t="shared" si="15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0"/>
        <v>6740</v>
      </c>
      <c r="H198" s="57">
        <f t="shared" si="20"/>
        <v>674</v>
      </c>
      <c r="I198" s="57"/>
      <c r="J198" s="57"/>
      <c r="K198" s="73"/>
      <c r="L198" s="57" t="str">
        <f t="shared" si="15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0"/>
        <v>6740</v>
      </c>
      <c r="H199" s="57">
        <f t="shared" si="20"/>
        <v>674</v>
      </c>
      <c r="I199" s="57"/>
      <c r="J199" s="57"/>
      <c r="K199" s="73"/>
      <c r="L199" s="57" t="str">
        <f t="shared" si="15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0"/>
        <v>6740</v>
      </c>
      <c r="H200" s="57">
        <f t="shared" si="20"/>
        <v>674</v>
      </c>
      <c r="I200" s="57"/>
      <c r="J200" s="57"/>
      <c r="K200" s="73"/>
      <c r="L200" s="57" t="str">
        <f t="shared" ref="L200:L213" si="21">IF(D200&gt;0,D200," ")</f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0"/>
        <v>6740</v>
      </c>
      <c r="H201" s="57">
        <f t="shared" si="20"/>
        <v>674</v>
      </c>
      <c r="I201" s="57"/>
      <c r="J201" s="57"/>
      <c r="K201" s="73"/>
      <c r="L201" s="57" t="str">
        <f t="shared" si="21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0"/>
        <v>6740</v>
      </c>
      <c r="H202" s="57">
        <f t="shared" si="20"/>
        <v>674</v>
      </c>
      <c r="I202" s="57"/>
      <c r="J202" s="57"/>
      <c r="K202" s="73"/>
      <c r="L202" s="57" t="str">
        <f t="shared" si="21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6740</v>
      </c>
      <c r="H203" s="57">
        <f t="shared" si="20"/>
        <v>674</v>
      </c>
      <c r="I203" s="57"/>
      <c r="J203" s="57"/>
      <c r="K203" s="73"/>
      <c r="L203" s="57" t="str">
        <f t="shared" si="21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6740</v>
      </c>
      <c r="H204" s="57">
        <f t="shared" si="20"/>
        <v>674</v>
      </c>
      <c r="I204" s="57"/>
      <c r="J204" s="57"/>
      <c r="K204" s="73"/>
      <c r="L204" s="57" t="str">
        <f t="shared" si="21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6740</v>
      </c>
      <c r="H205" s="57">
        <f t="shared" si="20"/>
        <v>674</v>
      </c>
      <c r="I205" s="57"/>
      <c r="J205" s="57"/>
      <c r="K205" s="73"/>
      <c r="L205" s="57" t="str">
        <f t="shared" si="21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6740</v>
      </c>
      <c r="H206" s="57">
        <f t="shared" si="20"/>
        <v>674</v>
      </c>
      <c r="I206" s="57"/>
      <c r="J206" s="57"/>
      <c r="K206" s="73"/>
      <c r="L206" s="57" t="str">
        <f t="shared" si="21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6740</v>
      </c>
      <c r="H207" s="57">
        <f t="shared" si="20"/>
        <v>674</v>
      </c>
      <c r="I207" s="57"/>
      <c r="J207" s="57"/>
      <c r="K207" s="73"/>
      <c r="L207" s="57" t="str">
        <f t="shared" si="21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6740</v>
      </c>
      <c r="H208" s="57">
        <f t="shared" si="20"/>
        <v>674</v>
      </c>
      <c r="I208" s="57"/>
      <c r="J208" s="57"/>
      <c r="K208" s="73"/>
      <c r="L208" s="57" t="str">
        <f t="shared" si="21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6740</v>
      </c>
      <c r="H209" s="57">
        <f t="shared" si="20"/>
        <v>674</v>
      </c>
      <c r="I209" s="57"/>
      <c r="J209" s="57"/>
      <c r="K209" s="73"/>
      <c r="L209" s="57" t="str">
        <f t="shared" si="21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ref="G210:H224" si="22">G209-E210+C210</f>
        <v>6740</v>
      </c>
      <c r="H210" s="57">
        <f t="shared" si="22"/>
        <v>674</v>
      </c>
      <c r="I210" s="57"/>
      <c r="J210" s="57"/>
      <c r="K210" s="73"/>
      <c r="L210" s="57" t="str">
        <f t="shared" si="21"/>
        <v xml:space="preserve"> </v>
      </c>
      <c r="M210" s="73"/>
      <c r="N210" s="78"/>
      <c r="O210" s="78"/>
      <c r="P210" s="79">
        <f t="shared" si="17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2"/>
        <v>6740</v>
      </c>
      <c r="H211" s="57">
        <f t="shared" si="22"/>
        <v>674</v>
      </c>
      <c r="I211" s="57"/>
      <c r="J211" s="57"/>
      <c r="K211" s="73"/>
      <c r="L211" s="57" t="str">
        <f t="shared" si="21"/>
        <v xml:space="preserve"> </v>
      </c>
      <c r="M211" s="73"/>
      <c r="N211" s="78"/>
      <c r="O211" s="78"/>
      <c r="P211" s="79">
        <f t="shared" si="17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2"/>
        <v>6740</v>
      </c>
      <c r="H212" s="57">
        <f t="shared" si="22"/>
        <v>674</v>
      </c>
      <c r="I212" s="57"/>
      <c r="J212" s="57"/>
      <c r="K212" s="73"/>
      <c r="L212" s="57" t="str">
        <f t="shared" si="21"/>
        <v xml:space="preserve"> </v>
      </c>
      <c r="M212" s="73"/>
      <c r="N212" s="78"/>
      <c r="O212" s="78"/>
      <c r="P212" s="79">
        <f t="shared" ref="P212:P218" si="23">O212*G212</f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2"/>
        <v>6740</v>
      </c>
      <c r="H213" s="57">
        <f t="shared" si="22"/>
        <v>674</v>
      </c>
      <c r="I213" s="57"/>
      <c r="J213" s="57"/>
      <c r="K213" s="73"/>
      <c r="L213" s="57" t="str">
        <f t="shared" si="21"/>
        <v xml:space="preserve"> </v>
      </c>
      <c r="M213" s="73"/>
      <c r="N213" s="78"/>
      <c r="O213" s="78"/>
      <c r="P213" s="79">
        <f t="shared" si="23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2"/>
        <v>6740</v>
      </c>
      <c r="H214" s="57">
        <f t="shared" si="22"/>
        <v>674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3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2"/>
        <v>6740</v>
      </c>
      <c r="H215" s="57">
        <f t="shared" si="22"/>
        <v>674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3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2"/>
        <v>6740</v>
      </c>
      <c r="H216" s="57">
        <f t="shared" si="22"/>
        <v>674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3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2"/>
        <v>6740</v>
      </c>
      <c r="H217" s="57">
        <f t="shared" si="22"/>
        <v>674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23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2"/>
        <v>6740</v>
      </c>
      <c r="H218" s="57">
        <f t="shared" si="22"/>
        <v>674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23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6740</v>
      </c>
      <c r="H219" s="57">
        <f t="shared" si="22"/>
        <v>674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6740</v>
      </c>
      <c r="H220" s="57">
        <f t="shared" si="22"/>
        <v>674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2"/>
        <v>6740</v>
      </c>
      <c r="H221" s="57">
        <f t="shared" si="22"/>
        <v>674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2"/>
        <v>6740</v>
      </c>
      <c r="H222" s="57">
        <f t="shared" si="22"/>
        <v>674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22"/>
        <v>6740</v>
      </c>
      <c r="H223" s="57">
        <f t="shared" si="22"/>
        <v>674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2"/>
        <v>6740</v>
      </c>
      <c r="H224" s="57">
        <f t="shared" si="22"/>
        <v>674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>G224-E225+C225</f>
        <v>6740</v>
      </c>
      <c r="H225" s="57">
        <f>H224-F225+D225</f>
        <v>674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>G225-E226+C226</f>
        <v>6740</v>
      </c>
      <c r="H226" s="57">
        <f>H225-F226+D226</f>
        <v>674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J24" sqref="J24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7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45</v>
      </c>
      <c r="D5" s="33"/>
      <c r="E5" s="196"/>
      <c r="F5" s="208"/>
      <c r="G5" s="32"/>
      <c r="H5" s="30" t="s">
        <v>1</v>
      </c>
      <c r="I5" s="196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09"/>
      <c r="C6" s="91"/>
      <c r="D6" s="31"/>
      <c r="F6" s="198"/>
      <c r="G6" s="91"/>
      <c r="H6" s="31"/>
      <c r="K6" s="872" t="s">
        <v>22</v>
      </c>
      <c r="L6" s="873"/>
      <c r="M6" s="874"/>
      <c r="N6" s="84"/>
      <c r="O6" s="84"/>
      <c r="P6" s="84"/>
      <c r="Q6" s="31"/>
    </row>
    <row r="7" spans="1:18" ht="18" x14ac:dyDescent="0.25">
      <c r="A7" s="872" t="s">
        <v>2</v>
      </c>
      <c r="B7" s="874"/>
      <c r="C7" s="875" t="s">
        <v>3</v>
      </c>
      <c r="D7" s="876"/>
      <c r="E7" s="868" t="s">
        <v>4</v>
      </c>
      <c r="F7" s="869"/>
      <c r="G7" s="875">
        <v>780</v>
      </c>
      <c r="H7" s="876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.75" customHeight="1" x14ac:dyDescent="0.25">
      <c r="A9" s="135" t="s">
        <v>84</v>
      </c>
      <c r="B9" s="146"/>
      <c r="C9" s="111"/>
      <c r="D9" s="56"/>
      <c r="E9" s="80"/>
      <c r="F9" s="57"/>
      <c r="G9" s="107">
        <v>1900</v>
      </c>
      <c r="H9" s="108">
        <v>380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7" si="0">O9*G9</f>
        <v>0</v>
      </c>
      <c r="Q9" s="31"/>
      <c r="R9" s="3"/>
    </row>
    <row r="10" spans="1:18" s="692" customFormat="1" ht="18" x14ac:dyDescent="0.25">
      <c r="A10" s="804"/>
      <c r="B10" s="770">
        <v>2</v>
      </c>
      <c r="C10" s="805"/>
      <c r="D10" s="806"/>
      <c r="E10" s="807">
        <v>100</v>
      </c>
      <c r="F10" s="770">
        <v>20</v>
      </c>
      <c r="G10" s="808">
        <f t="shared" ref="G10:H30" si="1">G9-E10+C10</f>
        <v>1800</v>
      </c>
      <c r="H10" s="796">
        <f t="shared" si="1"/>
        <v>360</v>
      </c>
      <c r="I10" s="770" t="s">
        <v>94</v>
      </c>
      <c r="J10" s="770" t="s">
        <v>52</v>
      </c>
      <c r="K10" s="809"/>
      <c r="L10" s="796"/>
      <c r="M10" s="796"/>
      <c r="N10" s="810"/>
      <c r="O10" s="803"/>
      <c r="P10" s="803">
        <f t="shared" si="0"/>
        <v>0</v>
      </c>
      <c r="Q10" s="796"/>
      <c r="R10" s="693"/>
    </row>
    <row r="11" spans="1:18" s="832" customFormat="1" ht="18" x14ac:dyDescent="0.25">
      <c r="A11" s="823"/>
      <c r="B11" s="824">
        <v>2</v>
      </c>
      <c r="C11" s="825"/>
      <c r="D11" s="826"/>
      <c r="E11" s="827">
        <v>50</v>
      </c>
      <c r="F11" s="824">
        <v>10</v>
      </c>
      <c r="G11" s="808">
        <f t="shared" si="1"/>
        <v>1750</v>
      </c>
      <c r="H11" s="796">
        <f t="shared" si="1"/>
        <v>350</v>
      </c>
      <c r="I11" s="824" t="s">
        <v>97</v>
      </c>
      <c r="J11" s="824" t="s">
        <v>52</v>
      </c>
      <c r="K11" s="828"/>
      <c r="L11" s="823"/>
      <c r="M11" s="823"/>
      <c r="N11" s="829"/>
      <c r="O11" s="830"/>
      <c r="P11" s="830">
        <f t="shared" si="0"/>
        <v>0</v>
      </c>
      <c r="Q11" s="823"/>
      <c r="R11" s="831"/>
    </row>
    <row r="12" spans="1:18" s="692" customFormat="1" ht="18" x14ac:dyDescent="0.25">
      <c r="A12" s="796"/>
      <c r="B12" s="770">
        <v>5</v>
      </c>
      <c r="C12" s="772"/>
      <c r="D12" s="770"/>
      <c r="E12" s="807">
        <v>50</v>
      </c>
      <c r="F12" s="770">
        <v>10</v>
      </c>
      <c r="G12" s="808">
        <f t="shared" si="1"/>
        <v>1700</v>
      </c>
      <c r="H12" s="796">
        <f t="shared" si="1"/>
        <v>340</v>
      </c>
      <c r="I12" s="770" t="s">
        <v>121</v>
      </c>
      <c r="J12" s="770" t="s">
        <v>52</v>
      </c>
      <c r="K12" s="809"/>
      <c r="L12" s="796"/>
      <c r="M12" s="796"/>
      <c r="N12" s="810"/>
      <c r="O12" s="803"/>
      <c r="P12" s="803">
        <f t="shared" si="0"/>
        <v>0</v>
      </c>
      <c r="Q12" s="796"/>
      <c r="R12" s="693"/>
    </row>
    <row r="13" spans="1:18" s="692" customFormat="1" ht="18" x14ac:dyDescent="0.25">
      <c r="A13" s="796"/>
      <c r="B13" s="770">
        <v>7</v>
      </c>
      <c r="C13" s="772"/>
      <c r="D13" s="770"/>
      <c r="E13" s="807">
        <v>50</v>
      </c>
      <c r="F13" s="770">
        <v>10</v>
      </c>
      <c r="G13" s="808">
        <f t="shared" si="1"/>
        <v>1650</v>
      </c>
      <c r="H13" s="796">
        <f t="shared" si="1"/>
        <v>330</v>
      </c>
      <c r="I13" s="770" t="s">
        <v>133</v>
      </c>
      <c r="J13" s="770" t="s">
        <v>52</v>
      </c>
      <c r="K13" s="809"/>
      <c r="L13" s="796"/>
      <c r="M13" s="796"/>
      <c r="N13" s="810"/>
      <c r="O13" s="844"/>
      <c r="P13" s="803">
        <f t="shared" si="0"/>
        <v>0</v>
      </c>
      <c r="Q13" s="796"/>
      <c r="R13" s="693"/>
    </row>
    <row r="14" spans="1:18" s="403" customFormat="1" ht="18" x14ac:dyDescent="0.25">
      <c r="B14" s="240">
        <v>8</v>
      </c>
      <c r="C14" s="610"/>
      <c r="D14" s="277"/>
      <c r="E14" s="459">
        <v>220</v>
      </c>
      <c r="F14" s="240">
        <v>44</v>
      </c>
      <c r="G14" s="253">
        <f t="shared" si="1"/>
        <v>1430</v>
      </c>
      <c r="H14" s="254">
        <f t="shared" si="1"/>
        <v>286</v>
      </c>
      <c r="I14" s="240" t="s">
        <v>135</v>
      </c>
      <c r="J14" s="277" t="s">
        <v>52</v>
      </c>
      <c r="K14" s="730"/>
      <c r="N14" s="731"/>
      <c r="O14" s="732"/>
      <c r="P14" s="327">
        <f t="shared" si="0"/>
        <v>0</v>
      </c>
      <c r="R14" s="732"/>
    </row>
    <row r="15" spans="1:18" s="403" customFormat="1" ht="18" x14ac:dyDescent="0.25">
      <c r="B15" s="240"/>
      <c r="C15" s="610"/>
      <c r="D15" s="277"/>
      <c r="E15" s="583"/>
      <c r="F15" s="240"/>
      <c r="G15" s="253">
        <f t="shared" si="1"/>
        <v>1430</v>
      </c>
      <c r="H15" s="254">
        <f t="shared" si="1"/>
        <v>286</v>
      </c>
      <c r="I15" s="240"/>
      <c r="J15" s="277"/>
      <c r="K15" s="730"/>
      <c r="N15" s="731"/>
      <c r="O15" s="732"/>
      <c r="P15" s="327"/>
      <c r="R15" s="732"/>
    </row>
    <row r="16" spans="1:18" s="130" customFormat="1" ht="18" x14ac:dyDescent="0.25">
      <c r="A16" s="254"/>
      <c r="B16" s="240"/>
      <c r="C16" s="304"/>
      <c r="D16" s="240"/>
      <c r="E16" s="459"/>
      <c r="F16" s="240"/>
      <c r="G16" s="253">
        <f t="shared" si="1"/>
        <v>1430</v>
      </c>
      <c r="H16" s="254">
        <f t="shared" si="1"/>
        <v>286</v>
      </c>
      <c r="I16" s="240"/>
      <c r="J16" s="240"/>
      <c r="K16" s="254"/>
      <c r="L16" s="254"/>
      <c r="M16" s="254"/>
      <c r="N16" s="390"/>
      <c r="O16" s="327"/>
      <c r="P16" s="327">
        <f t="shared" si="0"/>
        <v>0</v>
      </c>
      <c r="Q16" s="254"/>
      <c r="R16" s="275"/>
    </row>
    <row r="17" spans="1:18" s="130" customFormat="1" ht="18" x14ac:dyDescent="0.25">
      <c r="A17" s="254"/>
      <c r="B17" s="240"/>
      <c r="C17" s="304"/>
      <c r="D17" s="240"/>
      <c r="E17" s="459"/>
      <c r="F17" s="240"/>
      <c r="G17" s="253">
        <f t="shared" si="1"/>
        <v>1430</v>
      </c>
      <c r="H17" s="254">
        <f t="shared" si="1"/>
        <v>286</v>
      </c>
      <c r="I17" s="240"/>
      <c r="J17" s="240"/>
      <c r="K17" s="254"/>
      <c r="L17" s="254"/>
      <c r="M17" s="254"/>
      <c r="N17" s="390"/>
      <c r="O17" s="327"/>
      <c r="P17" s="327"/>
      <c r="Q17" s="254"/>
      <c r="R17" s="275"/>
    </row>
    <row r="18" spans="1:18" s="130" customFormat="1" ht="18" x14ac:dyDescent="0.25">
      <c r="A18" s="254"/>
      <c r="B18" s="240"/>
      <c r="C18" s="304"/>
      <c r="D18" s="240"/>
      <c r="E18" s="459"/>
      <c r="F18" s="240"/>
      <c r="G18" s="253">
        <f t="shared" si="1"/>
        <v>1430</v>
      </c>
      <c r="H18" s="254">
        <f t="shared" si="1"/>
        <v>286</v>
      </c>
      <c r="I18" s="240"/>
      <c r="J18" s="240"/>
      <c r="K18" s="254"/>
      <c r="L18" s="254"/>
      <c r="M18" s="254"/>
      <c r="N18" s="390"/>
      <c r="O18" s="327"/>
      <c r="P18" s="327">
        <f t="shared" si="0"/>
        <v>0</v>
      </c>
      <c r="Q18" s="254"/>
      <c r="R18" s="275"/>
    </row>
    <row r="19" spans="1:18" s="403" customFormat="1" ht="18" x14ac:dyDescent="0.25">
      <c r="B19" s="240"/>
      <c r="C19" s="262"/>
      <c r="D19" s="248"/>
      <c r="E19" s="459"/>
      <c r="F19" s="240"/>
      <c r="G19" s="253">
        <f t="shared" si="1"/>
        <v>1430</v>
      </c>
      <c r="H19" s="254">
        <f t="shared" si="1"/>
        <v>286</v>
      </c>
      <c r="I19" s="240"/>
      <c r="J19" s="240"/>
      <c r="N19" s="731"/>
      <c r="O19" s="732"/>
      <c r="P19" s="327">
        <f t="shared" si="0"/>
        <v>0</v>
      </c>
    </row>
    <row r="20" spans="1:18" s="403" customFormat="1" ht="18" x14ac:dyDescent="0.25">
      <c r="B20" s="240"/>
      <c r="C20" s="262"/>
      <c r="D20" s="248"/>
      <c r="E20" s="459"/>
      <c r="F20" s="240"/>
      <c r="G20" s="253">
        <f t="shared" si="1"/>
        <v>1430</v>
      </c>
      <c r="H20" s="254">
        <f t="shared" si="1"/>
        <v>286</v>
      </c>
      <c r="I20" s="240"/>
      <c r="J20" s="240"/>
      <c r="N20" s="731"/>
      <c r="O20" s="732"/>
      <c r="P20" s="327"/>
    </row>
    <row r="21" spans="1:18" s="403" customFormat="1" ht="18" x14ac:dyDescent="0.25">
      <c r="B21" s="240"/>
      <c r="C21" s="262"/>
      <c r="D21" s="248"/>
      <c r="E21" s="459"/>
      <c r="F21" s="240"/>
      <c r="G21" s="253">
        <f t="shared" si="1"/>
        <v>1430</v>
      </c>
      <c r="H21" s="254">
        <f t="shared" si="1"/>
        <v>286</v>
      </c>
      <c r="I21" s="240"/>
      <c r="J21" s="240"/>
      <c r="N21" s="731"/>
      <c r="O21" s="732"/>
      <c r="P21" s="327"/>
    </row>
    <row r="22" spans="1:18" s="238" customFormat="1" ht="18" x14ac:dyDescent="0.25">
      <c r="B22" s="240"/>
      <c r="C22" s="262"/>
      <c r="D22" s="248"/>
      <c r="E22" s="459"/>
      <c r="F22" s="240"/>
      <c r="G22" s="253">
        <f t="shared" si="1"/>
        <v>1430</v>
      </c>
      <c r="H22" s="254">
        <f t="shared" si="1"/>
        <v>286</v>
      </c>
      <c r="I22" s="240"/>
      <c r="J22" s="240"/>
      <c r="N22" s="328"/>
      <c r="O22" s="294"/>
      <c r="P22" s="327">
        <f t="shared" si="0"/>
        <v>0</v>
      </c>
    </row>
    <row r="23" spans="1:18" s="130" customFormat="1" ht="18" x14ac:dyDescent="0.25">
      <c r="A23" s="234"/>
      <c r="B23" s="240"/>
      <c r="C23" s="262"/>
      <c r="D23" s="248"/>
      <c r="E23" s="459"/>
      <c r="F23" s="240"/>
      <c r="G23" s="253">
        <f t="shared" si="1"/>
        <v>1430</v>
      </c>
      <c r="H23" s="254">
        <f t="shared" si="1"/>
        <v>286</v>
      </c>
      <c r="I23" s="240"/>
      <c r="J23" s="240"/>
      <c r="K23" s="254"/>
      <c r="L23" s="254" t="str">
        <f t="shared" ref="L23:L79" si="2">IF(D23&gt;0,D23," ")</f>
        <v xml:space="preserve"> </v>
      </c>
      <c r="M23" s="254"/>
      <c r="N23" s="390"/>
      <c r="O23" s="327"/>
      <c r="P23" s="327">
        <f t="shared" si="0"/>
        <v>0</v>
      </c>
      <c r="Q23" s="254"/>
    </row>
    <row r="24" spans="1:18" s="238" customFormat="1" ht="18" x14ac:dyDescent="0.25">
      <c r="A24" s="234"/>
      <c r="B24" s="240"/>
      <c r="C24" s="248"/>
      <c r="D24" s="248"/>
      <c r="E24" s="459"/>
      <c r="F24" s="240"/>
      <c r="G24" s="253">
        <f t="shared" si="1"/>
        <v>1430</v>
      </c>
      <c r="H24" s="254">
        <f t="shared" si="1"/>
        <v>286</v>
      </c>
      <c r="I24" s="240"/>
      <c r="J24" s="240"/>
      <c r="L24" s="238" t="str">
        <f t="shared" si="2"/>
        <v xml:space="preserve"> </v>
      </c>
      <c r="N24" s="328"/>
      <c r="O24" s="294"/>
      <c r="P24" s="327">
        <f t="shared" si="0"/>
        <v>0</v>
      </c>
    </row>
    <row r="25" spans="1:18" s="238" customFormat="1" ht="18" x14ac:dyDescent="0.25">
      <c r="A25" s="234"/>
      <c r="B25" s="240"/>
      <c r="C25" s="248"/>
      <c r="D25" s="248"/>
      <c r="E25" s="459"/>
      <c r="F25" s="240"/>
      <c r="G25" s="253">
        <f t="shared" si="1"/>
        <v>1430</v>
      </c>
      <c r="H25" s="254">
        <f t="shared" si="1"/>
        <v>286</v>
      </c>
      <c r="I25" s="240"/>
      <c r="J25" s="240"/>
      <c r="N25" s="328"/>
      <c r="O25" s="294"/>
      <c r="P25" s="327"/>
    </row>
    <row r="26" spans="1:18" s="238" customFormat="1" ht="18" x14ac:dyDescent="0.25">
      <c r="A26" s="234"/>
      <c r="B26" s="240"/>
      <c r="C26" s="262"/>
      <c r="D26" s="248"/>
      <c r="E26" s="518"/>
      <c r="F26" s="236"/>
      <c r="G26" s="253">
        <f t="shared" si="1"/>
        <v>1430</v>
      </c>
      <c r="H26" s="254">
        <f t="shared" si="1"/>
        <v>286</v>
      </c>
      <c r="I26" s="240"/>
      <c r="J26" s="519"/>
      <c r="L26" s="238" t="str">
        <f t="shared" si="2"/>
        <v xml:space="preserve"> </v>
      </c>
      <c r="N26" s="328"/>
      <c r="O26" s="294"/>
      <c r="P26" s="327">
        <f t="shared" si="0"/>
        <v>0</v>
      </c>
    </row>
    <row r="27" spans="1:18" s="130" customFormat="1" ht="18" x14ac:dyDescent="0.25">
      <c r="A27" s="252"/>
      <c r="B27" s="240"/>
      <c r="C27" s="262"/>
      <c r="D27" s="248"/>
      <c r="E27" s="250"/>
      <c r="F27" s="236"/>
      <c r="G27" s="253">
        <f t="shared" si="1"/>
        <v>1430</v>
      </c>
      <c r="H27" s="254">
        <f t="shared" si="1"/>
        <v>286</v>
      </c>
      <c r="I27" s="240"/>
      <c r="J27" s="240"/>
      <c r="K27" s="254"/>
      <c r="L27" s="254" t="str">
        <f t="shared" si="2"/>
        <v xml:space="preserve"> </v>
      </c>
      <c r="M27" s="254"/>
      <c r="N27" s="390"/>
      <c r="O27" s="327"/>
      <c r="P27" s="327">
        <f t="shared" si="0"/>
        <v>0</v>
      </c>
      <c r="Q27" s="254"/>
    </row>
    <row r="28" spans="1:18" s="130" customFormat="1" ht="18" x14ac:dyDescent="0.25">
      <c r="A28" s="252"/>
      <c r="B28" s="240"/>
      <c r="C28" s="391"/>
      <c r="D28" s="245"/>
      <c r="E28" s="518"/>
      <c r="F28" s="236"/>
      <c r="G28" s="253">
        <f t="shared" si="1"/>
        <v>1430</v>
      </c>
      <c r="H28" s="254">
        <f t="shared" si="1"/>
        <v>286</v>
      </c>
      <c r="I28" s="236"/>
      <c r="J28" s="240"/>
      <c r="K28" s="254"/>
      <c r="L28" s="254" t="str">
        <f t="shared" si="2"/>
        <v xml:space="preserve"> </v>
      </c>
      <c r="M28" s="254"/>
      <c r="N28" s="390"/>
      <c r="O28" s="327"/>
      <c r="P28" s="327">
        <f t="shared" si="0"/>
        <v>0</v>
      </c>
      <c r="Q28" s="254"/>
    </row>
    <row r="29" spans="1:18" s="130" customFormat="1" ht="18" x14ac:dyDescent="0.25">
      <c r="A29" s="252"/>
      <c r="B29" s="240"/>
      <c r="C29" s="391"/>
      <c r="D29" s="245"/>
      <c r="E29" s="520"/>
      <c r="F29" s="236"/>
      <c r="G29" s="253">
        <f t="shared" si="1"/>
        <v>1430</v>
      </c>
      <c r="H29" s="254">
        <f t="shared" si="1"/>
        <v>286</v>
      </c>
      <c r="I29" s="236"/>
      <c r="J29" s="236"/>
      <c r="K29" s="254"/>
      <c r="L29" s="254" t="str">
        <f t="shared" si="2"/>
        <v xml:space="preserve"> </v>
      </c>
      <c r="M29" s="254"/>
      <c r="N29" s="390"/>
      <c r="O29" s="327"/>
      <c r="P29" s="327">
        <f t="shared" si="0"/>
        <v>0</v>
      </c>
      <c r="Q29" s="254"/>
    </row>
    <row r="30" spans="1:18" s="130" customFormat="1" ht="18" x14ac:dyDescent="0.25">
      <c r="A30" s="254"/>
      <c r="B30" s="236"/>
      <c r="C30" s="517"/>
      <c r="D30" s="264"/>
      <c r="E30" s="520"/>
      <c r="F30" s="236"/>
      <c r="G30" s="253">
        <f t="shared" si="1"/>
        <v>1430</v>
      </c>
      <c r="H30" s="254">
        <f t="shared" si="1"/>
        <v>286</v>
      </c>
      <c r="I30" s="236"/>
      <c r="J30" s="236"/>
      <c r="K30" s="254"/>
      <c r="L30" s="254" t="str">
        <f t="shared" si="2"/>
        <v xml:space="preserve"> </v>
      </c>
      <c r="M30" s="254"/>
      <c r="N30" s="390"/>
      <c r="O30" s="327"/>
      <c r="P30" s="327">
        <f t="shared" si="0"/>
        <v>0</v>
      </c>
      <c r="Q30" s="254"/>
    </row>
    <row r="31" spans="1:18" s="130" customFormat="1" ht="18" x14ac:dyDescent="0.25">
      <c r="A31" s="254"/>
      <c r="B31" s="236"/>
      <c r="C31" s="253"/>
      <c r="D31" s="254"/>
      <c r="E31" s="518"/>
      <c r="F31" s="236"/>
      <c r="G31" s="253">
        <f t="shared" ref="G31" si="3">G30-E31+C31</f>
        <v>1430</v>
      </c>
      <c r="H31" s="254">
        <f t="shared" ref="G31:H46" si="4">H30-F31+D31</f>
        <v>286</v>
      </c>
      <c r="I31" s="236"/>
      <c r="J31" s="236"/>
      <c r="K31" s="254"/>
      <c r="L31" s="254" t="str">
        <f t="shared" si="2"/>
        <v xml:space="preserve"> </v>
      </c>
      <c r="M31" s="254"/>
      <c r="N31" s="390"/>
      <c r="O31" s="327"/>
      <c r="P31" s="327">
        <f t="shared" si="0"/>
        <v>0</v>
      </c>
      <c r="Q31" s="254"/>
    </row>
    <row r="32" spans="1:18" s="130" customFormat="1" ht="18" x14ac:dyDescent="0.25">
      <c r="A32" s="254"/>
      <c r="B32" s="236"/>
      <c r="C32" s="253"/>
      <c r="D32" s="254"/>
      <c r="E32" s="518"/>
      <c r="F32" s="238"/>
      <c r="G32" s="253">
        <f t="shared" si="4"/>
        <v>1430</v>
      </c>
      <c r="H32" s="254">
        <f t="shared" si="4"/>
        <v>286</v>
      </c>
      <c r="I32" s="236"/>
      <c r="J32" s="236"/>
      <c r="K32" s="254"/>
      <c r="L32" s="254" t="str">
        <f t="shared" si="2"/>
        <v xml:space="preserve"> </v>
      </c>
      <c r="M32" s="254"/>
      <c r="N32" s="390"/>
      <c r="O32" s="327"/>
      <c r="P32" s="327">
        <f t="shared" si="0"/>
        <v>0</v>
      </c>
      <c r="Q32" s="254"/>
    </row>
    <row r="33" spans="1:17" s="130" customFormat="1" ht="18" x14ac:dyDescent="0.25">
      <c r="A33" s="254"/>
      <c r="B33" s="236"/>
      <c r="C33" s="253"/>
      <c r="D33" s="254"/>
      <c r="E33" s="518"/>
      <c r="F33" s="238"/>
      <c r="G33" s="253">
        <f t="shared" si="4"/>
        <v>1430</v>
      </c>
      <c r="H33" s="254">
        <f t="shared" si="4"/>
        <v>286</v>
      </c>
      <c r="I33" s="236"/>
      <c r="J33" s="238"/>
      <c r="K33" s="254"/>
      <c r="L33" s="254" t="str">
        <f t="shared" si="2"/>
        <v xml:space="preserve"> </v>
      </c>
      <c r="M33" s="254"/>
      <c r="N33" s="390"/>
      <c r="O33" s="327"/>
      <c r="P33" s="327">
        <f t="shared" si="0"/>
        <v>0</v>
      </c>
      <c r="Q33" s="254"/>
    </row>
    <row r="34" spans="1:17" s="130" customFormat="1" ht="18" x14ac:dyDescent="0.25">
      <c r="A34" s="254"/>
      <c r="B34" s="236"/>
      <c r="C34" s="253"/>
      <c r="D34" s="254"/>
      <c r="E34" s="518"/>
      <c r="F34" s="238"/>
      <c r="G34" s="253">
        <f>G33-E34+C34</f>
        <v>1430</v>
      </c>
      <c r="H34" s="254">
        <f t="shared" si="4"/>
        <v>286</v>
      </c>
      <c r="I34" s="236"/>
      <c r="J34" s="238"/>
      <c r="K34" s="254"/>
      <c r="L34" s="254" t="str">
        <f t="shared" si="2"/>
        <v xml:space="preserve"> </v>
      </c>
      <c r="M34" s="254"/>
      <c r="N34" s="390"/>
      <c r="O34" s="327"/>
      <c r="P34" s="327">
        <f t="shared" si="0"/>
        <v>0</v>
      </c>
      <c r="Q34" s="254"/>
    </row>
    <row r="35" spans="1:17" s="130" customFormat="1" ht="18" x14ac:dyDescent="0.25">
      <c r="A35" s="254"/>
      <c r="B35" s="236"/>
      <c r="C35" s="253"/>
      <c r="D35" s="254"/>
      <c r="E35" s="521"/>
      <c r="F35" s="238"/>
      <c r="G35" s="253">
        <f t="shared" ref="G35:H94" si="5">G34-E35+C35</f>
        <v>1430</v>
      </c>
      <c r="H35" s="254">
        <f t="shared" si="4"/>
        <v>286</v>
      </c>
      <c r="I35" s="236"/>
      <c r="J35" s="238"/>
      <c r="K35" s="254"/>
      <c r="L35" s="254" t="str">
        <f t="shared" si="2"/>
        <v xml:space="preserve"> </v>
      </c>
      <c r="M35" s="254"/>
      <c r="N35" s="390"/>
      <c r="O35" s="327"/>
      <c r="P35" s="327">
        <f t="shared" si="0"/>
        <v>0</v>
      </c>
      <c r="Q35" s="254"/>
    </row>
    <row r="36" spans="1:17" s="130" customFormat="1" ht="18" x14ac:dyDescent="0.25">
      <c r="A36" s="254"/>
      <c r="B36" s="236"/>
      <c r="C36" s="253"/>
      <c r="D36" s="254"/>
      <c r="E36" s="237"/>
      <c r="F36" s="238"/>
      <c r="G36" s="253">
        <f t="shared" si="5"/>
        <v>1430</v>
      </c>
      <c r="H36" s="254">
        <f t="shared" si="4"/>
        <v>286</v>
      </c>
      <c r="I36" s="238"/>
      <c r="J36" s="238"/>
      <c r="K36" s="254"/>
      <c r="L36" s="254" t="str">
        <f t="shared" si="2"/>
        <v xml:space="preserve"> </v>
      </c>
      <c r="M36" s="254"/>
      <c r="N36" s="390"/>
      <c r="O36" s="327"/>
      <c r="P36" s="327">
        <f t="shared" si="0"/>
        <v>0</v>
      </c>
      <c r="Q36" s="254"/>
    </row>
    <row r="37" spans="1:17" s="130" customFormat="1" ht="18" x14ac:dyDescent="0.25">
      <c r="A37" s="254"/>
      <c r="B37" s="236"/>
      <c r="C37" s="240"/>
      <c r="D37" s="248"/>
      <c r="E37" s="248"/>
      <c r="F37" s="238"/>
      <c r="G37" s="253">
        <f t="shared" si="5"/>
        <v>1430</v>
      </c>
      <c r="H37" s="254">
        <f t="shared" si="4"/>
        <v>286</v>
      </c>
      <c r="I37" s="238"/>
      <c r="J37" s="240"/>
      <c r="K37" s="254"/>
      <c r="L37" s="254" t="str">
        <f t="shared" si="2"/>
        <v xml:space="preserve"> </v>
      </c>
      <c r="M37" s="254"/>
      <c r="N37" s="390"/>
      <c r="O37" s="327"/>
      <c r="P37" s="327">
        <f t="shared" si="0"/>
        <v>0</v>
      </c>
      <c r="Q37" s="254"/>
    </row>
    <row r="38" spans="1:17" s="130" customFormat="1" ht="18" x14ac:dyDescent="0.25">
      <c r="A38" s="254"/>
      <c r="B38" s="236"/>
      <c r="C38" s="253"/>
      <c r="D38" s="254"/>
      <c r="E38" s="237"/>
      <c r="F38" s="238"/>
      <c r="G38" s="253">
        <f t="shared" si="5"/>
        <v>1430</v>
      </c>
      <c r="H38" s="254">
        <f t="shared" si="4"/>
        <v>286</v>
      </c>
      <c r="I38" s="238"/>
      <c r="J38" s="238"/>
      <c r="K38" s="254"/>
      <c r="L38" s="254" t="str">
        <f t="shared" si="2"/>
        <v xml:space="preserve"> </v>
      </c>
      <c r="M38" s="254"/>
      <c r="N38" s="390"/>
      <c r="O38" s="327"/>
      <c r="P38" s="327">
        <f t="shared" si="0"/>
        <v>0</v>
      </c>
      <c r="Q38" s="254"/>
    </row>
    <row r="39" spans="1:17" s="130" customFormat="1" ht="18" x14ac:dyDescent="0.25">
      <c r="A39" s="254"/>
      <c r="B39" s="236"/>
      <c r="C39" s="253"/>
      <c r="D39" s="254"/>
      <c r="E39" s="237"/>
      <c r="F39" s="238"/>
      <c r="G39" s="253">
        <f t="shared" si="5"/>
        <v>1430</v>
      </c>
      <c r="H39" s="254">
        <f t="shared" si="4"/>
        <v>286</v>
      </c>
      <c r="I39" s="238"/>
      <c r="J39" s="238"/>
      <c r="K39" s="254"/>
      <c r="L39" s="254" t="str">
        <f t="shared" si="2"/>
        <v xml:space="preserve"> </v>
      </c>
      <c r="M39" s="254"/>
      <c r="N39" s="390"/>
      <c r="O39" s="327"/>
      <c r="P39" s="327">
        <f t="shared" si="0"/>
        <v>0</v>
      </c>
      <c r="Q39" s="254"/>
    </row>
    <row r="40" spans="1:17" s="130" customFormat="1" ht="18" x14ac:dyDescent="0.25">
      <c r="A40" s="254"/>
      <c r="B40" s="236"/>
      <c r="C40" s="253"/>
      <c r="D40" s="254"/>
      <c r="E40" s="237"/>
      <c r="F40" s="238"/>
      <c r="G40" s="253">
        <f t="shared" si="5"/>
        <v>1430</v>
      </c>
      <c r="H40" s="254">
        <f t="shared" si="4"/>
        <v>286</v>
      </c>
      <c r="I40" s="238"/>
      <c r="J40" s="238"/>
      <c r="K40" s="254"/>
      <c r="L40" s="254" t="str">
        <f t="shared" si="2"/>
        <v xml:space="preserve"> </v>
      </c>
      <c r="M40" s="254"/>
      <c r="N40" s="390"/>
      <c r="O40" s="327"/>
      <c r="P40" s="327">
        <f t="shared" si="0"/>
        <v>0</v>
      </c>
      <c r="Q40" s="254"/>
    </row>
    <row r="41" spans="1:17" s="130" customFormat="1" ht="18" x14ac:dyDescent="0.25">
      <c r="A41" s="254"/>
      <c r="B41" s="236"/>
      <c r="C41" s="253"/>
      <c r="D41" s="254"/>
      <c r="E41" s="237"/>
      <c r="F41" s="238"/>
      <c r="G41" s="253">
        <f t="shared" si="5"/>
        <v>1430</v>
      </c>
      <c r="H41" s="254">
        <f t="shared" si="4"/>
        <v>286</v>
      </c>
      <c r="I41" s="238"/>
      <c r="J41" s="238"/>
      <c r="K41" s="254"/>
      <c r="L41" s="254" t="str">
        <f t="shared" si="2"/>
        <v xml:space="preserve"> </v>
      </c>
      <c r="M41" s="254"/>
      <c r="N41" s="390"/>
      <c r="O41" s="327"/>
      <c r="P41" s="327">
        <f t="shared" si="0"/>
        <v>0</v>
      </c>
      <c r="Q41" s="254"/>
    </row>
    <row r="42" spans="1:17" s="130" customFormat="1" ht="18" x14ac:dyDescent="0.25">
      <c r="A42" s="254"/>
      <c r="B42" s="236"/>
      <c r="C42" s="253"/>
      <c r="D42" s="254"/>
      <c r="E42" s="237"/>
      <c r="F42" s="238"/>
      <c r="G42" s="253">
        <f t="shared" si="5"/>
        <v>1430</v>
      </c>
      <c r="H42" s="254">
        <f t="shared" si="4"/>
        <v>286</v>
      </c>
      <c r="I42" s="238"/>
      <c r="J42" s="238"/>
      <c r="K42" s="254"/>
      <c r="L42" s="254" t="str">
        <f t="shared" si="2"/>
        <v xml:space="preserve"> </v>
      </c>
      <c r="M42" s="254"/>
      <c r="N42" s="390"/>
      <c r="O42" s="327"/>
      <c r="P42" s="327">
        <f t="shared" si="0"/>
        <v>0</v>
      </c>
      <c r="Q42" s="254"/>
    </row>
    <row r="43" spans="1:17" s="130" customFormat="1" ht="18" x14ac:dyDescent="0.25">
      <c r="A43" s="254"/>
      <c r="B43" s="236"/>
      <c r="C43" s="253"/>
      <c r="D43" s="254"/>
      <c r="E43" s="237"/>
      <c r="F43" s="238"/>
      <c r="G43" s="253">
        <f t="shared" si="5"/>
        <v>1430</v>
      </c>
      <c r="H43" s="254">
        <f t="shared" si="4"/>
        <v>286</v>
      </c>
      <c r="I43" s="238"/>
      <c r="J43" s="238"/>
      <c r="K43" s="254"/>
      <c r="L43" s="254" t="str">
        <f t="shared" si="2"/>
        <v xml:space="preserve"> </v>
      </c>
      <c r="M43" s="254"/>
      <c r="N43" s="390"/>
      <c r="O43" s="327"/>
      <c r="P43" s="327">
        <f t="shared" si="0"/>
        <v>0</v>
      </c>
      <c r="Q43" s="254"/>
    </row>
    <row r="44" spans="1:17" s="130" customFormat="1" ht="18" x14ac:dyDescent="0.25">
      <c r="A44" s="254"/>
      <c r="B44" s="236"/>
      <c r="C44" s="253"/>
      <c r="D44" s="254"/>
      <c r="E44" s="237"/>
      <c r="F44" s="238"/>
      <c r="G44" s="253">
        <f t="shared" si="5"/>
        <v>1430</v>
      </c>
      <c r="H44" s="254">
        <f t="shared" si="4"/>
        <v>286</v>
      </c>
      <c r="I44" s="238"/>
      <c r="J44" s="238"/>
      <c r="K44" s="254"/>
      <c r="L44" s="254" t="str">
        <f t="shared" si="2"/>
        <v xml:space="preserve"> </v>
      </c>
      <c r="M44" s="254"/>
      <c r="N44" s="390"/>
      <c r="O44" s="327"/>
      <c r="P44" s="327">
        <f t="shared" si="0"/>
        <v>0</v>
      </c>
      <c r="Q44" s="254"/>
    </row>
    <row r="45" spans="1:17" s="130" customFormat="1" ht="18" x14ac:dyDescent="0.25">
      <c r="A45" s="254"/>
      <c r="B45" s="236"/>
      <c r="C45" s="253"/>
      <c r="D45" s="254"/>
      <c r="E45" s="237"/>
      <c r="F45" s="238"/>
      <c r="G45" s="253">
        <f t="shared" si="5"/>
        <v>1430</v>
      </c>
      <c r="H45" s="254">
        <f t="shared" si="4"/>
        <v>286</v>
      </c>
      <c r="I45" s="238"/>
      <c r="J45" s="238"/>
      <c r="K45" s="254"/>
      <c r="L45" s="254" t="str">
        <f t="shared" si="2"/>
        <v xml:space="preserve"> </v>
      </c>
      <c r="M45" s="254"/>
      <c r="N45" s="390"/>
      <c r="O45" s="327"/>
      <c r="P45" s="327">
        <f t="shared" si="0"/>
        <v>0</v>
      </c>
      <c r="Q45" s="254"/>
    </row>
    <row r="46" spans="1:17" s="130" customFormat="1" ht="18" x14ac:dyDescent="0.25">
      <c r="A46" s="254"/>
      <c r="B46" s="236"/>
      <c r="C46" s="253"/>
      <c r="D46" s="254"/>
      <c r="E46" s="237"/>
      <c r="F46" s="238"/>
      <c r="G46" s="253">
        <f t="shared" si="5"/>
        <v>1430</v>
      </c>
      <c r="H46" s="254">
        <f t="shared" si="4"/>
        <v>286</v>
      </c>
      <c r="I46" s="238"/>
      <c r="J46" s="238"/>
      <c r="K46" s="254"/>
      <c r="L46" s="254" t="str">
        <f t="shared" si="2"/>
        <v xml:space="preserve"> </v>
      </c>
      <c r="M46" s="254"/>
      <c r="N46" s="390"/>
      <c r="O46" s="327"/>
      <c r="P46" s="327">
        <f t="shared" si="0"/>
        <v>0</v>
      </c>
      <c r="Q46" s="254"/>
    </row>
    <row r="47" spans="1:17" s="130" customFormat="1" ht="18" x14ac:dyDescent="0.25">
      <c r="A47" s="254"/>
      <c r="B47" s="236"/>
      <c r="C47" s="253"/>
      <c r="D47" s="254"/>
      <c r="E47" s="237"/>
      <c r="F47" s="238"/>
      <c r="G47" s="253">
        <f t="shared" si="5"/>
        <v>1430</v>
      </c>
      <c r="H47" s="254">
        <f t="shared" si="5"/>
        <v>286</v>
      </c>
      <c r="I47" s="238"/>
      <c r="J47" s="238"/>
      <c r="K47" s="254"/>
      <c r="L47" s="254" t="str">
        <f t="shared" si="2"/>
        <v xml:space="preserve"> </v>
      </c>
      <c r="M47" s="254"/>
      <c r="N47" s="390"/>
      <c r="O47" s="327"/>
      <c r="P47" s="327">
        <f t="shared" si="0"/>
        <v>0</v>
      </c>
      <c r="Q47" s="254"/>
    </row>
    <row r="48" spans="1:17" s="130" customFormat="1" ht="18" x14ac:dyDescent="0.25">
      <c r="A48" s="254"/>
      <c r="B48" s="236"/>
      <c r="C48" s="253"/>
      <c r="D48" s="254"/>
      <c r="E48" s="237"/>
      <c r="F48" s="238"/>
      <c r="G48" s="253">
        <f t="shared" si="5"/>
        <v>1430</v>
      </c>
      <c r="H48" s="254">
        <f t="shared" si="5"/>
        <v>286</v>
      </c>
      <c r="I48" s="238"/>
      <c r="J48" s="238"/>
      <c r="K48" s="254"/>
      <c r="L48" s="254" t="str">
        <f t="shared" si="2"/>
        <v xml:space="preserve"> </v>
      </c>
      <c r="M48" s="254"/>
      <c r="N48" s="390"/>
      <c r="O48" s="327"/>
      <c r="P48" s="327">
        <f t="shared" si="0"/>
        <v>0</v>
      </c>
      <c r="Q48" s="254"/>
    </row>
    <row r="49" spans="1:17" s="130" customFormat="1" ht="18" x14ac:dyDescent="0.25">
      <c r="A49" s="254"/>
      <c r="B49" s="236"/>
      <c r="C49" s="253"/>
      <c r="D49" s="254"/>
      <c r="E49" s="237"/>
      <c r="F49" s="238"/>
      <c r="G49" s="253">
        <f t="shared" si="5"/>
        <v>1430</v>
      </c>
      <c r="H49" s="254">
        <f t="shared" si="5"/>
        <v>286</v>
      </c>
      <c r="I49" s="238"/>
      <c r="J49" s="238"/>
      <c r="K49" s="254"/>
      <c r="L49" s="254" t="str">
        <f t="shared" si="2"/>
        <v xml:space="preserve"> </v>
      </c>
      <c r="M49" s="254"/>
      <c r="N49" s="390"/>
      <c r="O49" s="327"/>
      <c r="P49" s="327">
        <f t="shared" si="0"/>
        <v>0</v>
      </c>
      <c r="Q49" s="254"/>
    </row>
    <row r="50" spans="1:17" s="130" customFormat="1" ht="9.75" customHeight="1" x14ac:dyDescent="0.25">
      <c r="A50" s="254"/>
      <c r="B50" s="236"/>
      <c r="C50" s="253"/>
      <c r="D50" s="254"/>
      <c r="E50" s="237"/>
      <c r="F50" s="238"/>
      <c r="G50" s="253">
        <f t="shared" si="5"/>
        <v>1430</v>
      </c>
      <c r="H50" s="254">
        <f t="shared" si="5"/>
        <v>286</v>
      </c>
      <c r="I50" s="238"/>
      <c r="J50" s="238"/>
      <c r="K50" s="254"/>
      <c r="L50" s="254" t="str">
        <f t="shared" si="2"/>
        <v xml:space="preserve"> </v>
      </c>
      <c r="M50" s="254"/>
      <c r="N50" s="390"/>
      <c r="O50" s="327"/>
      <c r="P50" s="327">
        <f t="shared" si="0"/>
        <v>0</v>
      </c>
      <c r="Q50" s="254"/>
    </row>
    <row r="51" spans="1:17" s="130" customFormat="1" ht="18" x14ac:dyDescent="0.25">
      <c r="A51" s="254"/>
      <c r="B51" s="236"/>
      <c r="C51" s="253"/>
      <c r="D51" s="254"/>
      <c r="E51" s="237"/>
      <c r="F51" s="238"/>
      <c r="G51" s="253">
        <f t="shared" si="5"/>
        <v>1430</v>
      </c>
      <c r="H51" s="254">
        <f t="shared" si="5"/>
        <v>286</v>
      </c>
      <c r="I51" s="238"/>
      <c r="J51" s="238"/>
      <c r="K51" s="254"/>
      <c r="L51" s="254" t="str">
        <f t="shared" si="2"/>
        <v xml:space="preserve"> </v>
      </c>
      <c r="M51" s="254"/>
      <c r="N51" s="390"/>
      <c r="O51" s="327"/>
      <c r="P51" s="327">
        <f t="shared" si="0"/>
        <v>0</v>
      </c>
      <c r="Q51" s="254"/>
    </row>
    <row r="52" spans="1:17" s="130" customFormat="1" ht="18" x14ac:dyDescent="0.25">
      <c r="A52" s="254"/>
      <c r="B52" s="236"/>
      <c r="C52" s="253"/>
      <c r="D52" s="254"/>
      <c r="E52" s="237"/>
      <c r="F52" s="238"/>
      <c r="G52" s="253">
        <f t="shared" si="5"/>
        <v>1430</v>
      </c>
      <c r="H52" s="254">
        <f t="shared" si="5"/>
        <v>286</v>
      </c>
      <c r="I52" s="238"/>
      <c r="J52" s="238"/>
      <c r="K52" s="254"/>
      <c r="L52" s="254" t="str">
        <f t="shared" si="2"/>
        <v xml:space="preserve"> </v>
      </c>
      <c r="M52" s="254"/>
      <c r="N52" s="390"/>
      <c r="O52" s="327"/>
      <c r="P52" s="327">
        <f t="shared" si="0"/>
        <v>0</v>
      </c>
      <c r="Q52" s="254"/>
    </row>
    <row r="53" spans="1:17" s="130" customFormat="1" ht="18" x14ac:dyDescent="0.25">
      <c r="A53" s="254"/>
      <c r="B53" s="236"/>
      <c r="C53" s="253"/>
      <c r="D53" s="254"/>
      <c r="E53" s="237"/>
      <c r="F53" s="238"/>
      <c r="G53" s="253">
        <f t="shared" si="5"/>
        <v>1430</v>
      </c>
      <c r="H53" s="254">
        <f t="shared" si="5"/>
        <v>286</v>
      </c>
      <c r="I53" s="238"/>
      <c r="J53" s="238"/>
      <c r="K53" s="254"/>
      <c r="L53" s="254" t="str">
        <f t="shared" si="2"/>
        <v xml:space="preserve"> </v>
      </c>
      <c r="M53" s="254"/>
      <c r="N53" s="390"/>
      <c r="O53" s="327"/>
      <c r="P53" s="327">
        <f t="shared" si="0"/>
        <v>0</v>
      </c>
      <c r="Q53" s="254"/>
    </row>
    <row r="54" spans="1:17" s="130" customFormat="1" ht="18" x14ac:dyDescent="0.25">
      <c r="A54" s="254"/>
      <c r="B54" s="236"/>
      <c r="C54" s="253"/>
      <c r="D54" s="254"/>
      <c r="E54" s="237"/>
      <c r="F54" s="238"/>
      <c r="G54" s="253">
        <f t="shared" si="5"/>
        <v>1430</v>
      </c>
      <c r="H54" s="254">
        <f t="shared" si="5"/>
        <v>286</v>
      </c>
      <c r="I54" s="238"/>
      <c r="J54" s="238"/>
      <c r="K54" s="254"/>
      <c r="L54" s="254" t="str">
        <f t="shared" si="2"/>
        <v xml:space="preserve"> </v>
      </c>
      <c r="M54" s="254"/>
      <c r="N54" s="390"/>
      <c r="O54" s="327"/>
      <c r="P54" s="327">
        <f t="shared" si="0"/>
        <v>0</v>
      </c>
      <c r="Q54" s="254"/>
    </row>
    <row r="55" spans="1:17" s="130" customFormat="1" ht="18" x14ac:dyDescent="0.25">
      <c r="A55" s="254"/>
      <c r="B55" s="236"/>
      <c r="C55" s="253"/>
      <c r="D55" s="254"/>
      <c r="E55" s="237"/>
      <c r="F55" s="238"/>
      <c r="G55" s="253">
        <f t="shared" si="5"/>
        <v>1430</v>
      </c>
      <c r="H55" s="254">
        <f t="shared" si="5"/>
        <v>286</v>
      </c>
      <c r="I55" s="238"/>
      <c r="J55" s="238"/>
      <c r="K55" s="254"/>
      <c r="L55" s="254" t="str">
        <f t="shared" si="2"/>
        <v xml:space="preserve"> </v>
      </c>
      <c r="M55" s="254"/>
      <c r="N55" s="390"/>
      <c r="O55" s="327"/>
      <c r="P55" s="327">
        <f t="shared" si="0"/>
        <v>0</v>
      </c>
      <c r="Q55" s="254"/>
    </row>
    <row r="56" spans="1:17" s="130" customFormat="1" ht="18" x14ac:dyDescent="0.25">
      <c r="A56" s="254"/>
      <c r="B56" s="236"/>
      <c r="C56" s="253"/>
      <c r="D56" s="254"/>
      <c r="E56" s="237"/>
      <c r="F56" s="238"/>
      <c r="G56" s="253">
        <f t="shared" si="5"/>
        <v>1430</v>
      </c>
      <c r="H56" s="254">
        <f t="shared" si="5"/>
        <v>286</v>
      </c>
      <c r="I56" s="238"/>
      <c r="J56" s="238"/>
      <c r="K56" s="254"/>
      <c r="L56" s="254" t="str">
        <f t="shared" si="2"/>
        <v xml:space="preserve"> </v>
      </c>
      <c r="M56" s="254"/>
      <c r="N56" s="390"/>
      <c r="O56" s="327"/>
      <c r="P56" s="327">
        <f t="shared" si="0"/>
        <v>0</v>
      </c>
      <c r="Q56" s="254"/>
    </row>
    <row r="57" spans="1:17" s="130" customFormat="1" ht="18" x14ac:dyDescent="0.25">
      <c r="A57" s="254"/>
      <c r="B57" s="236"/>
      <c r="C57" s="253"/>
      <c r="D57" s="254"/>
      <c r="E57" s="237"/>
      <c r="F57" s="238"/>
      <c r="G57" s="253">
        <f t="shared" si="5"/>
        <v>1430</v>
      </c>
      <c r="H57" s="254">
        <f t="shared" si="5"/>
        <v>286</v>
      </c>
      <c r="I57" s="238"/>
      <c r="J57" s="238"/>
      <c r="K57" s="254"/>
      <c r="L57" s="254" t="str">
        <f t="shared" si="2"/>
        <v xml:space="preserve"> </v>
      </c>
      <c r="M57" s="254"/>
      <c r="N57" s="390"/>
      <c r="O57" s="327"/>
      <c r="P57" s="327">
        <f t="shared" si="0"/>
        <v>0</v>
      </c>
      <c r="Q57" s="254"/>
    </row>
    <row r="58" spans="1:17" s="130" customFormat="1" ht="18" x14ac:dyDescent="0.25">
      <c r="A58" s="254"/>
      <c r="B58" s="236"/>
      <c r="C58" s="253"/>
      <c r="D58" s="254"/>
      <c r="E58" s="237"/>
      <c r="F58" s="238"/>
      <c r="G58" s="253">
        <f t="shared" si="5"/>
        <v>1430</v>
      </c>
      <c r="H58" s="254">
        <f t="shared" si="5"/>
        <v>286</v>
      </c>
      <c r="I58" s="238"/>
      <c r="J58" s="238"/>
      <c r="K58" s="254"/>
      <c r="L58" s="254" t="str">
        <f t="shared" si="2"/>
        <v xml:space="preserve"> </v>
      </c>
      <c r="M58" s="254"/>
      <c r="N58" s="390"/>
      <c r="O58" s="327"/>
      <c r="P58" s="327">
        <f t="shared" si="0"/>
        <v>0</v>
      </c>
      <c r="Q58" s="254"/>
    </row>
    <row r="59" spans="1:17" s="130" customFormat="1" ht="18" x14ac:dyDescent="0.25">
      <c r="A59" s="254"/>
      <c r="B59" s="236"/>
      <c r="C59" s="253"/>
      <c r="D59" s="254"/>
      <c r="E59" s="237"/>
      <c r="F59" s="238"/>
      <c r="G59" s="253">
        <f t="shared" si="5"/>
        <v>1430</v>
      </c>
      <c r="H59" s="254">
        <f t="shared" si="5"/>
        <v>286</v>
      </c>
      <c r="I59" s="238"/>
      <c r="J59" s="238"/>
      <c r="K59" s="254"/>
      <c r="L59" s="254" t="str">
        <f t="shared" si="2"/>
        <v xml:space="preserve"> </v>
      </c>
      <c r="M59" s="254"/>
      <c r="N59" s="390"/>
      <c r="O59" s="327"/>
      <c r="P59" s="327">
        <f t="shared" si="0"/>
        <v>0</v>
      </c>
      <c r="Q59" s="254"/>
    </row>
    <row r="60" spans="1:17" s="130" customFormat="1" ht="18" x14ac:dyDescent="0.25">
      <c r="A60" s="254"/>
      <c r="B60" s="236"/>
      <c r="C60" s="253"/>
      <c r="D60" s="254"/>
      <c r="E60" s="237"/>
      <c r="F60" s="238"/>
      <c r="G60" s="253">
        <f t="shared" si="5"/>
        <v>1430</v>
      </c>
      <c r="H60" s="254">
        <f t="shared" si="5"/>
        <v>286</v>
      </c>
      <c r="I60" s="238"/>
      <c r="J60" s="238"/>
      <c r="K60" s="254"/>
      <c r="L60" s="254" t="str">
        <f t="shared" si="2"/>
        <v xml:space="preserve"> </v>
      </c>
      <c r="M60" s="254"/>
      <c r="N60" s="390"/>
      <c r="O60" s="327"/>
      <c r="P60" s="327">
        <f t="shared" si="0"/>
        <v>0</v>
      </c>
      <c r="Q60" s="254"/>
    </row>
    <row r="61" spans="1:17" s="130" customFormat="1" ht="18" x14ac:dyDescent="0.25">
      <c r="A61" s="254"/>
      <c r="B61" s="236"/>
      <c r="C61" s="253"/>
      <c r="D61" s="254"/>
      <c r="E61" s="237"/>
      <c r="F61" s="238"/>
      <c r="G61" s="253">
        <f t="shared" si="5"/>
        <v>1430</v>
      </c>
      <c r="H61" s="254">
        <f t="shared" si="5"/>
        <v>286</v>
      </c>
      <c r="I61" s="238"/>
      <c r="J61" s="238"/>
      <c r="K61" s="254"/>
      <c r="L61" s="254" t="str">
        <f t="shared" si="2"/>
        <v xml:space="preserve"> </v>
      </c>
      <c r="M61" s="254"/>
      <c r="N61" s="390"/>
      <c r="O61" s="327"/>
      <c r="P61" s="327">
        <f t="shared" si="0"/>
        <v>0</v>
      </c>
      <c r="Q61" s="254"/>
    </row>
    <row r="62" spans="1:17" s="130" customFormat="1" ht="18" x14ac:dyDescent="0.25">
      <c r="A62" s="254"/>
      <c r="B62" s="236"/>
      <c r="C62" s="253"/>
      <c r="D62" s="254"/>
      <c r="E62" s="237"/>
      <c r="F62" s="238"/>
      <c r="G62" s="253">
        <f t="shared" si="5"/>
        <v>1430</v>
      </c>
      <c r="H62" s="254">
        <f t="shared" si="5"/>
        <v>286</v>
      </c>
      <c r="I62" s="238"/>
      <c r="J62" s="238"/>
      <c r="K62" s="254"/>
      <c r="L62" s="254" t="str">
        <f t="shared" si="2"/>
        <v xml:space="preserve"> </v>
      </c>
      <c r="M62" s="254"/>
      <c r="N62" s="390"/>
      <c r="O62" s="327"/>
      <c r="P62" s="327">
        <f t="shared" si="0"/>
        <v>0</v>
      </c>
      <c r="Q62" s="254"/>
    </row>
    <row r="63" spans="1:17" s="130" customFormat="1" ht="18" x14ac:dyDescent="0.25">
      <c r="A63" s="254"/>
      <c r="B63" s="236"/>
      <c r="C63" s="253"/>
      <c r="D63" s="254"/>
      <c r="E63" s="237"/>
      <c r="F63" s="238"/>
      <c r="G63" s="253">
        <f t="shared" si="5"/>
        <v>1430</v>
      </c>
      <c r="H63" s="254">
        <f t="shared" si="5"/>
        <v>286</v>
      </c>
      <c r="I63" s="238"/>
      <c r="J63" s="238"/>
      <c r="K63" s="254"/>
      <c r="L63" s="254" t="str">
        <f t="shared" si="2"/>
        <v xml:space="preserve"> </v>
      </c>
      <c r="M63" s="254"/>
      <c r="N63" s="390"/>
      <c r="O63" s="327"/>
      <c r="P63" s="327">
        <f t="shared" si="0"/>
        <v>0</v>
      </c>
      <c r="Q63" s="254"/>
    </row>
    <row r="64" spans="1:17" s="130" customFormat="1" ht="18" x14ac:dyDescent="0.25">
      <c r="A64" s="254"/>
      <c r="B64" s="236"/>
      <c r="C64" s="253"/>
      <c r="D64" s="254"/>
      <c r="E64" s="237"/>
      <c r="F64" s="238"/>
      <c r="G64" s="253">
        <f t="shared" si="5"/>
        <v>1430</v>
      </c>
      <c r="H64" s="254">
        <f t="shared" si="5"/>
        <v>286</v>
      </c>
      <c r="I64" s="238"/>
      <c r="J64" s="238"/>
      <c r="K64" s="254"/>
      <c r="L64" s="254" t="str">
        <f t="shared" si="2"/>
        <v xml:space="preserve"> </v>
      </c>
      <c r="M64" s="254"/>
      <c r="N64" s="390"/>
      <c r="O64" s="327"/>
      <c r="P64" s="327">
        <f t="shared" si="0"/>
        <v>0</v>
      </c>
      <c r="Q64" s="254"/>
    </row>
    <row r="65" spans="1:17" s="130" customFormat="1" ht="18" x14ac:dyDescent="0.25">
      <c r="A65" s="254"/>
      <c r="B65" s="236"/>
      <c r="C65" s="253"/>
      <c r="D65" s="254"/>
      <c r="E65" s="237"/>
      <c r="F65" s="238"/>
      <c r="G65" s="253">
        <f t="shared" si="5"/>
        <v>1430</v>
      </c>
      <c r="H65" s="254">
        <f t="shared" si="5"/>
        <v>286</v>
      </c>
      <c r="I65" s="238"/>
      <c r="J65" s="238"/>
      <c r="K65" s="254"/>
      <c r="L65" s="254" t="str">
        <f t="shared" si="2"/>
        <v xml:space="preserve"> </v>
      </c>
      <c r="M65" s="254"/>
      <c r="N65" s="390"/>
      <c r="O65" s="327"/>
      <c r="P65" s="327">
        <f t="shared" si="0"/>
        <v>0</v>
      </c>
      <c r="Q65" s="254"/>
    </row>
    <row r="66" spans="1:17" s="130" customFormat="1" ht="18" x14ac:dyDescent="0.25">
      <c r="A66" s="254"/>
      <c r="B66" s="236"/>
      <c r="C66" s="253"/>
      <c r="D66" s="254"/>
      <c r="E66" s="237"/>
      <c r="F66" s="238"/>
      <c r="G66" s="253">
        <f t="shared" si="5"/>
        <v>1430</v>
      </c>
      <c r="H66" s="254">
        <f t="shared" si="5"/>
        <v>286</v>
      </c>
      <c r="I66" s="238"/>
      <c r="J66" s="238"/>
      <c r="K66" s="254"/>
      <c r="L66" s="254" t="str">
        <f t="shared" si="2"/>
        <v xml:space="preserve"> </v>
      </c>
      <c r="M66" s="254"/>
      <c r="N66" s="390"/>
      <c r="O66" s="327"/>
      <c r="P66" s="327">
        <f t="shared" si="0"/>
        <v>0</v>
      </c>
      <c r="Q66" s="254"/>
    </row>
    <row r="67" spans="1:17" s="130" customFormat="1" ht="18" x14ac:dyDescent="0.25">
      <c r="A67" s="254"/>
      <c r="B67" s="236"/>
      <c r="C67" s="253"/>
      <c r="D67" s="254"/>
      <c r="E67" s="237"/>
      <c r="F67" s="238"/>
      <c r="G67" s="253">
        <f t="shared" si="5"/>
        <v>1430</v>
      </c>
      <c r="H67" s="254">
        <f t="shared" si="5"/>
        <v>286</v>
      </c>
      <c r="I67" s="238"/>
      <c r="J67" s="238"/>
      <c r="K67" s="254"/>
      <c r="L67" s="254" t="str">
        <f t="shared" si="2"/>
        <v xml:space="preserve"> </v>
      </c>
      <c r="M67" s="254"/>
      <c r="N67" s="390"/>
      <c r="O67" s="327"/>
      <c r="P67" s="327">
        <f t="shared" si="0"/>
        <v>0</v>
      </c>
      <c r="Q67" s="254"/>
    </row>
    <row r="68" spans="1:17" s="130" customFormat="1" ht="18" x14ac:dyDescent="0.25">
      <c r="A68" s="254"/>
      <c r="B68" s="236"/>
      <c r="C68" s="253"/>
      <c r="D68" s="254"/>
      <c r="E68" s="237"/>
      <c r="F68" s="238"/>
      <c r="G68" s="253">
        <f t="shared" si="5"/>
        <v>1430</v>
      </c>
      <c r="H68" s="254">
        <f t="shared" si="5"/>
        <v>286</v>
      </c>
      <c r="I68" s="238"/>
      <c r="J68" s="238"/>
      <c r="K68" s="254"/>
      <c r="L68" s="254" t="str">
        <f t="shared" si="2"/>
        <v xml:space="preserve"> </v>
      </c>
      <c r="M68" s="254"/>
      <c r="N68" s="390"/>
      <c r="O68" s="327"/>
      <c r="P68" s="327">
        <f t="shared" si="0"/>
        <v>0</v>
      </c>
      <c r="Q68" s="254"/>
    </row>
    <row r="69" spans="1:17" s="130" customFormat="1" ht="18" x14ac:dyDescent="0.25">
      <c r="A69" s="254"/>
      <c r="B69" s="236"/>
      <c r="C69" s="253"/>
      <c r="D69" s="254"/>
      <c r="E69" s="237"/>
      <c r="F69" s="238"/>
      <c r="G69" s="253">
        <f t="shared" si="5"/>
        <v>1430</v>
      </c>
      <c r="H69" s="254">
        <f t="shared" si="5"/>
        <v>286</v>
      </c>
      <c r="I69" s="238"/>
      <c r="J69" s="238"/>
      <c r="K69" s="254"/>
      <c r="L69" s="254" t="str">
        <f t="shared" si="2"/>
        <v xml:space="preserve"> </v>
      </c>
      <c r="M69" s="254"/>
      <c r="N69" s="390"/>
      <c r="O69" s="327"/>
      <c r="P69" s="327">
        <f t="shared" si="0"/>
        <v>0</v>
      </c>
      <c r="Q69" s="254"/>
    </row>
    <row r="70" spans="1:17" s="130" customFormat="1" ht="18" x14ac:dyDescent="0.25">
      <c r="A70" s="254"/>
      <c r="B70" s="236"/>
      <c r="C70" s="253"/>
      <c r="D70" s="254"/>
      <c r="E70" s="237"/>
      <c r="F70" s="238"/>
      <c r="G70" s="253">
        <f t="shared" si="5"/>
        <v>1430</v>
      </c>
      <c r="H70" s="254">
        <f t="shared" si="5"/>
        <v>286</v>
      </c>
      <c r="I70" s="238"/>
      <c r="J70" s="238"/>
      <c r="K70" s="254"/>
      <c r="L70" s="254" t="str">
        <f t="shared" si="2"/>
        <v xml:space="preserve"> </v>
      </c>
      <c r="M70" s="254"/>
      <c r="N70" s="390"/>
      <c r="O70" s="327"/>
      <c r="P70" s="327">
        <f t="shared" si="0"/>
        <v>0</v>
      </c>
      <c r="Q70" s="254"/>
    </row>
    <row r="71" spans="1:17" s="130" customFormat="1" ht="18" x14ac:dyDescent="0.25">
      <c r="A71" s="254"/>
      <c r="B71" s="236"/>
      <c r="C71" s="253"/>
      <c r="D71" s="254"/>
      <c r="E71" s="237"/>
      <c r="F71" s="238"/>
      <c r="G71" s="253">
        <f t="shared" si="5"/>
        <v>1430</v>
      </c>
      <c r="H71" s="254">
        <f t="shared" si="5"/>
        <v>286</v>
      </c>
      <c r="I71" s="238"/>
      <c r="J71" s="238"/>
      <c r="K71" s="254"/>
      <c r="L71" s="254" t="str">
        <f t="shared" si="2"/>
        <v xml:space="preserve"> </v>
      </c>
      <c r="M71" s="254"/>
      <c r="N71" s="390"/>
      <c r="O71" s="327"/>
      <c r="P71" s="327">
        <f t="shared" si="0"/>
        <v>0</v>
      </c>
      <c r="Q71" s="254"/>
    </row>
    <row r="72" spans="1:17" s="130" customFormat="1" ht="18" x14ac:dyDescent="0.25">
      <c r="A72" s="254"/>
      <c r="B72" s="236"/>
      <c r="C72" s="253"/>
      <c r="D72" s="254"/>
      <c r="E72" s="237"/>
      <c r="F72" s="238"/>
      <c r="G72" s="253">
        <f t="shared" si="5"/>
        <v>1430</v>
      </c>
      <c r="H72" s="254">
        <f t="shared" si="5"/>
        <v>286</v>
      </c>
      <c r="I72" s="238"/>
      <c r="J72" s="238"/>
      <c r="K72" s="254"/>
      <c r="L72" s="254" t="str">
        <f t="shared" si="2"/>
        <v xml:space="preserve"> </v>
      </c>
      <c r="M72" s="254"/>
      <c r="N72" s="390"/>
      <c r="O72" s="327"/>
      <c r="P72" s="327">
        <f t="shared" si="0"/>
        <v>0</v>
      </c>
      <c r="Q72" s="254"/>
    </row>
    <row r="73" spans="1:17" s="130" customFormat="1" ht="18" x14ac:dyDescent="0.25">
      <c r="A73" s="254"/>
      <c r="B73" s="236"/>
      <c r="C73" s="253"/>
      <c r="D73" s="254"/>
      <c r="E73" s="237"/>
      <c r="F73" s="238"/>
      <c r="G73" s="253">
        <f t="shared" si="5"/>
        <v>1430</v>
      </c>
      <c r="H73" s="254">
        <f t="shared" si="5"/>
        <v>286</v>
      </c>
      <c r="I73" s="238"/>
      <c r="J73" s="238"/>
      <c r="K73" s="254"/>
      <c r="L73" s="254" t="str">
        <f t="shared" si="2"/>
        <v xml:space="preserve"> </v>
      </c>
      <c r="M73" s="254"/>
      <c r="N73" s="390"/>
      <c r="O73" s="327"/>
      <c r="P73" s="327">
        <f t="shared" si="0"/>
        <v>0</v>
      </c>
      <c r="Q73" s="254"/>
    </row>
    <row r="74" spans="1:17" s="130" customFormat="1" ht="18" x14ac:dyDescent="0.25">
      <c r="A74" s="254"/>
      <c r="B74" s="236"/>
      <c r="C74" s="253"/>
      <c r="D74" s="254"/>
      <c r="E74" s="237"/>
      <c r="F74" s="238"/>
      <c r="G74" s="253">
        <f t="shared" si="5"/>
        <v>1430</v>
      </c>
      <c r="H74" s="254">
        <f t="shared" si="5"/>
        <v>286</v>
      </c>
      <c r="I74" s="238"/>
      <c r="J74" s="238"/>
      <c r="K74" s="254"/>
      <c r="L74" s="254" t="str">
        <f t="shared" si="2"/>
        <v xml:space="preserve"> </v>
      </c>
      <c r="M74" s="254"/>
      <c r="N74" s="390"/>
      <c r="O74" s="327"/>
      <c r="P74" s="327">
        <f t="shared" si="0"/>
        <v>0</v>
      </c>
      <c r="Q74" s="254"/>
    </row>
    <row r="75" spans="1:17" s="130" customFormat="1" ht="18" x14ac:dyDescent="0.25">
      <c r="A75" s="254"/>
      <c r="B75" s="236"/>
      <c r="C75" s="253"/>
      <c r="D75" s="254"/>
      <c r="E75" s="237"/>
      <c r="F75" s="238"/>
      <c r="G75" s="253">
        <f t="shared" si="5"/>
        <v>1430</v>
      </c>
      <c r="H75" s="254">
        <f t="shared" si="5"/>
        <v>286</v>
      </c>
      <c r="I75" s="238"/>
      <c r="J75" s="238"/>
      <c r="K75" s="254"/>
      <c r="L75" s="254" t="str">
        <f t="shared" si="2"/>
        <v xml:space="preserve"> </v>
      </c>
      <c r="M75" s="254"/>
      <c r="N75" s="390"/>
      <c r="O75" s="327"/>
      <c r="P75" s="327">
        <f t="shared" si="0"/>
        <v>0</v>
      </c>
      <c r="Q75" s="254"/>
    </row>
    <row r="76" spans="1:17" s="130" customFormat="1" ht="18" x14ac:dyDescent="0.25">
      <c r="A76" s="254"/>
      <c r="B76" s="236"/>
      <c r="C76" s="253"/>
      <c r="D76" s="254"/>
      <c r="E76" s="237"/>
      <c r="F76" s="238"/>
      <c r="G76" s="253">
        <f t="shared" si="5"/>
        <v>1430</v>
      </c>
      <c r="H76" s="254">
        <f t="shared" si="5"/>
        <v>286</v>
      </c>
      <c r="I76" s="238"/>
      <c r="J76" s="238"/>
      <c r="K76" s="254"/>
      <c r="L76" s="254" t="str">
        <f t="shared" si="2"/>
        <v xml:space="preserve"> </v>
      </c>
      <c r="M76" s="254"/>
      <c r="N76" s="390"/>
      <c r="O76" s="327"/>
      <c r="P76" s="327">
        <f t="shared" si="0"/>
        <v>0</v>
      </c>
      <c r="Q76" s="254"/>
    </row>
    <row r="77" spans="1:17" s="130" customFormat="1" ht="18" x14ac:dyDescent="0.25">
      <c r="A77" s="254"/>
      <c r="B77" s="236"/>
      <c r="C77" s="253"/>
      <c r="D77" s="254"/>
      <c r="E77" s="237"/>
      <c r="F77" s="238"/>
      <c r="G77" s="253">
        <f t="shared" si="5"/>
        <v>1430</v>
      </c>
      <c r="H77" s="254">
        <f t="shared" si="5"/>
        <v>286</v>
      </c>
      <c r="I77" s="238"/>
      <c r="J77" s="238"/>
      <c r="K77" s="254"/>
      <c r="L77" s="254" t="str">
        <f t="shared" si="2"/>
        <v xml:space="preserve"> </v>
      </c>
      <c r="M77" s="254"/>
      <c r="N77" s="390"/>
      <c r="O77" s="327"/>
      <c r="P77" s="327">
        <f t="shared" si="0"/>
        <v>0</v>
      </c>
      <c r="Q77" s="254"/>
    </row>
    <row r="78" spans="1:17" s="130" customFormat="1" ht="18" x14ac:dyDescent="0.25">
      <c r="A78" s="254"/>
      <c r="B78" s="236"/>
      <c r="C78" s="253"/>
      <c r="D78" s="254"/>
      <c r="E78" s="237"/>
      <c r="F78" s="238"/>
      <c r="G78" s="253">
        <f t="shared" si="5"/>
        <v>1430</v>
      </c>
      <c r="H78" s="254">
        <f t="shared" si="5"/>
        <v>286</v>
      </c>
      <c r="I78" s="238"/>
      <c r="J78" s="238"/>
      <c r="K78" s="254"/>
      <c r="L78" s="254" t="str">
        <f t="shared" si="2"/>
        <v xml:space="preserve"> </v>
      </c>
      <c r="M78" s="254"/>
      <c r="N78" s="390"/>
      <c r="O78" s="327"/>
      <c r="P78" s="327">
        <f t="shared" ref="P78:P141" si="6">O78*G78</f>
        <v>0</v>
      </c>
      <c r="Q78" s="254"/>
    </row>
    <row r="79" spans="1:17" s="130" customFormat="1" ht="18" x14ac:dyDescent="0.25">
      <c r="A79" s="254"/>
      <c r="B79" s="236"/>
      <c r="C79" s="253"/>
      <c r="D79" s="254"/>
      <c r="E79" s="237"/>
      <c r="F79" s="238"/>
      <c r="G79" s="253">
        <f t="shared" si="5"/>
        <v>1430</v>
      </c>
      <c r="H79" s="254">
        <f t="shared" si="5"/>
        <v>286</v>
      </c>
      <c r="I79" s="238"/>
      <c r="J79" s="238"/>
      <c r="K79" s="254"/>
      <c r="L79" s="254" t="str">
        <f t="shared" si="2"/>
        <v xml:space="preserve"> </v>
      </c>
      <c r="M79" s="254"/>
      <c r="N79" s="390"/>
      <c r="O79" s="327"/>
      <c r="P79" s="327">
        <f t="shared" si="6"/>
        <v>0</v>
      </c>
      <c r="Q79" s="254"/>
    </row>
    <row r="80" spans="1:17" s="130" customFormat="1" ht="18" x14ac:dyDescent="0.25">
      <c r="A80" s="254"/>
      <c r="B80" s="236"/>
      <c r="C80" s="253"/>
      <c r="D80" s="254"/>
      <c r="E80" s="237"/>
      <c r="F80" s="238"/>
      <c r="G80" s="253">
        <f t="shared" si="5"/>
        <v>1430</v>
      </c>
      <c r="H80" s="254">
        <f t="shared" si="5"/>
        <v>286</v>
      </c>
      <c r="I80" s="238"/>
      <c r="J80" s="238"/>
      <c r="K80" s="254"/>
      <c r="L80" s="254" t="str">
        <f t="shared" ref="L80:L143" si="7">IF(D80&gt;0,D80," ")</f>
        <v xml:space="preserve"> </v>
      </c>
      <c r="M80" s="254"/>
      <c r="N80" s="390"/>
      <c r="O80" s="327"/>
      <c r="P80" s="327">
        <f t="shared" si="6"/>
        <v>0</v>
      </c>
      <c r="Q80" s="254"/>
    </row>
    <row r="81" spans="1:17" s="130" customFormat="1" ht="18" x14ac:dyDescent="0.25">
      <c r="A81" s="254"/>
      <c r="B81" s="236"/>
      <c r="C81" s="253"/>
      <c r="D81" s="254"/>
      <c r="E81" s="237"/>
      <c r="F81" s="238"/>
      <c r="G81" s="253">
        <f t="shared" si="5"/>
        <v>1430</v>
      </c>
      <c r="H81" s="254">
        <f t="shared" si="5"/>
        <v>286</v>
      </c>
      <c r="I81" s="238"/>
      <c r="J81" s="238"/>
      <c r="K81" s="254"/>
      <c r="L81" s="254" t="str">
        <f t="shared" si="7"/>
        <v xml:space="preserve"> </v>
      </c>
      <c r="M81" s="254"/>
      <c r="N81" s="390"/>
      <c r="O81" s="327"/>
      <c r="P81" s="327">
        <f t="shared" si="6"/>
        <v>0</v>
      </c>
      <c r="Q81" s="254"/>
    </row>
    <row r="82" spans="1:17" s="130" customFormat="1" ht="18" x14ac:dyDescent="0.25">
      <c r="A82" s="254"/>
      <c r="B82" s="236"/>
      <c r="C82" s="253"/>
      <c r="D82" s="254"/>
      <c r="E82" s="237"/>
      <c r="F82" s="238"/>
      <c r="G82" s="253">
        <f t="shared" si="5"/>
        <v>1430</v>
      </c>
      <c r="H82" s="254">
        <f t="shared" si="5"/>
        <v>286</v>
      </c>
      <c r="I82" s="238"/>
      <c r="J82" s="238"/>
      <c r="K82" s="254"/>
      <c r="L82" s="254" t="str">
        <f t="shared" si="7"/>
        <v xml:space="preserve"> </v>
      </c>
      <c r="M82" s="254"/>
      <c r="N82" s="390"/>
      <c r="O82" s="327"/>
      <c r="P82" s="327">
        <f t="shared" si="6"/>
        <v>0</v>
      </c>
      <c r="Q82" s="254"/>
    </row>
    <row r="83" spans="1:17" s="130" customFormat="1" ht="18" x14ac:dyDescent="0.25">
      <c r="A83" s="254"/>
      <c r="B83" s="236"/>
      <c r="C83" s="253"/>
      <c r="D83" s="254"/>
      <c r="E83" s="237"/>
      <c r="F83" s="238"/>
      <c r="G83" s="253">
        <f t="shared" si="5"/>
        <v>1430</v>
      </c>
      <c r="H83" s="254">
        <f t="shared" si="5"/>
        <v>286</v>
      </c>
      <c r="I83" s="238"/>
      <c r="J83" s="238"/>
      <c r="K83" s="254"/>
      <c r="L83" s="254" t="str">
        <f t="shared" si="7"/>
        <v xml:space="preserve"> </v>
      </c>
      <c r="M83" s="254"/>
      <c r="N83" s="390"/>
      <c r="O83" s="327"/>
      <c r="P83" s="327">
        <f t="shared" si="6"/>
        <v>0</v>
      </c>
      <c r="Q83" s="254"/>
    </row>
    <row r="84" spans="1:17" s="130" customFormat="1" ht="18" x14ac:dyDescent="0.25">
      <c r="A84" s="254"/>
      <c r="B84" s="236"/>
      <c r="C84" s="253"/>
      <c r="D84" s="254"/>
      <c r="E84" s="237"/>
      <c r="F84" s="238"/>
      <c r="G84" s="253">
        <f t="shared" si="5"/>
        <v>1430</v>
      </c>
      <c r="H84" s="254">
        <f t="shared" si="5"/>
        <v>286</v>
      </c>
      <c r="I84" s="238"/>
      <c r="J84" s="238"/>
      <c r="K84" s="254"/>
      <c r="L84" s="254" t="str">
        <f t="shared" si="7"/>
        <v xml:space="preserve"> </v>
      </c>
      <c r="M84" s="254"/>
      <c r="N84" s="390"/>
      <c r="O84" s="327"/>
      <c r="P84" s="327">
        <f t="shared" si="6"/>
        <v>0</v>
      </c>
      <c r="Q84" s="254"/>
    </row>
    <row r="85" spans="1:17" s="130" customFormat="1" ht="18" x14ac:dyDescent="0.25">
      <c r="A85" s="254"/>
      <c r="B85" s="236"/>
      <c r="C85" s="253"/>
      <c r="D85" s="254"/>
      <c r="E85" s="237"/>
      <c r="F85" s="238"/>
      <c r="G85" s="253">
        <f t="shared" si="5"/>
        <v>1430</v>
      </c>
      <c r="H85" s="254">
        <f t="shared" si="5"/>
        <v>286</v>
      </c>
      <c r="I85" s="238"/>
      <c r="J85" s="238"/>
      <c r="K85" s="254"/>
      <c r="L85" s="254" t="str">
        <f t="shared" si="7"/>
        <v xml:space="preserve"> </v>
      </c>
      <c r="M85" s="254"/>
      <c r="N85" s="390"/>
      <c r="O85" s="327"/>
      <c r="P85" s="327">
        <f t="shared" si="6"/>
        <v>0</v>
      </c>
      <c r="Q85" s="254"/>
    </row>
    <row r="86" spans="1:17" s="130" customFormat="1" ht="18" x14ac:dyDescent="0.25">
      <c r="A86" s="254"/>
      <c r="B86" s="236"/>
      <c r="C86" s="253"/>
      <c r="D86" s="254"/>
      <c r="E86" s="237"/>
      <c r="F86" s="238"/>
      <c r="G86" s="253">
        <f t="shared" si="5"/>
        <v>1430</v>
      </c>
      <c r="H86" s="254">
        <f t="shared" si="5"/>
        <v>286</v>
      </c>
      <c r="I86" s="238"/>
      <c r="J86" s="238"/>
      <c r="K86" s="254"/>
      <c r="L86" s="254" t="str">
        <f t="shared" si="7"/>
        <v xml:space="preserve"> </v>
      </c>
      <c r="M86" s="254"/>
      <c r="N86" s="390"/>
      <c r="O86" s="327"/>
      <c r="P86" s="327">
        <f t="shared" si="6"/>
        <v>0</v>
      </c>
      <c r="Q86" s="254"/>
    </row>
    <row r="87" spans="1:17" s="130" customFormat="1" ht="18" x14ac:dyDescent="0.25">
      <c r="A87" s="254"/>
      <c r="B87" s="236"/>
      <c r="C87" s="253"/>
      <c r="D87" s="254"/>
      <c r="E87" s="237"/>
      <c r="F87" s="238"/>
      <c r="G87" s="253">
        <f t="shared" si="5"/>
        <v>1430</v>
      </c>
      <c r="H87" s="254">
        <f t="shared" si="5"/>
        <v>286</v>
      </c>
      <c r="I87" s="238"/>
      <c r="J87" s="238"/>
      <c r="K87" s="254"/>
      <c r="L87" s="254" t="str">
        <f t="shared" si="7"/>
        <v xml:space="preserve"> </v>
      </c>
      <c r="M87" s="254"/>
      <c r="N87" s="390"/>
      <c r="O87" s="327"/>
      <c r="P87" s="327">
        <f t="shared" si="6"/>
        <v>0</v>
      </c>
      <c r="Q87" s="254"/>
    </row>
    <row r="88" spans="1:17" ht="18" x14ac:dyDescent="0.25">
      <c r="A88" s="31"/>
      <c r="C88" s="92"/>
      <c r="D88" s="31"/>
      <c r="G88" s="111">
        <f t="shared" si="5"/>
        <v>1430</v>
      </c>
      <c r="H88" s="56">
        <f t="shared" si="5"/>
        <v>286</v>
      </c>
      <c r="I88" s="57"/>
      <c r="J88" s="57"/>
      <c r="K88" s="31"/>
      <c r="L88" s="56" t="str">
        <f t="shared" si="7"/>
        <v xml:space="preserve"> </v>
      </c>
      <c r="M88" s="56"/>
      <c r="N88" s="167"/>
      <c r="O88" s="84"/>
      <c r="P88" s="110">
        <f t="shared" si="6"/>
        <v>0</v>
      </c>
      <c r="Q88" s="31"/>
    </row>
    <row r="89" spans="1:17" ht="18" x14ac:dyDescent="0.25">
      <c r="A89" s="31"/>
      <c r="C89" s="92"/>
      <c r="D89" s="31"/>
      <c r="G89" s="111">
        <f t="shared" si="5"/>
        <v>1430</v>
      </c>
      <c r="H89" s="56">
        <f t="shared" si="5"/>
        <v>286</v>
      </c>
      <c r="I89" s="57"/>
      <c r="J89" s="57"/>
      <c r="K89" s="31"/>
      <c r="L89" s="56" t="str">
        <f t="shared" si="7"/>
        <v xml:space="preserve"> </v>
      </c>
      <c r="M89" s="56"/>
      <c r="N89" s="167"/>
      <c r="O89" s="84"/>
      <c r="P89" s="110">
        <f t="shared" si="6"/>
        <v>0</v>
      </c>
      <c r="Q89" s="31"/>
    </row>
    <row r="90" spans="1:17" ht="18" x14ac:dyDescent="0.25">
      <c r="A90" s="31"/>
      <c r="C90" s="92"/>
      <c r="D90" s="31"/>
      <c r="G90" s="111">
        <f t="shared" si="5"/>
        <v>1430</v>
      </c>
      <c r="H90" s="56">
        <f t="shared" si="5"/>
        <v>286</v>
      </c>
      <c r="I90" s="57"/>
      <c r="J90" s="57"/>
      <c r="K90" s="31"/>
      <c r="L90" s="56" t="str">
        <f t="shared" si="7"/>
        <v xml:space="preserve"> </v>
      </c>
      <c r="M90" s="56"/>
      <c r="N90" s="167"/>
      <c r="O90" s="84"/>
      <c r="P90" s="110">
        <f t="shared" si="6"/>
        <v>0</v>
      </c>
      <c r="Q90" s="31"/>
    </row>
    <row r="91" spans="1:17" ht="18" x14ac:dyDescent="0.25">
      <c r="A91" s="31"/>
      <c r="C91" s="92"/>
      <c r="D91" s="31"/>
      <c r="G91" s="111">
        <f t="shared" si="5"/>
        <v>1430</v>
      </c>
      <c r="H91" s="56">
        <f t="shared" si="5"/>
        <v>286</v>
      </c>
      <c r="I91" s="57"/>
      <c r="J91" s="57"/>
      <c r="K91" s="31"/>
      <c r="L91" s="56" t="str">
        <f t="shared" si="7"/>
        <v xml:space="preserve"> </v>
      </c>
      <c r="M91" s="31"/>
      <c r="N91" s="167"/>
      <c r="O91" s="84"/>
      <c r="P91" s="110">
        <f t="shared" si="6"/>
        <v>0</v>
      </c>
      <c r="Q91" s="31"/>
    </row>
    <row r="92" spans="1:17" ht="18" x14ac:dyDescent="0.25">
      <c r="A92" s="31"/>
      <c r="C92" s="92"/>
      <c r="D92" s="31"/>
      <c r="G92" s="111">
        <f t="shared" si="5"/>
        <v>1430</v>
      </c>
      <c r="H92" s="56">
        <f t="shared" si="5"/>
        <v>286</v>
      </c>
      <c r="I92" s="57"/>
      <c r="J92" s="57"/>
      <c r="K92" s="31"/>
      <c r="L92" s="56" t="str">
        <f t="shared" si="7"/>
        <v xml:space="preserve"> </v>
      </c>
      <c r="M92" s="31"/>
      <c r="N92" s="167"/>
      <c r="O92" s="84"/>
      <c r="P92" s="110">
        <f t="shared" si="6"/>
        <v>0</v>
      </c>
      <c r="Q92" s="31"/>
    </row>
    <row r="93" spans="1:17" ht="18" x14ac:dyDescent="0.25">
      <c r="A93" s="31"/>
      <c r="C93" s="92"/>
      <c r="D93" s="31"/>
      <c r="G93" s="111">
        <f t="shared" si="5"/>
        <v>1430</v>
      </c>
      <c r="H93" s="56">
        <f t="shared" si="5"/>
        <v>286</v>
      </c>
      <c r="I93" s="57"/>
      <c r="J93" s="57"/>
      <c r="K93" s="31"/>
      <c r="L93" s="56" t="str">
        <f t="shared" si="7"/>
        <v xml:space="preserve"> </v>
      </c>
      <c r="M93" s="31"/>
      <c r="N93" s="167"/>
      <c r="O93" s="84"/>
      <c r="P93" s="110">
        <f t="shared" si="6"/>
        <v>0</v>
      </c>
      <c r="Q93" s="31"/>
    </row>
    <row r="94" spans="1:17" ht="18" x14ac:dyDescent="0.25">
      <c r="A94" s="31"/>
      <c r="C94" s="92"/>
      <c r="D94" s="31"/>
      <c r="G94" s="111">
        <f t="shared" si="5"/>
        <v>1430</v>
      </c>
      <c r="H94" s="56">
        <f t="shared" si="5"/>
        <v>286</v>
      </c>
      <c r="I94" s="57"/>
      <c r="J94" s="57"/>
      <c r="K94" s="31"/>
      <c r="L94" s="56" t="str">
        <f t="shared" si="7"/>
        <v xml:space="preserve"> </v>
      </c>
      <c r="M94" s="31"/>
      <c r="N94" s="167"/>
      <c r="O94" s="84"/>
      <c r="P94" s="110">
        <f t="shared" si="6"/>
        <v>0</v>
      </c>
      <c r="Q94" s="31"/>
    </row>
    <row r="95" spans="1:17" ht="18" x14ac:dyDescent="0.25">
      <c r="A95" s="31"/>
      <c r="C95" s="92"/>
      <c r="D95" s="31"/>
      <c r="G95" s="111">
        <f t="shared" ref="G95:H122" si="8">G94-E95+C95</f>
        <v>1430</v>
      </c>
      <c r="H95" s="56">
        <f t="shared" si="8"/>
        <v>286</v>
      </c>
      <c r="I95" s="57"/>
      <c r="J95" s="57"/>
      <c r="K95" s="31"/>
      <c r="L95" s="56" t="str">
        <f t="shared" si="7"/>
        <v xml:space="preserve"> </v>
      </c>
      <c r="M95" s="31"/>
      <c r="N95" s="167"/>
      <c r="O95" s="84"/>
      <c r="P95" s="110">
        <f t="shared" si="6"/>
        <v>0</v>
      </c>
      <c r="Q95" s="31"/>
    </row>
    <row r="96" spans="1:17" ht="18" x14ac:dyDescent="0.25">
      <c r="A96" s="31"/>
      <c r="C96" s="92"/>
      <c r="D96" s="31"/>
      <c r="G96" s="111">
        <f t="shared" si="8"/>
        <v>1430</v>
      </c>
      <c r="H96" s="56">
        <f t="shared" si="8"/>
        <v>286</v>
      </c>
      <c r="I96" s="57"/>
      <c r="J96" s="57"/>
      <c r="K96" s="31"/>
      <c r="L96" s="56" t="str">
        <f t="shared" si="7"/>
        <v xml:space="preserve"> </v>
      </c>
      <c r="M96" s="31"/>
      <c r="N96" s="167"/>
      <c r="O96" s="84"/>
      <c r="P96" s="110">
        <f t="shared" si="6"/>
        <v>0</v>
      </c>
      <c r="Q96" s="31"/>
    </row>
    <row r="97" spans="1:17" ht="18" x14ac:dyDescent="0.25">
      <c r="A97" s="31"/>
      <c r="C97" s="92"/>
      <c r="D97" s="31"/>
      <c r="G97" s="111">
        <f t="shared" si="8"/>
        <v>1430</v>
      </c>
      <c r="H97" s="56">
        <f t="shared" si="8"/>
        <v>286</v>
      </c>
      <c r="I97" s="57"/>
      <c r="J97" s="57"/>
      <c r="K97" s="31"/>
      <c r="L97" s="56" t="str">
        <f t="shared" si="7"/>
        <v xml:space="preserve"> </v>
      </c>
      <c r="M97" s="31"/>
      <c r="N97" s="167"/>
      <c r="O97" s="84"/>
      <c r="P97" s="110">
        <f t="shared" si="6"/>
        <v>0</v>
      </c>
      <c r="Q97" s="31"/>
    </row>
    <row r="98" spans="1:17" ht="18" x14ac:dyDescent="0.25">
      <c r="A98" s="31"/>
      <c r="C98" s="92"/>
      <c r="D98" s="31"/>
      <c r="G98" s="111">
        <f t="shared" si="8"/>
        <v>1430</v>
      </c>
      <c r="H98" s="56">
        <f t="shared" si="8"/>
        <v>286</v>
      </c>
      <c r="I98" s="57"/>
      <c r="J98" s="57"/>
      <c r="K98" s="31"/>
      <c r="L98" s="56" t="str">
        <f t="shared" si="7"/>
        <v xml:space="preserve"> </v>
      </c>
      <c r="M98" s="31"/>
      <c r="N98" s="167"/>
      <c r="O98" s="84"/>
      <c r="P98" s="110">
        <f t="shared" si="6"/>
        <v>0</v>
      </c>
      <c r="Q98" s="31"/>
    </row>
    <row r="99" spans="1:17" ht="18" x14ac:dyDescent="0.25">
      <c r="A99" s="31"/>
      <c r="C99" s="92"/>
      <c r="D99" s="31"/>
      <c r="G99" s="111">
        <f t="shared" si="8"/>
        <v>1430</v>
      </c>
      <c r="H99" s="56">
        <f t="shared" si="8"/>
        <v>286</v>
      </c>
      <c r="I99" s="57"/>
      <c r="J99" s="57"/>
      <c r="K99" s="31"/>
      <c r="L99" s="56" t="str">
        <f t="shared" si="7"/>
        <v xml:space="preserve"> </v>
      </c>
      <c r="M99" s="31"/>
      <c r="N99" s="167"/>
      <c r="O99" s="84"/>
      <c r="P99" s="110">
        <f t="shared" si="6"/>
        <v>0</v>
      </c>
      <c r="Q99" s="31"/>
    </row>
    <row r="100" spans="1:17" ht="18" x14ac:dyDescent="0.25">
      <c r="A100" s="31"/>
      <c r="C100" s="92"/>
      <c r="D100" s="31"/>
      <c r="G100" s="111">
        <f t="shared" si="8"/>
        <v>1430</v>
      </c>
      <c r="H100" s="56">
        <f t="shared" si="8"/>
        <v>286</v>
      </c>
      <c r="I100" s="57"/>
      <c r="J100" s="57"/>
      <c r="K100" s="31"/>
      <c r="L100" s="56" t="str">
        <f t="shared" si="7"/>
        <v xml:space="preserve"> </v>
      </c>
      <c r="M100" s="31"/>
      <c r="N100" s="167"/>
      <c r="O100" s="84"/>
      <c r="P100" s="110">
        <f t="shared" si="6"/>
        <v>0</v>
      </c>
      <c r="Q100" s="31"/>
    </row>
    <row r="101" spans="1:17" ht="18" x14ac:dyDescent="0.25">
      <c r="A101" s="31"/>
      <c r="C101" s="92"/>
      <c r="D101" s="31"/>
      <c r="G101" s="111">
        <f t="shared" si="8"/>
        <v>1430</v>
      </c>
      <c r="H101" s="56">
        <f t="shared" si="8"/>
        <v>286</v>
      </c>
      <c r="I101" s="57"/>
      <c r="J101" s="57"/>
      <c r="K101" s="31"/>
      <c r="L101" s="56" t="str">
        <f t="shared" si="7"/>
        <v xml:space="preserve"> </v>
      </c>
      <c r="M101" s="31"/>
      <c r="N101" s="167"/>
      <c r="O101" s="84"/>
      <c r="P101" s="110">
        <f t="shared" si="6"/>
        <v>0</v>
      </c>
      <c r="Q101" s="31"/>
    </row>
    <row r="102" spans="1:17" ht="18" x14ac:dyDescent="0.25">
      <c r="A102" s="31"/>
      <c r="C102" s="92"/>
      <c r="D102" s="31"/>
      <c r="G102" s="111">
        <f t="shared" si="8"/>
        <v>1430</v>
      </c>
      <c r="H102" s="56">
        <f t="shared" si="8"/>
        <v>286</v>
      </c>
      <c r="I102" s="57"/>
      <c r="J102" s="57"/>
      <c r="K102" s="31"/>
      <c r="L102" s="56" t="str">
        <f t="shared" si="7"/>
        <v xml:space="preserve"> </v>
      </c>
      <c r="M102" s="31"/>
      <c r="N102" s="167"/>
      <c r="O102" s="84"/>
      <c r="P102" s="110">
        <f t="shared" si="6"/>
        <v>0</v>
      </c>
      <c r="Q102" s="31"/>
    </row>
    <row r="103" spans="1:17" ht="18" x14ac:dyDescent="0.25">
      <c r="A103" s="31"/>
      <c r="C103" s="92"/>
      <c r="D103" s="31"/>
      <c r="G103" s="111">
        <f t="shared" si="8"/>
        <v>1430</v>
      </c>
      <c r="H103" s="56">
        <f t="shared" si="8"/>
        <v>286</v>
      </c>
      <c r="I103" s="57"/>
      <c r="J103" s="57"/>
      <c r="K103" s="31"/>
      <c r="L103" s="56" t="str">
        <f t="shared" si="7"/>
        <v xml:space="preserve"> </v>
      </c>
      <c r="M103" s="31"/>
      <c r="N103" s="167"/>
      <c r="O103" s="84"/>
      <c r="P103" s="110">
        <f t="shared" si="6"/>
        <v>0</v>
      </c>
      <c r="Q103" s="31"/>
    </row>
    <row r="104" spans="1:17" ht="18" x14ac:dyDescent="0.25">
      <c r="A104" s="31"/>
      <c r="C104" s="92"/>
      <c r="D104" s="31"/>
      <c r="G104" s="111">
        <f t="shared" si="8"/>
        <v>1430</v>
      </c>
      <c r="H104" s="56">
        <f t="shared" si="8"/>
        <v>286</v>
      </c>
      <c r="I104" s="57"/>
      <c r="J104" s="57"/>
      <c r="K104" s="31"/>
      <c r="L104" s="56" t="str">
        <f t="shared" si="7"/>
        <v xml:space="preserve"> </v>
      </c>
      <c r="M104" s="31"/>
      <c r="N104" s="167"/>
      <c r="O104" s="84"/>
      <c r="P104" s="110">
        <f t="shared" si="6"/>
        <v>0</v>
      </c>
      <c r="Q104" s="31"/>
    </row>
    <row r="105" spans="1:17" ht="18" x14ac:dyDescent="0.25">
      <c r="A105" s="31"/>
      <c r="C105" s="92"/>
      <c r="D105" s="31"/>
      <c r="G105" s="111">
        <f t="shared" si="8"/>
        <v>1430</v>
      </c>
      <c r="H105" s="56">
        <f t="shared" si="8"/>
        <v>286</v>
      </c>
      <c r="I105" s="57"/>
      <c r="J105" s="57"/>
      <c r="K105" s="31"/>
      <c r="L105" s="56" t="str">
        <f t="shared" si="7"/>
        <v xml:space="preserve"> </v>
      </c>
      <c r="M105" s="31"/>
      <c r="N105" s="167"/>
      <c r="O105" s="84"/>
      <c r="P105" s="110">
        <f t="shared" si="6"/>
        <v>0</v>
      </c>
      <c r="Q105" s="31"/>
    </row>
    <row r="106" spans="1:17" ht="18" x14ac:dyDescent="0.25">
      <c r="A106" s="31"/>
      <c r="C106" s="92"/>
      <c r="D106" s="31"/>
      <c r="G106" s="111">
        <f t="shared" si="8"/>
        <v>1430</v>
      </c>
      <c r="H106" s="56">
        <f t="shared" si="8"/>
        <v>286</v>
      </c>
      <c r="I106" s="57"/>
      <c r="J106" s="57"/>
      <c r="K106" s="31"/>
      <c r="L106" s="56" t="str">
        <f t="shared" si="7"/>
        <v xml:space="preserve"> </v>
      </c>
      <c r="M106" s="31"/>
      <c r="N106" s="167"/>
      <c r="O106" s="84"/>
      <c r="P106" s="110">
        <f t="shared" si="6"/>
        <v>0</v>
      </c>
      <c r="Q106" s="31"/>
    </row>
    <row r="107" spans="1:17" ht="18" x14ac:dyDescent="0.25">
      <c r="A107" s="31"/>
      <c r="C107" s="92"/>
      <c r="D107" s="31"/>
      <c r="G107" s="111">
        <f t="shared" si="8"/>
        <v>1430</v>
      </c>
      <c r="H107" s="56">
        <f t="shared" si="8"/>
        <v>286</v>
      </c>
      <c r="I107" s="57"/>
      <c r="J107" s="57"/>
      <c r="K107" s="31"/>
      <c r="L107" s="56" t="str">
        <f t="shared" si="7"/>
        <v xml:space="preserve"> </v>
      </c>
      <c r="M107" s="31"/>
      <c r="N107" s="167"/>
      <c r="O107" s="84"/>
      <c r="P107" s="110">
        <f t="shared" si="6"/>
        <v>0</v>
      </c>
      <c r="Q107" s="31"/>
    </row>
    <row r="108" spans="1:17" ht="18" x14ac:dyDescent="0.25">
      <c r="A108" s="31"/>
      <c r="C108" s="92"/>
      <c r="D108" s="31"/>
      <c r="G108" s="111">
        <f t="shared" si="8"/>
        <v>1430</v>
      </c>
      <c r="H108" s="56">
        <f t="shared" si="8"/>
        <v>286</v>
      </c>
      <c r="I108" s="57"/>
      <c r="J108" s="57"/>
      <c r="K108" s="31"/>
      <c r="L108" s="56" t="str">
        <f t="shared" si="7"/>
        <v xml:space="preserve"> </v>
      </c>
      <c r="M108" s="31"/>
      <c r="N108" s="167"/>
      <c r="O108" s="84"/>
      <c r="P108" s="110">
        <f t="shared" si="6"/>
        <v>0</v>
      </c>
      <c r="Q108" s="31"/>
    </row>
    <row r="109" spans="1:17" ht="18" x14ac:dyDescent="0.25">
      <c r="A109" s="31"/>
      <c r="C109" s="92"/>
      <c r="D109" s="31"/>
      <c r="G109" s="111">
        <f t="shared" si="8"/>
        <v>1430</v>
      </c>
      <c r="H109" s="56">
        <f t="shared" si="8"/>
        <v>286</v>
      </c>
      <c r="I109" s="57"/>
      <c r="J109" s="57"/>
      <c r="K109" s="31"/>
      <c r="L109" s="56" t="str">
        <f t="shared" si="7"/>
        <v xml:space="preserve"> </v>
      </c>
      <c r="M109" s="31"/>
      <c r="N109" s="167"/>
      <c r="O109" s="84"/>
      <c r="P109" s="110">
        <f t="shared" si="6"/>
        <v>0</v>
      </c>
      <c r="Q109" s="31"/>
    </row>
    <row r="110" spans="1:17" ht="18" x14ac:dyDescent="0.25">
      <c r="A110" s="31"/>
      <c r="C110" s="92"/>
      <c r="D110" s="31"/>
      <c r="G110" s="111">
        <f t="shared" si="8"/>
        <v>1430</v>
      </c>
      <c r="H110" s="56">
        <f t="shared" si="8"/>
        <v>286</v>
      </c>
      <c r="I110" s="57"/>
      <c r="J110" s="57"/>
      <c r="K110" s="31"/>
      <c r="L110" s="56" t="str">
        <f t="shared" si="7"/>
        <v xml:space="preserve"> </v>
      </c>
      <c r="M110" s="31"/>
      <c r="N110" s="167"/>
      <c r="O110" s="84"/>
      <c r="P110" s="110">
        <f t="shared" si="6"/>
        <v>0</v>
      </c>
      <c r="Q110" s="31"/>
    </row>
    <row r="111" spans="1:17" ht="18" x14ac:dyDescent="0.25">
      <c r="A111" s="31"/>
      <c r="C111" s="92"/>
      <c r="D111" s="31"/>
      <c r="G111" s="111">
        <f t="shared" si="8"/>
        <v>1430</v>
      </c>
      <c r="H111" s="56">
        <f t="shared" si="8"/>
        <v>286</v>
      </c>
      <c r="I111" s="57"/>
      <c r="J111" s="57"/>
      <c r="K111" s="31"/>
      <c r="L111" s="56" t="str">
        <f t="shared" si="7"/>
        <v xml:space="preserve"> </v>
      </c>
      <c r="M111" s="31"/>
      <c r="N111" s="167"/>
      <c r="O111" s="84"/>
      <c r="P111" s="110">
        <f t="shared" si="6"/>
        <v>0</v>
      </c>
      <c r="Q111" s="31"/>
    </row>
    <row r="112" spans="1:17" ht="18" x14ac:dyDescent="0.25">
      <c r="A112" s="31"/>
      <c r="C112" s="92"/>
      <c r="D112" s="31"/>
      <c r="G112" s="111">
        <f t="shared" si="8"/>
        <v>1430</v>
      </c>
      <c r="H112" s="56">
        <f t="shared" si="8"/>
        <v>286</v>
      </c>
      <c r="I112" s="57"/>
      <c r="J112" s="57"/>
      <c r="K112" s="31"/>
      <c r="L112" s="56" t="str">
        <f t="shared" si="7"/>
        <v xml:space="preserve"> </v>
      </c>
      <c r="M112" s="31"/>
      <c r="N112" s="167"/>
      <c r="O112" s="84"/>
      <c r="P112" s="110">
        <f t="shared" si="6"/>
        <v>0</v>
      </c>
      <c r="Q112" s="31"/>
    </row>
    <row r="113" spans="1:17" ht="18" x14ac:dyDescent="0.25">
      <c r="A113" s="31"/>
      <c r="C113" s="92"/>
      <c r="D113" s="31"/>
      <c r="G113" s="111">
        <f t="shared" si="8"/>
        <v>1430</v>
      </c>
      <c r="H113" s="56">
        <f t="shared" si="8"/>
        <v>286</v>
      </c>
      <c r="I113" s="57"/>
      <c r="J113" s="57"/>
      <c r="K113" s="31"/>
      <c r="L113" s="56" t="str">
        <f t="shared" si="7"/>
        <v xml:space="preserve"> </v>
      </c>
      <c r="M113" s="31"/>
      <c r="N113" s="167"/>
      <c r="O113" s="84"/>
      <c r="P113" s="110">
        <f t="shared" si="6"/>
        <v>0</v>
      </c>
      <c r="Q113" s="31"/>
    </row>
    <row r="114" spans="1:17" ht="18" x14ac:dyDescent="0.25">
      <c r="A114" s="31"/>
      <c r="C114" s="92"/>
      <c r="D114" s="31"/>
      <c r="G114" s="111">
        <f t="shared" si="8"/>
        <v>1430</v>
      </c>
      <c r="H114" s="56">
        <f t="shared" si="8"/>
        <v>286</v>
      </c>
      <c r="I114" s="57"/>
      <c r="J114" s="57"/>
      <c r="K114" s="31"/>
      <c r="L114" s="56" t="str">
        <f t="shared" si="7"/>
        <v xml:space="preserve"> </v>
      </c>
      <c r="M114" s="31"/>
      <c r="N114" s="167"/>
      <c r="O114" s="84"/>
      <c r="P114" s="110">
        <f t="shared" si="6"/>
        <v>0</v>
      </c>
      <c r="Q114" s="31"/>
    </row>
    <row r="115" spans="1:17" ht="18" x14ac:dyDescent="0.25">
      <c r="A115" s="31"/>
      <c r="C115" s="92"/>
      <c r="D115" s="31"/>
      <c r="G115" s="111">
        <f t="shared" si="8"/>
        <v>1430</v>
      </c>
      <c r="H115" s="56">
        <f t="shared" si="8"/>
        <v>286</v>
      </c>
      <c r="I115" s="57"/>
      <c r="J115" s="57"/>
      <c r="K115" s="31"/>
      <c r="L115" s="56" t="str">
        <f t="shared" si="7"/>
        <v xml:space="preserve"> </v>
      </c>
      <c r="M115" s="31"/>
      <c r="N115" s="167"/>
      <c r="O115" s="84"/>
      <c r="P115" s="110">
        <f t="shared" si="6"/>
        <v>0</v>
      </c>
      <c r="Q115" s="31"/>
    </row>
    <row r="116" spans="1:17" ht="18" x14ac:dyDescent="0.25">
      <c r="A116" s="31"/>
      <c r="C116" s="92"/>
      <c r="D116" s="31"/>
      <c r="G116" s="111">
        <f t="shared" si="8"/>
        <v>1430</v>
      </c>
      <c r="H116" s="56">
        <f t="shared" si="8"/>
        <v>286</v>
      </c>
      <c r="I116" s="57"/>
      <c r="J116" s="57"/>
      <c r="K116" s="31"/>
      <c r="L116" s="56" t="str">
        <f t="shared" si="7"/>
        <v xml:space="preserve"> </v>
      </c>
      <c r="M116" s="31"/>
      <c r="N116" s="167"/>
      <c r="O116" s="84"/>
      <c r="P116" s="110">
        <f t="shared" si="6"/>
        <v>0</v>
      </c>
      <c r="Q116" s="31"/>
    </row>
    <row r="117" spans="1:17" ht="18" x14ac:dyDescent="0.25">
      <c r="A117" s="31"/>
      <c r="C117" s="92"/>
      <c r="D117" s="31"/>
      <c r="G117" s="111">
        <f t="shared" si="8"/>
        <v>1430</v>
      </c>
      <c r="H117" s="56">
        <f t="shared" si="8"/>
        <v>286</v>
      </c>
      <c r="I117" s="57"/>
      <c r="J117" s="57"/>
      <c r="K117" s="31"/>
      <c r="L117" s="56" t="str">
        <f t="shared" si="7"/>
        <v xml:space="preserve"> </v>
      </c>
      <c r="M117" s="31"/>
      <c r="N117" s="167"/>
      <c r="O117" s="84"/>
      <c r="P117" s="110">
        <f t="shared" si="6"/>
        <v>0</v>
      </c>
      <c r="Q117" s="31"/>
    </row>
    <row r="118" spans="1:17" ht="18" x14ac:dyDescent="0.25">
      <c r="A118" s="31"/>
      <c r="C118" s="92"/>
      <c r="D118" s="31"/>
      <c r="G118" s="111">
        <f t="shared" si="8"/>
        <v>1430</v>
      </c>
      <c r="H118" s="56">
        <f t="shared" si="8"/>
        <v>286</v>
      </c>
      <c r="I118" s="57"/>
      <c r="J118" s="57"/>
      <c r="K118" s="31"/>
      <c r="L118" s="56" t="str">
        <f t="shared" si="7"/>
        <v xml:space="preserve"> </v>
      </c>
      <c r="M118" s="31"/>
      <c r="N118" s="167"/>
      <c r="O118" s="84"/>
      <c r="P118" s="110">
        <f t="shared" si="6"/>
        <v>0</v>
      </c>
      <c r="Q118" s="31"/>
    </row>
    <row r="119" spans="1:17" ht="18" x14ac:dyDescent="0.25">
      <c r="A119" s="31"/>
      <c r="C119" s="92"/>
      <c r="D119" s="31"/>
      <c r="G119" s="111">
        <f t="shared" si="8"/>
        <v>1430</v>
      </c>
      <c r="H119" s="56">
        <f t="shared" si="8"/>
        <v>286</v>
      </c>
      <c r="I119" s="57"/>
      <c r="J119" s="57"/>
      <c r="K119" s="31"/>
      <c r="L119" s="56" t="str">
        <f t="shared" si="7"/>
        <v xml:space="preserve"> </v>
      </c>
      <c r="M119" s="31"/>
      <c r="N119" s="167"/>
      <c r="O119" s="84"/>
      <c r="P119" s="110">
        <f t="shared" si="6"/>
        <v>0</v>
      </c>
      <c r="Q119" s="31"/>
    </row>
    <row r="120" spans="1:17" ht="18" x14ac:dyDescent="0.25">
      <c r="A120" s="31"/>
      <c r="C120" s="92"/>
      <c r="D120" s="31"/>
      <c r="G120" s="111">
        <f t="shared" si="8"/>
        <v>1430</v>
      </c>
      <c r="H120" s="56">
        <f t="shared" si="8"/>
        <v>286</v>
      </c>
      <c r="I120" s="57"/>
      <c r="J120" s="57"/>
      <c r="K120" s="31"/>
      <c r="L120" s="56" t="str">
        <f t="shared" si="7"/>
        <v xml:space="preserve"> </v>
      </c>
      <c r="M120" s="31"/>
      <c r="N120" s="167"/>
      <c r="O120" s="84"/>
      <c r="P120" s="110">
        <f t="shared" si="6"/>
        <v>0</v>
      </c>
      <c r="Q120" s="31"/>
    </row>
    <row r="121" spans="1:17" ht="18" x14ac:dyDescent="0.25">
      <c r="A121" s="31"/>
      <c r="C121" s="92"/>
      <c r="D121" s="31"/>
      <c r="G121" s="111">
        <f t="shared" si="8"/>
        <v>1430</v>
      </c>
      <c r="H121" s="56">
        <f t="shared" si="8"/>
        <v>286</v>
      </c>
      <c r="I121" s="57"/>
      <c r="J121" s="57"/>
      <c r="K121" s="31"/>
      <c r="L121" s="56" t="str">
        <f t="shared" si="7"/>
        <v xml:space="preserve"> </v>
      </c>
      <c r="M121" s="31"/>
      <c r="N121" s="167"/>
      <c r="O121" s="84"/>
      <c r="P121" s="110">
        <f t="shared" si="6"/>
        <v>0</v>
      </c>
      <c r="Q121" s="31"/>
    </row>
    <row r="122" spans="1:17" ht="18" x14ac:dyDescent="0.25">
      <c r="A122" s="31"/>
      <c r="C122" s="92"/>
      <c r="D122" s="31"/>
      <c r="G122" s="111">
        <f t="shared" si="8"/>
        <v>1430</v>
      </c>
      <c r="H122" s="56">
        <f t="shared" si="8"/>
        <v>286</v>
      </c>
      <c r="I122" s="57"/>
      <c r="J122" s="57"/>
      <c r="K122" s="31"/>
      <c r="L122" s="56" t="str">
        <f t="shared" si="7"/>
        <v xml:space="preserve"> </v>
      </c>
      <c r="M122" s="31"/>
      <c r="N122" s="167"/>
      <c r="O122" s="84"/>
      <c r="P122" s="110">
        <f t="shared" si="6"/>
        <v>0</v>
      </c>
      <c r="Q122" s="31"/>
    </row>
    <row r="123" spans="1:17" ht="18" x14ac:dyDescent="0.25">
      <c r="A123" s="31"/>
      <c r="C123" s="92"/>
      <c r="D123" s="31"/>
      <c r="G123" s="111">
        <f t="shared" ref="G123:H186" si="9">G122-E123+C123</f>
        <v>1430</v>
      </c>
      <c r="H123" s="56">
        <f t="shared" si="9"/>
        <v>286</v>
      </c>
      <c r="I123" s="57"/>
      <c r="J123" s="57"/>
      <c r="K123" s="31"/>
      <c r="L123" s="56" t="str">
        <f t="shared" si="7"/>
        <v xml:space="preserve"> </v>
      </c>
      <c r="M123" s="31"/>
      <c r="N123" s="167"/>
      <c r="O123" s="84"/>
      <c r="P123" s="110">
        <f t="shared" si="6"/>
        <v>0</v>
      </c>
      <c r="Q123" s="31"/>
    </row>
    <row r="124" spans="1:17" ht="18" x14ac:dyDescent="0.25">
      <c r="A124" s="31"/>
      <c r="C124" s="92"/>
      <c r="D124" s="31"/>
      <c r="G124" s="111">
        <f t="shared" si="9"/>
        <v>1430</v>
      </c>
      <c r="H124" s="56">
        <f t="shared" si="9"/>
        <v>286</v>
      </c>
      <c r="I124" s="57"/>
      <c r="J124" s="57"/>
      <c r="K124" s="31"/>
      <c r="L124" s="56" t="str">
        <f t="shared" si="7"/>
        <v xml:space="preserve"> </v>
      </c>
      <c r="M124" s="31"/>
      <c r="N124" s="167"/>
      <c r="O124" s="84"/>
      <c r="P124" s="110">
        <f t="shared" si="6"/>
        <v>0</v>
      </c>
      <c r="Q124" s="31"/>
    </row>
    <row r="125" spans="1:17" ht="18" x14ac:dyDescent="0.25">
      <c r="A125" s="31"/>
      <c r="C125" s="92"/>
      <c r="D125" s="31"/>
      <c r="G125" s="111">
        <f t="shared" si="9"/>
        <v>1430</v>
      </c>
      <c r="H125" s="56">
        <f t="shared" si="9"/>
        <v>286</v>
      </c>
      <c r="I125" s="57"/>
      <c r="J125" s="57"/>
      <c r="K125" s="31"/>
      <c r="L125" s="56" t="str">
        <f t="shared" si="7"/>
        <v xml:space="preserve"> </v>
      </c>
      <c r="M125" s="31"/>
      <c r="N125" s="167"/>
      <c r="O125" s="84"/>
      <c r="P125" s="110">
        <f t="shared" si="6"/>
        <v>0</v>
      </c>
      <c r="Q125" s="31"/>
    </row>
    <row r="126" spans="1:17" ht="18" x14ac:dyDescent="0.25">
      <c r="A126" s="31"/>
      <c r="C126" s="92"/>
      <c r="D126" s="31"/>
      <c r="G126" s="111">
        <f t="shared" si="9"/>
        <v>1430</v>
      </c>
      <c r="H126" s="56">
        <f t="shared" si="9"/>
        <v>286</v>
      </c>
      <c r="I126" s="57"/>
      <c r="J126" s="57"/>
      <c r="K126" s="31"/>
      <c r="L126" s="56" t="str">
        <f t="shared" si="7"/>
        <v xml:space="preserve"> </v>
      </c>
      <c r="M126" s="31"/>
      <c r="N126" s="167"/>
      <c r="O126" s="84"/>
      <c r="P126" s="110">
        <f t="shared" si="6"/>
        <v>0</v>
      </c>
      <c r="Q126" s="31"/>
    </row>
    <row r="127" spans="1:17" ht="18" x14ac:dyDescent="0.25">
      <c r="A127" s="31"/>
      <c r="C127" s="92"/>
      <c r="D127" s="31"/>
      <c r="G127" s="111">
        <f t="shared" si="9"/>
        <v>1430</v>
      </c>
      <c r="H127" s="56">
        <f t="shared" si="9"/>
        <v>286</v>
      </c>
      <c r="I127" s="57"/>
      <c r="J127" s="57"/>
      <c r="K127" s="31"/>
      <c r="L127" s="56" t="str">
        <f t="shared" si="7"/>
        <v xml:space="preserve"> </v>
      </c>
      <c r="M127" s="31"/>
      <c r="N127" s="167"/>
      <c r="O127" s="84"/>
      <c r="P127" s="110">
        <f t="shared" si="6"/>
        <v>0</v>
      </c>
      <c r="Q127" s="31"/>
    </row>
    <row r="128" spans="1:17" ht="18" x14ac:dyDescent="0.25">
      <c r="A128" s="31"/>
      <c r="C128" s="92"/>
      <c r="D128" s="31"/>
      <c r="G128" s="111">
        <f t="shared" si="9"/>
        <v>1430</v>
      </c>
      <c r="H128" s="56">
        <f t="shared" si="9"/>
        <v>286</v>
      </c>
      <c r="I128" s="57"/>
      <c r="J128" s="57"/>
      <c r="K128" s="31"/>
      <c r="L128" s="56" t="str">
        <f t="shared" si="7"/>
        <v xml:space="preserve"> </v>
      </c>
      <c r="M128" s="31"/>
      <c r="N128" s="167"/>
      <c r="O128" s="84"/>
      <c r="P128" s="110">
        <f t="shared" si="6"/>
        <v>0</v>
      </c>
      <c r="Q128" s="31"/>
    </row>
    <row r="129" spans="1:17" ht="18" x14ac:dyDescent="0.25">
      <c r="A129" s="31"/>
      <c r="C129" s="92"/>
      <c r="D129" s="31"/>
      <c r="G129" s="111">
        <f t="shared" si="9"/>
        <v>1430</v>
      </c>
      <c r="H129" s="56">
        <f t="shared" si="9"/>
        <v>286</v>
      </c>
      <c r="I129" s="57"/>
      <c r="J129" s="57"/>
      <c r="K129" s="31"/>
      <c r="L129" s="56" t="str">
        <f t="shared" si="7"/>
        <v xml:space="preserve"> </v>
      </c>
      <c r="M129" s="31"/>
      <c r="N129" s="167"/>
      <c r="O129" s="84"/>
      <c r="P129" s="110">
        <f t="shared" si="6"/>
        <v>0</v>
      </c>
      <c r="Q129" s="31"/>
    </row>
    <row r="130" spans="1:17" ht="18" x14ac:dyDescent="0.25">
      <c r="A130" s="31"/>
      <c r="C130" s="92"/>
      <c r="D130" s="31"/>
      <c r="G130" s="111">
        <f t="shared" si="9"/>
        <v>1430</v>
      </c>
      <c r="H130" s="56">
        <f t="shared" si="9"/>
        <v>286</v>
      </c>
      <c r="I130" s="57"/>
      <c r="J130" s="57"/>
      <c r="K130" s="31"/>
      <c r="L130" s="56" t="str">
        <f t="shared" si="7"/>
        <v xml:space="preserve"> </v>
      </c>
      <c r="M130" s="31"/>
      <c r="N130" s="167"/>
      <c r="O130" s="84"/>
      <c r="P130" s="110">
        <f t="shared" si="6"/>
        <v>0</v>
      </c>
      <c r="Q130" s="31"/>
    </row>
    <row r="131" spans="1:17" ht="18" x14ac:dyDescent="0.25">
      <c r="A131" s="31"/>
      <c r="C131" s="92"/>
      <c r="D131" s="31"/>
      <c r="G131" s="111">
        <f t="shared" si="9"/>
        <v>1430</v>
      </c>
      <c r="H131" s="56">
        <f t="shared" si="9"/>
        <v>286</v>
      </c>
      <c r="I131" s="57"/>
      <c r="J131" s="57"/>
      <c r="K131" s="31"/>
      <c r="L131" s="56" t="str">
        <f t="shared" si="7"/>
        <v xml:space="preserve"> </v>
      </c>
      <c r="M131" s="31"/>
      <c r="N131" s="167"/>
      <c r="O131" s="84"/>
      <c r="P131" s="110">
        <f t="shared" si="6"/>
        <v>0</v>
      </c>
      <c r="Q131" s="31"/>
    </row>
    <row r="132" spans="1:17" ht="18" x14ac:dyDescent="0.25">
      <c r="A132" s="31"/>
      <c r="C132" s="92"/>
      <c r="D132" s="31"/>
      <c r="G132" s="111">
        <f t="shared" si="9"/>
        <v>1430</v>
      </c>
      <c r="H132" s="56">
        <f t="shared" si="9"/>
        <v>286</v>
      </c>
      <c r="I132" s="57"/>
      <c r="J132" s="57"/>
      <c r="K132" s="31"/>
      <c r="L132" s="56" t="str">
        <f t="shared" si="7"/>
        <v xml:space="preserve"> </v>
      </c>
      <c r="M132" s="31"/>
      <c r="N132" s="167"/>
      <c r="O132" s="84"/>
      <c r="P132" s="110">
        <f t="shared" si="6"/>
        <v>0</v>
      </c>
      <c r="Q132" s="31"/>
    </row>
    <row r="133" spans="1:17" ht="18" x14ac:dyDescent="0.25">
      <c r="A133" s="31"/>
      <c r="C133" s="92"/>
      <c r="D133" s="31"/>
      <c r="G133" s="111">
        <f t="shared" si="9"/>
        <v>1430</v>
      </c>
      <c r="H133" s="56">
        <f t="shared" si="9"/>
        <v>286</v>
      </c>
      <c r="I133" s="57"/>
      <c r="J133" s="57"/>
      <c r="K133" s="31"/>
      <c r="L133" s="56" t="str">
        <f t="shared" si="7"/>
        <v xml:space="preserve"> </v>
      </c>
      <c r="M133" s="31"/>
      <c r="N133" s="167"/>
      <c r="O133" s="84"/>
      <c r="P133" s="110">
        <f t="shared" si="6"/>
        <v>0</v>
      </c>
      <c r="Q133" s="31"/>
    </row>
    <row r="134" spans="1:17" ht="18" x14ac:dyDescent="0.25">
      <c r="A134" s="31"/>
      <c r="C134" s="92"/>
      <c r="D134" s="31"/>
      <c r="G134" s="111">
        <f t="shared" si="9"/>
        <v>1430</v>
      </c>
      <c r="H134" s="56">
        <f t="shared" si="9"/>
        <v>286</v>
      </c>
      <c r="I134" s="57"/>
      <c r="J134" s="57"/>
      <c r="K134" s="31"/>
      <c r="L134" s="56" t="str">
        <f t="shared" si="7"/>
        <v xml:space="preserve"> </v>
      </c>
      <c r="M134" s="31"/>
      <c r="N134" s="167"/>
      <c r="O134" s="84"/>
      <c r="P134" s="110">
        <f t="shared" si="6"/>
        <v>0</v>
      </c>
      <c r="Q134" s="31"/>
    </row>
    <row r="135" spans="1:17" ht="18" x14ac:dyDescent="0.25">
      <c r="A135" s="31"/>
      <c r="C135" s="92"/>
      <c r="D135" s="31"/>
      <c r="G135" s="111">
        <f t="shared" si="9"/>
        <v>1430</v>
      </c>
      <c r="H135" s="56">
        <f t="shared" si="9"/>
        <v>286</v>
      </c>
      <c r="I135" s="57"/>
      <c r="J135" s="57"/>
      <c r="K135" s="31"/>
      <c r="L135" s="56" t="str">
        <f t="shared" si="7"/>
        <v xml:space="preserve"> </v>
      </c>
      <c r="M135" s="31"/>
      <c r="N135" s="167"/>
      <c r="O135" s="84"/>
      <c r="P135" s="110">
        <f t="shared" si="6"/>
        <v>0</v>
      </c>
      <c r="Q135" s="31"/>
    </row>
    <row r="136" spans="1:17" ht="18" x14ac:dyDescent="0.25">
      <c r="A136" s="31"/>
      <c r="C136" s="92"/>
      <c r="D136" s="31"/>
      <c r="G136" s="111">
        <f t="shared" si="9"/>
        <v>1430</v>
      </c>
      <c r="H136" s="56">
        <f t="shared" si="9"/>
        <v>286</v>
      </c>
      <c r="I136" s="57"/>
      <c r="J136" s="57"/>
      <c r="K136" s="31"/>
      <c r="L136" s="56" t="str">
        <f t="shared" si="7"/>
        <v xml:space="preserve"> </v>
      </c>
      <c r="M136" s="31"/>
      <c r="N136" s="167"/>
      <c r="O136" s="84"/>
      <c r="P136" s="110">
        <f t="shared" si="6"/>
        <v>0</v>
      </c>
      <c r="Q136" s="31"/>
    </row>
    <row r="137" spans="1:17" ht="18" x14ac:dyDescent="0.25">
      <c r="A137" s="31"/>
      <c r="C137" s="92"/>
      <c r="D137" s="31"/>
      <c r="G137" s="111">
        <f t="shared" si="9"/>
        <v>1430</v>
      </c>
      <c r="H137" s="56">
        <f t="shared" si="9"/>
        <v>286</v>
      </c>
      <c r="I137" s="57"/>
      <c r="J137" s="57"/>
      <c r="K137" s="31"/>
      <c r="L137" s="56" t="str">
        <f t="shared" si="7"/>
        <v xml:space="preserve"> </v>
      </c>
      <c r="M137" s="31"/>
      <c r="N137" s="167"/>
      <c r="O137" s="84"/>
      <c r="P137" s="110">
        <f t="shared" si="6"/>
        <v>0</v>
      </c>
      <c r="Q137" s="31"/>
    </row>
    <row r="138" spans="1:17" ht="18" x14ac:dyDescent="0.25">
      <c r="A138" s="31"/>
      <c r="C138" s="92"/>
      <c r="D138" s="31"/>
      <c r="G138" s="111">
        <f t="shared" si="9"/>
        <v>1430</v>
      </c>
      <c r="H138" s="56">
        <f t="shared" si="9"/>
        <v>286</v>
      </c>
      <c r="I138" s="57"/>
      <c r="J138" s="57"/>
      <c r="K138" s="31"/>
      <c r="L138" s="56" t="str">
        <f t="shared" si="7"/>
        <v xml:space="preserve"> </v>
      </c>
      <c r="M138" s="31"/>
      <c r="N138" s="167"/>
      <c r="O138" s="84"/>
      <c r="P138" s="110">
        <f t="shared" si="6"/>
        <v>0</v>
      </c>
      <c r="Q138" s="31"/>
    </row>
    <row r="139" spans="1:17" ht="18" x14ac:dyDescent="0.25">
      <c r="A139" s="31"/>
      <c r="C139" s="92"/>
      <c r="D139" s="31"/>
      <c r="G139" s="111">
        <f t="shared" si="9"/>
        <v>1430</v>
      </c>
      <c r="H139" s="56">
        <f t="shared" si="9"/>
        <v>286</v>
      </c>
      <c r="I139" s="57"/>
      <c r="J139" s="57"/>
      <c r="K139" s="31"/>
      <c r="L139" s="56" t="str">
        <f t="shared" si="7"/>
        <v xml:space="preserve"> </v>
      </c>
      <c r="M139" s="31"/>
      <c r="N139" s="167"/>
      <c r="O139" s="84"/>
      <c r="P139" s="110">
        <f t="shared" si="6"/>
        <v>0</v>
      </c>
      <c r="Q139" s="31"/>
    </row>
    <row r="140" spans="1:17" ht="18" x14ac:dyDescent="0.25">
      <c r="A140" s="31"/>
      <c r="C140" s="92"/>
      <c r="D140" s="31"/>
      <c r="G140" s="111">
        <f t="shared" si="9"/>
        <v>1430</v>
      </c>
      <c r="H140" s="56">
        <f t="shared" si="9"/>
        <v>286</v>
      </c>
      <c r="I140" s="57"/>
      <c r="J140" s="57"/>
      <c r="K140" s="31"/>
      <c r="L140" s="56" t="str">
        <f t="shared" si="7"/>
        <v xml:space="preserve"> </v>
      </c>
      <c r="M140" s="31"/>
      <c r="N140" s="167"/>
      <c r="O140" s="84"/>
      <c r="P140" s="110">
        <f t="shared" si="6"/>
        <v>0</v>
      </c>
      <c r="Q140" s="31"/>
    </row>
    <row r="141" spans="1:17" ht="18" x14ac:dyDescent="0.25">
      <c r="A141" s="31"/>
      <c r="C141" s="92"/>
      <c r="D141" s="31"/>
      <c r="G141" s="111">
        <f t="shared" si="9"/>
        <v>1430</v>
      </c>
      <c r="H141" s="56">
        <f t="shared" si="9"/>
        <v>286</v>
      </c>
      <c r="I141" s="57"/>
      <c r="J141" s="57"/>
      <c r="K141" s="31"/>
      <c r="L141" s="56" t="str">
        <f t="shared" si="7"/>
        <v xml:space="preserve"> </v>
      </c>
      <c r="M141" s="31"/>
      <c r="N141" s="167"/>
      <c r="O141" s="84"/>
      <c r="P141" s="110">
        <f t="shared" si="6"/>
        <v>0</v>
      </c>
      <c r="Q141" s="31"/>
    </row>
    <row r="142" spans="1:17" ht="18" x14ac:dyDescent="0.25">
      <c r="A142" s="31"/>
      <c r="C142" s="92"/>
      <c r="D142" s="31"/>
      <c r="G142" s="111">
        <f t="shared" si="9"/>
        <v>1430</v>
      </c>
      <c r="H142" s="56">
        <f t="shared" si="9"/>
        <v>286</v>
      </c>
      <c r="I142" s="57"/>
      <c r="J142" s="57"/>
      <c r="K142" s="31"/>
      <c r="L142" s="56" t="str">
        <f t="shared" si="7"/>
        <v xml:space="preserve"> </v>
      </c>
      <c r="M142" s="31"/>
      <c r="N142" s="167"/>
      <c r="O142" s="84"/>
      <c r="P142" s="110">
        <f t="shared" ref="P142:P205" si="10">O142*G142</f>
        <v>0</v>
      </c>
      <c r="Q142" s="31"/>
    </row>
    <row r="143" spans="1:17" ht="18" x14ac:dyDescent="0.25">
      <c r="A143" s="31"/>
      <c r="C143" s="92"/>
      <c r="D143" s="31"/>
      <c r="G143" s="111">
        <f t="shared" si="9"/>
        <v>1430</v>
      </c>
      <c r="H143" s="56">
        <f t="shared" si="9"/>
        <v>286</v>
      </c>
      <c r="I143" s="57"/>
      <c r="J143" s="57"/>
      <c r="K143" s="31"/>
      <c r="L143" s="56" t="str">
        <f t="shared" si="7"/>
        <v xml:space="preserve"> </v>
      </c>
      <c r="M143" s="31"/>
      <c r="N143" s="167"/>
      <c r="O143" s="84"/>
      <c r="P143" s="110">
        <f t="shared" si="10"/>
        <v>0</v>
      </c>
      <c r="Q143" s="31"/>
    </row>
    <row r="144" spans="1:17" ht="18" x14ac:dyDescent="0.25">
      <c r="A144" s="31"/>
      <c r="C144" s="92"/>
      <c r="D144" s="31"/>
      <c r="G144" s="111">
        <f t="shared" si="9"/>
        <v>1430</v>
      </c>
      <c r="H144" s="56">
        <f t="shared" si="9"/>
        <v>286</v>
      </c>
      <c r="I144" s="57"/>
      <c r="J144" s="57"/>
      <c r="K144" s="31"/>
      <c r="L144" s="56" t="str">
        <f t="shared" ref="L144:L207" si="11">IF(D144&gt;0,D144," ")</f>
        <v xml:space="preserve"> </v>
      </c>
      <c r="M144" s="31"/>
      <c r="N144" s="167"/>
      <c r="O144" s="84"/>
      <c r="P144" s="110">
        <f t="shared" si="10"/>
        <v>0</v>
      </c>
      <c r="Q144" s="31"/>
    </row>
    <row r="145" spans="1:17" ht="18" x14ac:dyDescent="0.25">
      <c r="A145" s="31"/>
      <c r="C145" s="92"/>
      <c r="D145" s="31"/>
      <c r="G145" s="111">
        <f t="shared" si="9"/>
        <v>1430</v>
      </c>
      <c r="H145" s="56">
        <f t="shared" si="9"/>
        <v>286</v>
      </c>
      <c r="I145" s="57"/>
      <c r="J145" s="57"/>
      <c r="K145" s="31"/>
      <c r="L145" s="56" t="str">
        <f t="shared" si="11"/>
        <v xml:space="preserve"> </v>
      </c>
      <c r="M145" s="31"/>
      <c r="N145" s="167"/>
      <c r="O145" s="84"/>
      <c r="P145" s="110">
        <f t="shared" si="10"/>
        <v>0</v>
      </c>
      <c r="Q145" s="31"/>
    </row>
    <row r="146" spans="1:17" ht="18" x14ac:dyDescent="0.25">
      <c r="A146" s="31"/>
      <c r="C146" s="92"/>
      <c r="D146" s="31"/>
      <c r="G146" s="111">
        <f t="shared" si="9"/>
        <v>1430</v>
      </c>
      <c r="H146" s="56">
        <f t="shared" si="9"/>
        <v>286</v>
      </c>
      <c r="I146" s="57"/>
      <c r="J146" s="57"/>
      <c r="K146" s="31"/>
      <c r="L146" s="56" t="str">
        <f t="shared" si="11"/>
        <v xml:space="preserve"> </v>
      </c>
      <c r="M146" s="31"/>
      <c r="N146" s="167"/>
      <c r="O146" s="84"/>
      <c r="P146" s="110">
        <f t="shared" si="10"/>
        <v>0</v>
      </c>
      <c r="Q146" s="31"/>
    </row>
    <row r="147" spans="1:17" ht="18" x14ac:dyDescent="0.25">
      <c r="A147" s="31"/>
      <c r="C147" s="92"/>
      <c r="D147" s="31"/>
      <c r="G147" s="111">
        <f t="shared" si="9"/>
        <v>1430</v>
      </c>
      <c r="H147" s="56">
        <f t="shared" si="9"/>
        <v>286</v>
      </c>
      <c r="I147" s="57"/>
      <c r="J147" s="57"/>
      <c r="K147" s="31"/>
      <c r="L147" s="56" t="str">
        <f t="shared" si="11"/>
        <v xml:space="preserve"> </v>
      </c>
      <c r="M147" s="31"/>
      <c r="N147" s="167"/>
      <c r="O147" s="84"/>
      <c r="P147" s="110">
        <f t="shared" si="10"/>
        <v>0</v>
      </c>
      <c r="Q147" s="31"/>
    </row>
    <row r="148" spans="1:17" ht="18" x14ac:dyDescent="0.25">
      <c r="A148" s="31"/>
      <c r="C148" s="92"/>
      <c r="D148" s="31"/>
      <c r="G148" s="111">
        <f t="shared" si="9"/>
        <v>1430</v>
      </c>
      <c r="H148" s="56">
        <f t="shared" si="9"/>
        <v>286</v>
      </c>
      <c r="I148" s="57"/>
      <c r="J148" s="57"/>
      <c r="K148" s="31"/>
      <c r="L148" s="56" t="str">
        <f t="shared" si="11"/>
        <v xml:space="preserve"> </v>
      </c>
      <c r="M148" s="31"/>
      <c r="N148" s="167"/>
      <c r="O148" s="84"/>
      <c r="P148" s="110">
        <f t="shared" si="10"/>
        <v>0</v>
      </c>
      <c r="Q148" s="31"/>
    </row>
    <row r="149" spans="1:17" ht="18" x14ac:dyDescent="0.25">
      <c r="A149" s="31"/>
      <c r="C149" s="92"/>
      <c r="D149" s="31"/>
      <c r="G149" s="111">
        <f t="shared" si="9"/>
        <v>1430</v>
      </c>
      <c r="H149" s="56">
        <f t="shared" si="9"/>
        <v>286</v>
      </c>
      <c r="I149" s="57"/>
      <c r="J149" s="57"/>
      <c r="K149" s="31"/>
      <c r="L149" s="56" t="str">
        <f t="shared" si="11"/>
        <v xml:space="preserve"> </v>
      </c>
      <c r="M149" s="31"/>
      <c r="N149" s="167"/>
      <c r="O149" s="84"/>
      <c r="P149" s="110">
        <f t="shared" si="10"/>
        <v>0</v>
      </c>
      <c r="Q149" s="31"/>
    </row>
    <row r="150" spans="1:17" ht="18" x14ac:dyDescent="0.25">
      <c r="A150" s="31"/>
      <c r="C150" s="92"/>
      <c r="D150" s="31"/>
      <c r="G150" s="111">
        <f t="shared" si="9"/>
        <v>1430</v>
      </c>
      <c r="H150" s="56">
        <f t="shared" si="9"/>
        <v>286</v>
      </c>
      <c r="I150" s="57"/>
      <c r="J150" s="57"/>
      <c r="K150" s="31"/>
      <c r="L150" s="56" t="str">
        <f t="shared" si="11"/>
        <v xml:space="preserve"> </v>
      </c>
      <c r="M150" s="31"/>
      <c r="N150" s="167"/>
      <c r="O150" s="84"/>
      <c r="P150" s="110">
        <f t="shared" si="10"/>
        <v>0</v>
      </c>
      <c r="Q150" s="31"/>
    </row>
    <row r="151" spans="1:17" ht="18" x14ac:dyDescent="0.25">
      <c r="A151" s="31"/>
      <c r="C151" s="92"/>
      <c r="D151" s="31"/>
      <c r="G151" s="111">
        <f t="shared" si="9"/>
        <v>1430</v>
      </c>
      <c r="H151" s="56">
        <f t="shared" si="9"/>
        <v>286</v>
      </c>
      <c r="I151" s="57"/>
      <c r="J151" s="57"/>
      <c r="K151" s="31"/>
      <c r="L151" s="56" t="str">
        <f t="shared" si="11"/>
        <v xml:space="preserve"> </v>
      </c>
      <c r="M151" s="31"/>
      <c r="N151" s="167"/>
      <c r="O151" s="84"/>
      <c r="P151" s="110">
        <f t="shared" si="10"/>
        <v>0</v>
      </c>
      <c r="Q151" s="31"/>
    </row>
    <row r="152" spans="1:17" ht="18" x14ac:dyDescent="0.25">
      <c r="A152" s="31"/>
      <c r="C152" s="92"/>
      <c r="D152" s="31"/>
      <c r="G152" s="111">
        <f t="shared" si="9"/>
        <v>1430</v>
      </c>
      <c r="H152" s="56">
        <f t="shared" si="9"/>
        <v>286</v>
      </c>
      <c r="I152" s="57"/>
      <c r="J152" s="57"/>
      <c r="K152" s="31"/>
      <c r="L152" s="56" t="str">
        <f t="shared" si="11"/>
        <v xml:space="preserve"> </v>
      </c>
      <c r="M152" s="31"/>
      <c r="N152" s="167"/>
      <c r="O152" s="84"/>
      <c r="P152" s="110">
        <f t="shared" si="10"/>
        <v>0</v>
      </c>
      <c r="Q152" s="31"/>
    </row>
    <row r="153" spans="1:17" ht="18" x14ac:dyDescent="0.25">
      <c r="A153" s="31"/>
      <c r="C153" s="92"/>
      <c r="D153" s="31"/>
      <c r="G153" s="111">
        <f t="shared" si="9"/>
        <v>1430</v>
      </c>
      <c r="H153" s="56">
        <f t="shared" si="9"/>
        <v>286</v>
      </c>
      <c r="I153" s="57"/>
      <c r="J153" s="57"/>
      <c r="K153" s="31"/>
      <c r="L153" s="56" t="str">
        <f t="shared" si="11"/>
        <v xml:space="preserve"> </v>
      </c>
      <c r="M153" s="31"/>
      <c r="N153" s="167"/>
      <c r="O153" s="84"/>
      <c r="P153" s="110">
        <f t="shared" si="10"/>
        <v>0</v>
      </c>
      <c r="Q153" s="31"/>
    </row>
    <row r="154" spans="1:17" ht="18" x14ac:dyDescent="0.25">
      <c r="A154" s="31"/>
      <c r="C154" s="92"/>
      <c r="D154" s="31"/>
      <c r="G154" s="111">
        <f t="shared" si="9"/>
        <v>1430</v>
      </c>
      <c r="H154" s="56">
        <f t="shared" si="9"/>
        <v>286</v>
      </c>
      <c r="I154" s="57"/>
      <c r="J154" s="57"/>
      <c r="K154" s="31"/>
      <c r="L154" s="56" t="str">
        <f t="shared" si="11"/>
        <v xml:space="preserve"> </v>
      </c>
      <c r="M154" s="31"/>
      <c r="N154" s="167"/>
      <c r="O154" s="84"/>
      <c r="P154" s="110">
        <f t="shared" si="10"/>
        <v>0</v>
      </c>
      <c r="Q154" s="31"/>
    </row>
    <row r="155" spans="1:17" ht="18" x14ac:dyDescent="0.25">
      <c r="A155" s="31"/>
      <c r="C155" s="92"/>
      <c r="D155" s="31"/>
      <c r="G155" s="111">
        <f t="shared" si="9"/>
        <v>1430</v>
      </c>
      <c r="H155" s="56">
        <f t="shared" si="9"/>
        <v>286</v>
      </c>
      <c r="I155" s="57"/>
      <c r="J155" s="57"/>
      <c r="K155" s="31"/>
      <c r="L155" s="56" t="str">
        <f t="shared" si="11"/>
        <v xml:space="preserve"> </v>
      </c>
      <c r="M155" s="31"/>
      <c r="N155" s="167"/>
      <c r="O155" s="84"/>
      <c r="P155" s="110">
        <f t="shared" si="10"/>
        <v>0</v>
      </c>
      <c r="Q155" s="31"/>
    </row>
    <row r="156" spans="1:17" ht="18" x14ac:dyDescent="0.25">
      <c r="A156" s="31"/>
      <c r="C156" s="92"/>
      <c r="D156" s="31"/>
      <c r="G156" s="111">
        <f t="shared" si="9"/>
        <v>1430</v>
      </c>
      <c r="H156" s="56">
        <f t="shared" si="9"/>
        <v>286</v>
      </c>
      <c r="I156" s="57"/>
      <c r="J156" s="57"/>
      <c r="K156" s="31"/>
      <c r="L156" s="56" t="str">
        <f t="shared" si="11"/>
        <v xml:space="preserve"> </v>
      </c>
      <c r="M156" s="31"/>
      <c r="N156" s="167"/>
      <c r="O156" s="84"/>
      <c r="P156" s="110">
        <f t="shared" si="10"/>
        <v>0</v>
      </c>
      <c r="Q156" s="31"/>
    </row>
    <row r="157" spans="1:17" ht="18" x14ac:dyDescent="0.25">
      <c r="A157" s="31"/>
      <c r="C157" s="92"/>
      <c r="D157" s="31"/>
      <c r="G157" s="111">
        <f t="shared" si="9"/>
        <v>1430</v>
      </c>
      <c r="H157" s="56">
        <f t="shared" si="9"/>
        <v>286</v>
      </c>
      <c r="I157" s="57"/>
      <c r="J157" s="57"/>
      <c r="K157" s="31"/>
      <c r="L157" s="56" t="str">
        <f t="shared" si="11"/>
        <v xml:space="preserve"> </v>
      </c>
      <c r="M157" s="31"/>
      <c r="N157" s="167"/>
      <c r="O157" s="84"/>
      <c r="P157" s="110">
        <f t="shared" si="10"/>
        <v>0</v>
      </c>
      <c r="Q157" s="31"/>
    </row>
    <row r="158" spans="1:17" ht="18" x14ac:dyDescent="0.25">
      <c r="A158" s="31"/>
      <c r="C158" s="92"/>
      <c r="D158" s="31"/>
      <c r="G158" s="111">
        <f t="shared" si="9"/>
        <v>1430</v>
      </c>
      <c r="H158" s="56">
        <f t="shared" si="9"/>
        <v>286</v>
      </c>
      <c r="I158" s="57"/>
      <c r="J158" s="57"/>
      <c r="K158" s="31"/>
      <c r="L158" s="56" t="str">
        <f t="shared" si="11"/>
        <v xml:space="preserve"> </v>
      </c>
      <c r="M158" s="31"/>
      <c r="N158" s="167"/>
      <c r="O158" s="84"/>
      <c r="P158" s="110">
        <f t="shared" si="10"/>
        <v>0</v>
      </c>
      <c r="Q158" s="31"/>
    </row>
    <row r="159" spans="1:17" ht="18" x14ac:dyDescent="0.25">
      <c r="A159" s="31"/>
      <c r="C159" s="92"/>
      <c r="D159" s="31"/>
      <c r="G159" s="111">
        <f t="shared" si="9"/>
        <v>1430</v>
      </c>
      <c r="H159" s="56">
        <f t="shared" si="9"/>
        <v>286</v>
      </c>
      <c r="I159" s="57"/>
      <c r="J159" s="57"/>
      <c r="K159" s="31"/>
      <c r="L159" s="56" t="str">
        <f t="shared" si="11"/>
        <v xml:space="preserve"> </v>
      </c>
      <c r="M159" s="31"/>
      <c r="N159" s="167"/>
      <c r="O159" s="84"/>
      <c r="P159" s="110">
        <f t="shared" si="10"/>
        <v>0</v>
      </c>
      <c r="Q159" s="31"/>
    </row>
    <row r="160" spans="1:17" ht="18" x14ac:dyDescent="0.25">
      <c r="A160" s="31"/>
      <c r="C160" s="92"/>
      <c r="D160" s="31"/>
      <c r="G160" s="111">
        <f t="shared" si="9"/>
        <v>1430</v>
      </c>
      <c r="H160" s="56">
        <f t="shared" si="9"/>
        <v>286</v>
      </c>
      <c r="I160" s="57"/>
      <c r="J160" s="57"/>
      <c r="K160" s="31"/>
      <c r="L160" s="56" t="str">
        <f t="shared" si="11"/>
        <v xml:space="preserve"> </v>
      </c>
      <c r="M160" s="31"/>
      <c r="N160" s="167"/>
      <c r="O160" s="84"/>
      <c r="P160" s="110">
        <f t="shared" si="10"/>
        <v>0</v>
      </c>
      <c r="Q160" s="31"/>
    </row>
    <row r="161" spans="1:17" ht="18" x14ac:dyDescent="0.25">
      <c r="A161" s="31"/>
      <c r="C161" s="92"/>
      <c r="D161" s="31"/>
      <c r="G161" s="111">
        <f t="shared" si="9"/>
        <v>1430</v>
      </c>
      <c r="H161" s="56">
        <f t="shared" si="9"/>
        <v>286</v>
      </c>
      <c r="I161" s="57"/>
      <c r="J161" s="57"/>
      <c r="K161" s="31"/>
      <c r="L161" s="56" t="str">
        <f t="shared" si="11"/>
        <v xml:space="preserve"> </v>
      </c>
      <c r="M161" s="31"/>
      <c r="N161" s="167"/>
      <c r="O161" s="84"/>
      <c r="P161" s="110">
        <f t="shared" si="10"/>
        <v>0</v>
      </c>
      <c r="Q161" s="31"/>
    </row>
    <row r="162" spans="1:17" ht="18" x14ac:dyDescent="0.25">
      <c r="A162" s="31"/>
      <c r="C162" s="92"/>
      <c r="D162" s="31"/>
      <c r="G162" s="111">
        <f t="shared" si="9"/>
        <v>1430</v>
      </c>
      <c r="H162" s="56">
        <f t="shared" si="9"/>
        <v>286</v>
      </c>
      <c r="I162" s="57"/>
      <c r="J162" s="57"/>
      <c r="K162" s="31"/>
      <c r="L162" s="56" t="str">
        <f t="shared" si="11"/>
        <v xml:space="preserve"> </v>
      </c>
      <c r="M162" s="31"/>
      <c r="N162" s="167"/>
      <c r="O162" s="84"/>
      <c r="P162" s="110">
        <f t="shared" si="10"/>
        <v>0</v>
      </c>
      <c r="Q162" s="31"/>
    </row>
    <row r="163" spans="1:17" ht="18" x14ac:dyDescent="0.25">
      <c r="A163" s="31"/>
      <c r="C163" s="92"/>
      <c r="D163" s="31"/>
      <c r="G163" s="111">
        <f t="shared" si="9"/>
        <v>1430</v>
      </c>
      <c r="H163" s="56">
        <f t="shared" si="9"/>
        <v>286</v>
      </c>
      <c r="I163" s="57"/>
      <c r="J163" s="57"/>
      <c r="K163" s="31"/>
      <c r="L163" s="56" t="str">
        <f t="shared" si="11"/>
        <v xml:space="preserve"> </v>
      </c>
      <c r="M163" s="31"/>
      <c r="N163" s="167"/>
      <c r="O163" s="84"/>
      <c r="P163" s="110">
        <f t="shared" si="10"/>
        <v>0</v>
      </c>
      <c r="Q163" s="31"/>
    </row>
    <row r="164" spans="1:17" ht="18" x14ac:dyDescent="0.25">
      <c r="A164" s="31"/>
      <c r="C164" s="92"/>
      <c r="D164" s="31"/>
      <c r="G164" s="111">
        <f t="shared" si="9"/>
        <v>1430</v>
      </c>
      <c r="H164" s="56">
        <f t="shared" si="9"/>
        <v>286</v>
      </c>
      <c r="I164" s="57"/>
      <c r="J164" s="57"/>
      <c r="K164" s="31"/>
      <c r="L164" s="56" t="str">
        <f t="shared" si="11"/>
        <v xml:space="preserve"> </v>
      </c>
      <c r="M164" s="31"/>
      <c r="N164" s="167"/>
      <c r="O164" s="84"/>
      <c r="P164" s="110">
        <f t="shared" si="10"/>
        <v>0</v>
      </c>
      <c r="Q164" s="31"/>
    </row>
    <row r="165" spans="1:17" ht="18" x14ac:dyDescent="0.25">
      <c r="A165" s="31"/>
      <c r="C165" s="92"/>
      <c r="D165" s="31"/>
      <c r="G165" s="111">
        <f t="shared" si="9"/>
        <v>1430</v>
      </c>
      <c r="H165" s="56">
        <f t="shared" si="9"/>
        <v>286</v>
      </c>
      <c r="I165" s="57"/>
      <c r="J165" s="57"/>
      <c r="K165" s="31"/>
      <c r="L165" s="56" t="str">
        <f t="shared" si="11"/>
        <v xml:space="preserve"> </v>
      </c>
      <c r="M165" s="31"/>
      <c r="N165" s="167"/>
      <c r="O165" s="84"/>
      <c r="P165" s="110">
        <f t="shared" si="10"/>
        <v>0</v>
      </c>
      <c r="Q165" s="31"/>
    </row>
    <row r="166" spans="1:17" ht="18" x14ac:dyDescent="0.25">
      <c r="A166" s="31"/>
      <c r="C166" s="92"/>
      <c r="D166" s="31"/>
      <c r="G166" s="111">
        <f t="shared" si="9"/>
        <v>1430</v>
      </c>
      <c r="H166" s="56">
        <f t="shared" si="9"/>
        <v>286</v>
      </c>
      <c r="I166" s="57"/>
      <c r="J166" s="57"/>
      <c r="K166" s="31"/>
      <c r="L166" s="56" t="str">
        <f t="shared" si="11"/>
        <v xml:space="preserve"> </v>
      </c>
      <c r="M166" s="31"/>
      <c r="N166" s="167"/>
      <c r="O166" s="84"/>
      <c r="P166" s="110">
        <f t="shared" si="10"/>
        <v>0</v>
      </c>
      <c r="Q166" s="31"/>
    </row>
    <row r="167" spans="1:17" ht="18" x14ac:dyDescent="0.25">
      <c r="A167" s="31"/>
      <c r="C167" s="92"/>
      <c r="D167" s="31"/>
      <c r="G167" s="111">
        <f t="shared" si="9"/>
        <v>1430</v>
      </c>
      <c r="H167" s="56">
        <f t="shared" si="9"/>
        <v>286</v>
      </c>
      <c r="I167" s="57"/>
      <c r="J167" s="57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C168" s="92"/>
      <c r="D168" s="31"/>
      <c r="G168" s="111">
        <f t="shared" si="9"/>
        <v>1430</v>
      </c>
      <c r="H168" s="56">
        <f t="shared" si="9"/>
        <v>286</v>
      </c>
      <c r="I168" s="57"/>
      <c r="J168" s="57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C169" s="92"/>
      <c r="D169" s="31"/>
      <c r="G169" s="111">
        <f t="shared" si="9"/>
        <v>1430</v>
      </c>
      <c r="H169" s="56">
        <f t="shared" si="9"/>
        <v>286</v>
      </c>
      <c r="I169" s="57"/>
      <c r="J169" s="57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C170" s="92"/>
      <c r="D170" s="31"/>
      <c r="G170" s="111">
        <f t="shared" si="9"/>
        <v>1430</v>
      </c>
      <c r="H170" s="56">
        <f t="shared" si="9"/>
        <v>286</v>
      </c>
      <c r="I170" s="57"/>
      <c r="J170" s="57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C171" s="92"/>
      <c r="D171" s="31"/>
      <c r="G171" s="111">
        <f t="shared" si="9"/>
        <v>1430</v>
      </c>
      <c r="H171" s="56">
        <f t="shared" si="9"/>
        <v>286</v>
      </c>
      <c r="I171" s="57"/>
      <c r="J171" s="57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C172" s="92"/>
      <c r="D172" s="31"/>
      <c r="G172" s="111">
        <f t="shared" si="9"/>
        <v>1430</v>
      </c>
      <c r="H172" s="56">
        <f t="shared" si="9"/>
        <v>286</v>
      </c>
      <c r="I172" s="57"/>
      <c r="J172" s="57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C173" s="92"/>
      <c r="D173" s="31"/>
      <c r="G173" s="111">
        <f t="shared" si="9"/>
        <v>1430</v>
      </c>
      <c r="H173" s="56">
        <f t="shared" si="9"/>
        <v>286</v>
      </c>
      <c r="I173" s="57"/>
      <c r="J173" s="57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C174" s="92"/>
      <c r="D174" s="31"/>
      <c r="G174" s="111">
        <f t="shared" si="9"/>
        <v>1430</v>
      </c>
      <c r="H174" s="56">
        <f t="shared" si="9"/>
        <v>286</v>
      </c>
      <c r="I174" s="57"/>
      <c r="J174" s="57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C175" s="92"/>
      <c r="D175" s="31"/>
      <c r="G175" s="111">
        <f t="shared" si="9"/>
        <v>1430</v>
      </c>
      <c r="H175" s="56">
        <f t="shared" si="9"/>
        <v>286</v>
      </c>
      <c r="I175" s="57"/>
      <c r="J175" s="57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C176" s="92"/>
      <c r="D176" s="31"/>
      <c r="G176" s="111">
        <f t="shared" si="9"/>
        <v>1430</v>
      </c>
      <c r="H176" s="56">
        <f t="shared" si="9"/>
        <v>286</v>
      </c>
      <c r="I176" s="57"/>
      <c r="J176" s="57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C177" s="92"/>
      <c r="D177" s="31"/>
      <c r="G177" s="111">
        <f t="shared" si="9"/>
        <v>1430</v>
      </c>
      <c r="H177" s="56">
        <f t="shared" si="9"/>
        <v>286</v>
      </c>
      <c r="I177" s="57"/>
      <c r="J177" s="57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C178" s="92"/>
      <c r="D178" s="31"/>
      <c r="G178" s="111">
        <f t="shared" si="9"/>
        <v>1430</v>
      </c>
      <c r="H178" s="56">
        <f t="shared" si="9"/>
        <v>286</v>
      </c>
      <c r="I178" s="57"/>
      <c r="J178" s="57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C179" s="92"/>
      <c r="D179" s="31"/>
      <c r="G179" s="111">
        <f t="shared" si="9"/>
        <v>1430</v>
      </c>
      <c r="H179" s="56">
        <f t="shared" si="9"/>
        <v>286</v>
      </c>
      <c r="I179" s="57"/>
      <c r="J179" s="57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C180" s="92"/>
      <c r="D180" s="31"/>
      <c r="G180" s="111">
        <f t="shared" si="9"/>
        <v>1430</v>
      </c>
      <c r="H180" s="56">
        <f t="shared" si="9"/>
        <v>286</v>
      </c>
      <c r="I180" s="57"/>
      <c r="J180" s="57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C181" s="92"/>
      <c r="D181" s="31"/>
      <c r="G181" s="111">
        <f t="shared" si="9"/>
        <v>1430</v>
      </c>
      <c r="H181" s="56">
        <f t="shared" si="9"/>
        <v>286</v>
      </c>
      <c r="I181" s="57"/>
      <c r="J181" s="57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C182" s="92"/>
      <c r="D182" s="31"/>
      <c r="G182" s="111">
        <f t="shared" si="9"/>
        <v>1430</v>
      </c>
      <c r="H182" s="56">
        <f t="shared" si="9"/>
        <v>286</v>
      </c>
      <c r="I182" s="57"/>
      <c r="J182" s="57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C183" s="92"/>
      <c r="D183" s="31"/>
      <c r="G183" s="111">
        <f t="shared" si="9"/>
        <v>1430</v>
      </c>
      <c r="H183" s="56">
        <f t="shared" si="9"/>
        <v>286</v>
      </c>
      <c r="I183" s="57"/>
      <c r="J183" s="57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C184" s="92"/>
      <c r="D184" s="31"/>
      <c r="G184" s="111">
        <f t="shared" si="9"/>
        <v>1430</v>
      </c>
      <c r="H184" s="56">
        <f t="shared" si="9"/>
        <v>286</v>
      </c>
      <c r="I184" s="57"/>
      <c r="J184" s="57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C185" s="92"/>
      <c r="D185" s="31"/>
      <c r="G185" s="111">
        <f t="shared" si="9"/>
        <v>1430</v>
      </c>
      <c r="H185" s="56">
        <f t="shared" si="9"/>
        <v>286</v>
      </c>
      <c r="I185" s="57"/>
      <c r="J185" s="57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C186" s="92"/>
      <c r="D186" s="31"/>
      <c r="G186" s="111">
        <f t="shared" si="9"/>
        <v>1430</v>
      </c>
      <c r="H186" s="56">
        <f t="shared" si="9"/>
        <v>286</v>
      </c>
      <c r="I186" s="57"/>
      <c r="J186" s="57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C187" s="92"/>
      <c r="D187" s="31"/>
      <c r="G187" s="111">
        <f t="shared" ref="G187:H212" si="12">G186-E187+C187</f>
        <v>1430</v>
      </c>
      <c r="H187" s="56">
        <f t="shared" si="12"/>
        <v>286</v>
      </c>
      <c r="I187" s="57"/>
      <c r="J187" s="57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C188" s="92"/>
      <c r="D188" s="31"/>
      <c r="G188" s="111">
        <f t="shared" si="12"/>
        <v>1430</v>
      </c>
      <c r="H188" s="56">
        <f t="shared" si="12"/>
        <v>286</v>
      </c>
      <c r="I188" s="57"/>
      <c r="J188" s="57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C189" s="92"/>
      <c r="D189" s="31"/>
      <c r="G189" s="111">
        <f t="shared" si="12"/>
        <v>1430</v>
      </c>
      <c r="H189" s="56">
        <f t="shared" si="12"/>
        <v>286</v>
      </c>
      <c r="I189" s="57"/>
      <c r="J189" s="57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C190" s="92"/>
      <c r="D190" s="31"/>
      <c r="G190" s="111">
        <f t="shared" si="12"/>
        <v>1430</v>
      </c>
      <c r="H190" s="56">
        <f t="shared" si="12"/>
        <v>286</v>
      </c>
      <c r="I190" s="57"/>
      <c r="J190" s="57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C191" s="92"/>
      <c r="D191" s="31"/>
      <c r="G191" s="111">
        <f t="shared" si="12"/>
        <v>1430</v>
      </c>
      <c r="H191" s="56">
        <f t="shared" si="12"/>
        <v>286</v>
      </c>
      <c r="I191" s="57"/>
      <c r="J191" s="57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C192" s="92"/>
      <c r="D192" s="31"/>
      <c r="G192" s="111">
        <f t="shared" si="12"/>
        <v>1430</v>
      </c>
      <c r="H192" s="56">
        <f t="shared" si="12"/>
        <v>286</v>
      </c>
      <c r="I192" s="57"/>
      <c r="J192" s="57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C193" s="92"/>
      <c r="D193" s="31"/>
      <c r="G193" s="111">
        <f t="shared" si="12"/>
        <v>1430</v>
      </c>
      <c r="H193" s="56">
        <f t="shared" si="12"/>
        <v>286</v>
      </c>
      <c r="I193" s="57"/>
      <c r="J193" s="57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C194" s="92"/>
      <c r="D194" s="31"/>
      <c r="G194" s="111">
        <f t="shared" si="12"/>
        <v>1430</v>
      </c>
      <c r="H194" s="56">
        <f t="shared" si="12"/>
        <v>286</v>
      </c>
      <c r="I194" s="57"/>
      <c r="J194" s="57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C195" s="92"/>
      <c r="D195" s="31"/>
      <c r="G195" s="111">
        <f t="shared" si="12"/>
        <v>1430</v>
      </c>
      <c r="H195" s="56">
        <f t="shared" si="12"/>
        <v>286</v>
      </c>
      <c r="I195" s="57"/>
      <c r="J195" s="57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C196" s="92"/>
      <c r="D196" s="31"/>
      <c r="G196" s="111">
        <f t="shared" si="12"/>
        <v>1430</v>
      </c>
      <c r="H196" s="56">
        <f t="shared" si="12"/>
        <v>286</v>
      </c>
      <c r="I196" s="57"/>
      <c r="J196" s="57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C197" s="92"/>
      <c r="D197" s="31"/>
      <c r="G197" s="111">
        <f t="shared" si="12"/>
        <v>1430</v>
      </c>
      <c r="H197" s="56">
        <f t="shared" si="12"/>
        <v>286</v>
      </c>
      <c r="I197" s="57"/>
      <c r="J197" s="57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C198" s="92"/>
      <c r="D198" s="31"/>
      <c r="G198" s="111">
        <f t="shared" si="12"/>
        <v>1430</v>
      </c>
      <c r="H198" s="56">
        <f t="shared" si="12"/>
        <v>286</v>
      </c>
      <c r="I198" s="57"/>
      <c r="J198" s="57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C199" s="92"/>
      <c r="D199" s="31"/>
      <c r="G199" s="111">
        <f t="shared" si="12"/>
        <v>1430</v>
      </c>
      <c r="H199" s="56">
        <f t="shared" si="12"/>
        <v>286</v>
      </c>
      <c r="I199" s="57"/>
      <c r="J199" s="57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C200" s="92"/>
      <c r="D200" s="31"/>
      <c r="G200" s="111">
        <f t="shared" si="12"/>
        <v>1430</v>
      </c>
      <c r="H200" s="56">
        <f t="shared" si="12"/>
        <v>286</v>
      </c>
      <c r="I200" s="57"/>
      <c r="J200" s="57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C201" s="92"/>
      <c r="D201" s="31"/>
      <c r="G201" s="111">
        <f t="shared" si="12"/>
        <v>1430</v>
      </c>
      <c r="H201" s="56">
        <f t="shared" si="12"/>
        <v>286</v>
      </c>
      <c r="I201" s="57"/>
      <c r="J201" s="57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C202" s="92"/>
      <c r="D202" s="31"/>
      <c r="G202" s="111">
        <f t="shared" si="12"/>
        <v>1430</v>
      </c>
      <c r="H202" s="56">
        <f t="shared" si="12"/>
        <v>286</v>
      </c>
      <c r="I202" s="57"/>
      <c r="J202" s="57"/>
      <c r="K202" s="31"/>
      <c r="L202" s="56" t="str">
        <f t="shared" si="11"/>
        <v xml:space="preserve"> </v>
      </c>
      <c r="M202" s="31"/>
      <c r="N202" s="84"/>
      <c r="O202" s="84"/>
      <c r="P202" s="110">
        <f t="shared" si="10"/>
        <v>0</v>
      </c>
      <c r="Q202" s="31"/>
    </row>
    <row r="203" spans="1:17" ht="18" x14ac:dyDescent="0.25">
      <c r="A203" s="31"/>
      <c r="C203" s="92"/>
      <c r="D203" s="31"/>
      <c r="G203" s="111">
        <f t="shared" si="12"/>
        <v>1430</v>
      </c>
      <c r="H203" s="56">
        <f t="shared" si="12"/>
        <v>286</v>
      </c>
      <c r="I203" s="57"/>
      <c r="J203" s="57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0"/>
        <v>0</v>
      </c>
      <c r="Q203" s="31"/>
    </row>
    <row r="204" spans="1:17" ht="18" x14ac:dyDescent="0.25">
      <c r="A204" s="31"/>
      <c r="C204" s="92"/>
      <c r="D204" s="31"/>
      <c r="G204" s="111">
        <f t="shared" si="12"/>
        <v>1430</v>
      </c>
      <c r="H204" s="56">
        <f t="shared" si="12"/>
        <v>286</v>
      </c>
      <c r="I204" s="57"/>
      <c r="J204" s="57"/>
      <c r="K204" s="31"/>
      <c r="L204" s="56" t="str">
        <f t="shared" si="11"/>
        <v xml:space="preserve"> </v>
      </c>
      <c r="M204" s="31"/>
      <c r="N204" s="84"/>
      <c r="O204" s="84"/>
      <c r="P204" s="110">
        <f t="shared" si="10"/>
        <v>0</v>
      </c>
      <c r="Q204" s="31"/>
    </row>
    <row r="205" spans="1:17" ht="18" x14ac:dyDescent="0.25">
      <c r="A205" s="31"/>
      <c r="C205" s="92"/>
      <c r="D205" s="31"/>
      <c r="G205" s="111">
        <f t="shared" si="12"/>
        <v>1430</v>
      </c>
      <c r="H205" s="56">
        <f t="shared" si="12"/>
        <v>286</v>
      </c>
      <c r="I205" s="57"/>
      <c r="J205" s="57"/>
      <c r="K205" s="31"/>
      <c r="L205" s="56" t="str">
        <f t="shared" si="11"/>
        <v xml:space="preserve"> </v>
      </c>
      <c r="M205" s="31"/>
      <c r="N205" s="84"/>
      <c r="O205" s="84"/>
      <c r="P205" s="110">
        <f t="shared" si="10"/>
        <v>0</v>
      </c>
      <c r="Q205" s="31"/>
    </row>
    <row r="206" spans="1:17" ht="18" x14ac:dyDescent="0.25">
      <c r="A206" s="31"/>
      <c r="C206" s="92"/>
      <c r="D206" s="31"/>
      <c r="G206" s="111">
        <f t="shared" si="12"/>
        <v>1430</v>
      </c>
      <c r="H206" s="56">
        <f t="shared" si="12"/>
        <v>286</v>
      </c>
      <c r="I206" s="57"/>
      <c r="J206" s="57"/>
      <c r="K206" s="31"/>
      <c r="L206" s="56" t="str">
        <f t="shared" si="11"/>
        <v xml:space="preserve"> </v>
      </c>
      <c r="M206" s="31"/>
      <c r="N206" s="84"/>
      <c r="O206" s="84"/>
      <c r="P206" s="110">
        <f t="shared" ref="P206:P212" si="13">O206*G206</f>
        <v>0</v>
      </c>
      <c r="Q206" s="31"/>
    </row>
    <row r="207" spans="1:17" ht="18" x14ac:dyDescent="0.25">
      <c r="A207" s="31"/>
      <c r="C207" s="92"/>
      <c r="D207" s="31"/>
      <c r="G207" s="111">
        <f t="shared" si="12"/>
        <v>1430</v>
      </c>
      <c r="H207" s="56">
        <f t="shared" si="12"/>
        <v>286</v>
      </c>
      <c r="I207" s="57"/>
      <c r="J207" s="57"/>
      <c r="K207" s="31"/>
      <c r="L207" s="56" t="str">
        <f t="shared" si="11"/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C208" s="92"/>
      <c r="D208" s="31"/>
      <c r="G208" s="111">
        <f t="shared" si="12"/>
        <v>1430</v>
      </c>
      <c r="H208" s="56">
        <f t="shared" si="12"/>
        <v>286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  <row r="209" spans="1:17" ht="18" x14ac:dyDescent="0.25">
      <c r="A209" s="31"/>
      <c r="C209" s="92"/>
      <c r="D209" s="31"/>
      <c r="G209" s="111">
        <f t="shared" si="12"/>
        <v>1430</v>
      </c>
      <c r="H209" s="56">
        <f t="shared" si="12"/>
        <v>286</v>
      </c>
      <c r="I209" s="57"/>
      <c r="J209" s="57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3"/>
        <v>0</v>
      </c>
      <c r="Q209" s="31"/>
    </row>
    <row r="210" spans="1:17" ht="18" x14ac:dyDescent="0.25">
      <c r="A210" s="31"/>
      <c r="C210" s="92"/>
      <c r="D210" s="31"/>
      <c r="G210" s="111">
        <f t="shared" si="12"/>
        <v>1430</v>
      </c>
      <c r="H210" s="56">
        <f t="shared" si="12"/>
        <v>286</v>
      </c>
      <c r="I210" s="57"/>
      <c r="J210" s="57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3"/>
        <v>0</v>
      </c>
      <c r="Q210" s="31"/>
    </row>
    <row r="211" spans="1:17" ht="18" x14ac:dyDescent="0.25">
      <c r="A211" s="31"/>
      <c r="C211" s="92"/>
      <c r="D211" s="31"/>
      <c r="G211" s="111">
        <f t="shared" si="12"/>
        <v>1430</v>
      </c>
      <c r="H211" s="56">
        <f t="shared" si="12"/>
        <v>286</v>
      </c>
      <c r="I211" s="57"/>
      <c r="J211" s="57"/>
      <c r="K211" s="31"/>
      <c r="L211" s="56" t="str">
        <f>IF(D211&gt;0,D211," ")</f>
        <v xml:space="preserve"> </v>
      </c>
      <c r="M211" s="31"/>
      <c r="N211" s="84"/>
      <c r="O211" s="84"/>
      <c r="P211" s="110">
        <f t="shared" si="13"/>
        <v>0</v>
      </c>
      <c r="Q211" s="31"/>
    </row>
    <row r="212" spans="1:17" ht="18" x14ac:dyDescent="0.25">
      <c r="A212" s="31"/>
      <c r="C212" s="92"/>
      <c r="D212" s="31"/>
      <c r="G212" s="111">
        <f t="shared" si="12"/>
        <v>1430</v>
      </c>
      <c r="H212" s="56">
        <f t="shared" si="12"/>
        <v>286</v>
      </c>
      <c r="I212" s="57"/>
      <c r="J212" s="57"/>
      <c r="K212" s="31"/>
      <c r="L212" s="56" t="str">
        <f>IF(D212&gt;0,D212," ")</f>
        <v xml:space="preserve"> </v>
      </c>
      <c r="M212" s="31"/>
      <c r="N212" s="84"/>
      <c r="O212" s="84"/>
      <c r="P212" s="110">
        <f t="shared" si="13"/>
        <v>0</v>
      </c>
      <c r="Q212" s="31"/>
    </row>
    <row r="213" spans="1:17" ht="18" x14ac:dyDescent="0.25">
      <c r="A213" s="31"/>
      <c r="C213" s="92"/>
      <c r="D213" s="31"/>
      <c r="G213" s="92"/>
      <c r="H213" s="31"/>
      <c r="K213" s="31"/>
      <c r="L213" s="31"/>
      <c r="M213" s="31"/>
      <c r="N213" s="84"/>
      <c r="O213" s="84"/>
      <c r="P213" s="84"/>
      <c r="Q213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112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I21" sqref="I21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4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46</v>
      </c>
      <c r="D5" s="33"/>
      <c r="E5" s="154"/>
      <c r="F5" s="185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86"/>
      <c r="G6" s="6"/>
      <c r="K6" s="863" t="s">
        <v>22</v>
      </c>
      <c r="L6" s="864"/>
      <c r="M6" s="865"/>
    </row>
    <row r="7" spans="1:18" ht="15.75" x14ac:dyDescent="0.25">
      <c r="A7" s="866" t="s">
        <v>2</v>
      </c>
      <c r="B7" s="867"/>
      <c r="C7" s="868" t="s">
        <v>3</v>
      </c>
      <c r="D7" s="877"/>
      <c r="E7" s="878" t="s">
        <v>4</v>
      </c>
      <c r="F7" s="869"/>
      <c r="G7" s="868" t="s">
        <v>5</v>
      </c>
      <c r="H7" s="869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87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8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14" t="s">
        <v>84</v>
      </c>
      <c r="B9" s="146"/>
      <c r="C9" s="80"/>
      <c r="D9" s="136"/>
      <c r="E9" s="137"/>
      <c r="F9" s="188"/>
      <c r="G9" s="247">
        <v>14552</v>
      </c>
      <c r="H9" s="249">
        <v>529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692" customFormat="1" ht="15.75" x14ac:dyDescent="0.25">
      <c r="A10" s="759"/>
      <c r="B10" s="760">
        <v>2</v>
      </c>
      <c r="C10" s="761"/>
      <c r="D10" s="762"/>
      <c r="E10" s="856">
        <v>108.8</v>
      </c>
      <c r="F10" s="763">
        <v>4</v>
      </c>
      <c r="G10" s="761">
        <f>G9-E10+C10</f>
        <v>14443.2</v>
      </c>
      <c r="H10" s="762">
        <f>H9-F10+D10</f>
        <v>525</v>
      </c>
      <c r="I10" s="764" t="s">
        <v>90</v>
      </c>
      <c r="J10" s="699" t="s">
        <v>52</v>
      </c>
      <c r="K10" s="765"/>
      <c r="L10" s="762"/>
      <c r="M10" s="766"/>
      <c r="N10" s="767"/>
      <c r="O10" s="768">
        <f>27.22*F10</f>
        <v>108.88</v>
      </c>
      <c r="P10" s="767">
        <v>0</v>
      </c>
      <c r="R10" s="693"/>
    </row>
    <row r="11" spans="1:18" s="692" customFormat="1" ht="15" x14ac:dyDescent="0.2">
      <c r="A11" s="759"/>
      <c r="B11" s="760">
        <v>2</v>
      </c>
      <c r="C11" s="761"/>
      <c r="D11" s="762"/>
      <c r="E11" s="857">
        <v>27.2</v>
      </c>
      <c r="F11" s="763">
        <v>1</v>
      </c>
      <c r="G11" s="761">
        <f t="shared" ref="G11:G16" si="0">G10-E11+C11</f>
        <v>14416</v>
      </c>
      <c r="H11" s="762">
        <f t="shared" ref="H11:H15" si="1">H10-F11+D11</f>
        <v>524</v>
      </c>
      <c r="I11" s="764" t="s">
        <v>91</v>
      </c>
      <c r="J11" s="699" t="s">
        <v>52</v>
      </c>
      <c r="K11" s="765"/>
      <c r="L11" s="762"/>
      <c r="M11" s="766"/>
      <c r="N11" s="767"/>
      <c r="O11" s="768">
        <f>27.22*F11</f>
        <v>27.22</v>
      </c>
      <c r="P11" s="767">
        <v>0</v>
      </c>
      <c r="R11" s="693"/>
    </row>
    <row r="12" spans="1:18" s="692" customFormat="1" ht="15" x14ac:dyDescent="0.2">
      <c r="A12" s="776"/>
      <c r="B12" s="776">
        <v>2</v>
      </c>
      <c r="C12" s="777"/>
      <c r="D12" s="778"/>
      <c r="E12" s="854">
        <v>761.6</v>
      </c>
      <c r="F12" s="779">
        <v>28</v>
      </c>
      <c r="G12" s="761">
        <f t="shared" si="0"/>
        <v>13654.4</v>
      </c>
      <c r="H12" s="762">
        <f t="shared" si="1"/>
        <v>496</v>
      </c>
      <c r="I12" s="764" t="s">
        <v>92</v>
      </c>
      <c r="J12" s="699" t="s">
        <v>52</v>
      </c>
      <c r="K12" s="780"/>
      <c r="L12" s="778"/>
      <c r="M12" s="781"/>
      <c r="N12" s="782"/>
      <c r="O12" s="783">
        <f t="shared" ref="O12:O38" si="2">27.22*F12</f>
        <v>762.16</v>
      </c>
      <c r="P12" s="767">
        <v>0</v>
      </c>
      <c r="R12" s="693"/>
    </row>
    <row r="13" spans="1:18" s="755" customFormat="1" ht="15" x14ac:dyDescent="0.2">
      <c r="A13" s="833"/>
      <c r="B13" s="833">
        <v>2</v>
      </c>
      <c r="C13" s="761"/>
      <c r="D13" s="762"/>
      <c r="E13" s="855">
        <v>762.16</v>
      </c>
      <c r="F13" s="764">
        <v>28</v>
      </c>
      <c r="G13" s="761">
        <f t="shared" si="0"/>
        <v>12892.24</v>
      </c>
      <c r="H13" s="762">
        <f t="shared" si="1"/>
        <v>468</v>
      </c>
      <c r="I13" s="764" t="s">
        <v>97</v>
      </c>
      <c r="J13" s="699" t="s">
        <v>52</v>
      </c>
      <c r="K13" s="765"/>
      <c r="L13" s="762"/>
      <c r="M13" s="766"/>
      <c r="N13" s="767"/>
      <c r="O13" s="768">
        <f t="shared" si="2"/>
        <v>762.16</v>
      </c>
      <c r="P13" s="767">
        <v>0</v>
      </c>
      <c r="R13" s="834"/>
    </row>
    <row r="14" spans="1:18" s="755" customFormat="1" ht="15.75" x14ac:dyDescent="0.25">
      <c r="A14" s="833"/>
      <c r="B14" s="833">
        <v>5</v>
      </c>
      <c r="C14" s="811"/>
      <c r="D14" s="787"/>
      <c r="E14" s="855">
        <v>27.2</v>
      </c>
      <c r="F14" s="764">
        <v>1</v>
      </c>
      <c r="G14" s="761">
        <f t="shared" si="0"/>
        <v>12865.039999999999</v>
      </c>
      <c r="H14" s="762">
        <f t="shared" si="1"/>
        <v>467</v>
      </c>
      <c r="I14" s="764" t="s">
        <v>112</v>
      </c>
      <c r="J14" s="846" t="s">
        <v>52</v>
      </c>
      <c r="K14" s="765"/>
      <c r="L14" s="762"/>
      <c r="M14" s="766"/>
      <c r="N14" s="767"/>
      <c r="O14" s="768">
        <f t="shared" si="2"/>
        <v>27.22</v>
      </c>
      <c r="P14" s="767">
        <v>0</v>
      </c>
      <c r="R14" s="834"/>
    </row>
    <row r="15" spans="1:18" s="755" customFormat="1" ht="15.75" x14ac:dyDescent="0.25">
      <c r="A15" s="833"/>
      <c r="B15" s="833">
        <v>5</v>
      </c>
      <c r="C15" s="811"/>
      <c r="D15" s="787"/>
      <c r="E15" s="855">
        <v>761.6</v>
      </c>
      <c r="F15" s="764">
        <v>28</v>
      </c>
      <c r="G15" s="761">
        <f t="shared" si="0"/>
        <v>12103.439999999999</v>
      </c>
      <c r="H15" s="762">
        <f t="shared" si="1"/>
        <v>439</v>
      </c>
      <c r="I15" s="764" t="s">
        <v>113</v>
      </c>
      <c r="J15" s="846" t="s">
        <v>52</v>
      </c>
      <c r="K15" s="765"/>
      <c r="L15" s="762"/>
      <c r="M15" s="766"/>
      <c r="N15" s="767"/>
      <c r="O15" s="768">
        <f t="shared" si="2"/>
        <v>762.16</v>
      </c>
      <c r="P15" s="767"/>
      <c r="R15" s="834"/>
    </row>
    <row r="16" spans="1:18" s="292" customFormat="1" ht="15" x14ac:dyDescent="0.2">
      <c r="A16" s="261"/>
      <c r="B16" s="261">
        <v>7</v>
      </c>
      <c r="C16" s="734"/>
      <c r="D16" s="708"/>
      <c r="E16" s="855">
        <v>761.6</v>
      </c>
      <c r="F16" s="287">
        <v>28</v>
      </c>
      <c r="G16" s="233">
        <f t="shared" si="0"/>
        <v>11341.839999999998</v>
      </c>
      <c r="H16" s="234">
        <f t="shared" ref="H16:H21" si="3">H15-F16+D16</f>
        <v>411</v>
      </c>
      <c r="I16" s="287" t="s">
        <v>133</v>
      </c>
      <c r="J16" s="263" t="s">
        <v>52</v>
      </c>
      <c r="K16" s="307"/>
      <c r="L16" s="234"/>
      <c r="M16" s="238"/>
      <c r="N16" s="294"/>
      <c r="O16" s="328">
        <f>27.22*F16</f>
        <v>762.16</v>
      </c>
      <c r="P16" s="294">
        <v>0</v>
      </c>
      <c r="R16" s="321"/>
    </row>
    <row r="17" spans="1:18" s="292" customFormat="1" ht="15" x14ac:dyDescent="0.2">
      <c r="A17" s="261"/>
      <c r="B17" s="261"/>
      <c r="C17" s="734"/>
      <c r="D17" s="708"/>
      <c r="E17" s="583"/>
      <c r="F17" s="287"/>
      <c r="G17" s="233">
        <f t="shared" ref="G17:G47" si="4">G16-E17+C17</f>
        <v>11341.839999999998</v>
      </c>
      <c r="H17" s="234">
        <f t="shared" si="3"/>
        <v>411</v>
      </c>
      <c r="I17" s="287"/>
      <c r="J17" s="263"/>
      <c r="K17" s="307"/>
      <c r="L17" s="234"/>
      <c r="M17" s="238"/>
      <c r="N17" s="294"/>
      <c r="O17" s="328">
        <f>27.22*F17</f>
        <v>0</v>
      </c>
      <c r="P17" s="294"/>
      <c r="R17" s="321"/>
    </row>
    <row r="18" spans="1:18" s="292" customFormat="1" ht="15" x14ac:dyDescent="0.2">
      <c r="A18" s="261"/>
      <c r="B18" s="261"/>
      <c r="C18" s="734"/>
      <c r="D18" s="708"/>
      <c r="E18" s="583"/>
      <c r="F18" s="287"/>
      <c r="G18" s="233">
        <f t="shared" si="4"/>
        <v>11341.839999999998</v>
      </c>
      <c r="H18" s="234">
        <f t="shared" si="3"/>
        <v>411</v>
      </c>
      <c r="I18" s="287"/>
      <c r="J18" s="263"/>
      <c r="K18" s="307"/>
      <c r="L18" s="234"/>
      <c r="M18" s="238"/>
      <c r="N18" s="294"/>
      <c r="O18" s="328">
        <f>27.22*F18</f>
        <v>0</v>
      </c>
      <c r="P18" s="294"/>
      <c r="R18" s="321"/>
    </row>
    <row r="19" spans="1:18" s="527" customFormat="1" ht="15" x14ac:dyDescent="0.2">
      <c r="A19" s="577"/>
      <c r="B19" s="261"/>
      <c r="C19" s="578"/>
      <c r="D19" s="524"/>
      <c r="E19" s="583"/>
      <c r="F19" s="287"/>
      <c r="G19" s="233">
        <f t="shared" si="4"/>
        <v>11341.839999999998</v>
      </c>
      <c r="H19" s="234">
        <f t="shared" si="3"/>
        <v>411</v>
      </c>
      <c r="I19" s="287"/>
      <c r="J19" s="263"/>
      <c r="K19" s="524"/>
      <c r="L19" s="524"/>
      <c r="M19" s="525"/>
      <c r="N19" s="526"/>
      <c r="O19" s="582">
        <f t="shared" si="2"/>
        <v>0</v>
      </c>
      <c r="P19" s="526">
        <v>0</v>
      </c>
      <c r="R19" s="528"/>
    </row>
    <row r="20" spans="1:18" s="742" customFormat="1" ht="15" x14ac:dyDescent="0.2">
      <c r="A20" s="735"/>
      <c r="B20" s="261"/>
      <c r="C20" s="736"/>
      <c r="D20" s="737"/>
      <c r="E20" s="583"/>
      <c r="F20" s="287"/>
      <c r="G20" s="233">
        <f t="shared" si="4"/>
        <v>11341.839999999998</v>
      </c>
      <c r="H20" s="234">
        <f t="shared" si="3"/>
        <v>411</v>
      </c>
      <c r="I20" s="287"/>
      <c r="J20" s="300"/>
      <c r="K20" s="738"/>
      <c r="L20" s="738"/>
      <c r="M20" s="739"/>
      <c r="N20" s="740"/>
      <c r="O20" s="741">
        <f t="shared" si="2"/>
        <v>0</v>
      </c>
      <c r="P20" s="740">
        <v>0</v>
      </c>
      <c r="R20" s="743"/>
    </row>
    <row r="21" spans="1:18" s="742" customFormat="1" ht="15" x14ac:dyDescent="0.2">
      <c r="A21" s="735"/>
      <c r="B21" s="261"/>
      <c r="C21" s="744"/>
      <c r="D21" s="745"/>
      <c r="E21" s="583"/>
      <c r="F21" s="287"/>
      <c r="G21" s="233">
        <f t="shared" si="4"/>
        <v>11341.839999999998</v>
      </c>
      <c r="H21" s="234">
        <f t="shared" si="3"/>
        <v>411</v>
      </c>
      <c r="I21" s="287"/>
      <c r="J21" s="300"/>
      <c r="K21" s="738"/>
      <c r="L21" s="738"/>
      <c r="M21" s="739"/>
      <c r="N21" s="740"/>
      <c r="O21" s="741">
        <f t="shared" si="2"/>
        <v>0</v>
      </c>
      <c r="P21" s="740"/>
      <c r="R21" s="743"/>
    </row>
    <row r="22" spans="1:18" s="742" customFormat="1" ht="15" x14ac:dyDescent="0.2">
      <c r="A22" s="735"/>
      <c r="B22" s="261"/>
      <c r="C22" s="736"/>
      <c r="D22" s="737"/>
      <c r="E22" s="583"/>
      <c r="F22" s="287"/>
      <c r="G22" s="233">
        <f t="shared" si="4"/>
        <v>11341.839999999998</v>
      </c>
      <c r="H22" s="234">
        <f t="shared" ref="H22:H23" si="5">H21-F22+D22</f>
        <v>411</v>
      </c>
      <c r="I22" s="287"/>
      <c r="J22" s="300"/>
      <c r="K22" s="738"/>
      <c r="L22" s="738"/>
      <c r="M22" s="739"/>
      <c r="N22" s="740"/>
      <c r="O22" s="741">
        <f t="shared" si="2"/>
        <v>0</v>
      </c>
      <c r="P22" s="740"/>
      <c r="R22" s="743"/>
    </row>
    <row r="23" spans="1:18" s="292" customFormat="1" ht="15" x14ac:dyDescent="0.2">
      <c r="A23" s="261"/>
      <c r="B23" s="261"/>
      <c r="C23" s="233"/>
      <c r="D23" s="234"/>
      <c r="E23" s="583"/>
      <c r="F23" s="287"/>
      <c r="G23" s="233">
        <f t="shared" si="4"/>
        <v>11341.839999999998</v>
      </c>
      <c r="H23" s="234">
        <f t="shared" si="5"/>
        <v>411</v>
      </c>
      <c r="I23" s="287"/>
      <c r="J23" s="263"/>
      <c r="K23" s="234"/>
      <c r="L23" s="234"/>
      <c r="M23" s="238"/>
      <c r="N23" s="294"/>
      <c r="O23" s="328">
        <f t="shared" si="2"/>
        <v>0</v>
      </c>
      <c r="P23" s="294">
        <v>0</v>
      </c>
    </row>
    <row r="24" spans="1:18" s="292" customFormat="1" ht="15" x14ac:dyDescent="0.2">
      <c r="A24" s="261"/>
      <c r="B24" s="261"/>
      <c r="C24" s="233"/>
      <c r="D24" s="234"/>
      <c r="E24" s="583"/>
      <c r="F24" s="287"/>
      <c r="G24" s="233">
        <f t="shared" si="4"/>
        <v>11341.839999999998</v>
      </c>
      <c r="H24" s="234">
        <f t="shared" ref="H24:H37" si="6">H23-F24+D24</f>
        <v>411</v>
      </c>
      <c r="I24" s="287"/>
      <c r="J24" s="263"/>
      <c r="K24" s="234"/>
      <c r="L24" s="234"/>
      <c r="M24" s="238"/>
      <c r="N24" s="294"/>
      <c r="O24" s="328">
        <f t="shared" si="2"/>
        <v>0</v>
      </c>
      <c r="P24" s="294"/>
    </row>
    <row r="25" spans="1:18" s="130" customFormat="1" ht="15" x14ac:dyDescent="0.2">
      <c r="A25" s="261"/>
      <c r="B25" s="261"/>
      <c r="C25" s="233"/>
      <c r="D25" s="234"/>
      <c r="E25" s="583"/>
      <c r="F25" s="287"/>
      <c r="G25" s="233">
        <f t="shared" si="4"/>
        <v>11341.839999999998</v>
      </c>
      <c r="H25" s="234">
        <f t="shared" si="6"/>
        <v>411</v>
      </c>
      <c r="I25" s="287"/>
      <c r="J25" s="263"/>
      <c r="K25" s="234"/>
      <c r="L25" s="234"/>
      <c r="M25" s="238"/>
      <c r="N25" s="294"/>
      <c r="O25" s="328">
        <f t="shared" si="2"/>
        <v>0</v>
      </c>
      <c r="P25" s="294">
        <v>0</v>
      </c>
    </row>
    <row r="26" spans="1:18" s="130" customFormat="1" ht="15" x14ac:dyDescent="0.2">
      <c r="A26" s="241"/>
      <c r="B26" s="248"/>
      <c r="C26" s="391"/>
      <c r="D26" s="245"/>
      <c r="E26" s="746"/>
      <c r="F26" s="475"/>
      <c r="G26" s="233">
        <f t="shared" si="4"/>
        <v>11341.839999999998</v>
      </c>
      <c r="H26" s="234">
        <f t="shared" si="6"/>
        <v>411</v>
      </c>
      <c r="I26" s="287"/>
      <c r="J26" s="263"/>
      <c r="K26" s="234"/>
      <c r="L26" s="234"/>
      <c r="M26" s="238"/>
      <c r="N26" s="294"/>
      <c r="O26" s="328">
        <f t="shared" si="2"/>
        <v>0</v>
      </c>
      <c r="P26" s="294">
        <v>0</v>
      </c>
    </row>
    <row r="27" spans="1:18" s="130" customFormat="1" ht="15" x14ac:dyDescent="0.2">
      <c r="A27" s="261"/>
      <c r="B27" s="248"/>
      <c r="C27" s="391"/>
      <c r="D27" s="245"/>
      <c r="E27" s="746"/>
      <c r="F27" s="475"/>
      <c r="G27" s="233">
        <f t="shared" si="4"/>
        <v>11341.839999999998</v>
      </c>
      <c r="H27" s="234">
        <f t="shared" si="6"/>
        <v>411</v>
      </c>
      <c r="I27" s="287"/>
      <c r="J27" s="263"/>
      <c r="K27" s="234"/>
      <c r="L27" s="234"/>
      <c r="M27" s="238"/>
      <c r="N27" s="294"/>
      <c r="O27" s="328">
        <f t="shared" si="2"/>
        <v>0</v>
      </c>
      <c r="P27" s="294">
        <v>0</v>
      </c>
    </row>
    <row r="28" spans="1:18" s="130" customFormat="1" ht="15" x14ac:dyDescent="0.2">
      <c r="A28" s="241"/>
      <c r="B28" s="248"/>
      <c r="C28" s="391"/>
      <c r="D28" s="245"/>
      <c r="E28" s="422"/>
      <c r="F28" s="475"/>
      <c r="G28" s="233">
        <f t="shared" si="4"/>
        <v>11341.839999999998</v>
      </c>
      <c r="H28" s="234">
        <f t="shared" si="6"/>
        <v>411</v>
      </c>
      <c r="I28" s="287"/>
      <c r="J28" s="263"/>
      <c r="K28" s="234"/>
      <c r="L28" s="234"/>
      <c r="M28" s="238"/>
      <c r="N28" s="294"/>
      <c r="O28" s="328">
        <f t="shared" si="2"/>
        <v>0</v>
      </c>
      <c r="P28" s="294">
        <v>0</v>
      </c>
    </row>
    <row r="29" spans="1:18" s="130" customFormat="1" ht="15" x14ac:dyDescent="0.2">
      <c r="A29" s="241"/>
      <c r="B29" s="248"/>
      <c r="C29" s="391"/>
      <c r="D29" s="245"/>
      <c r="E29" s="502"/>
      <c r="F29" s="475"/>
      <c r="G29" s="233">
        <f t="shared" si="4"/>
        <v>11341.839999999998</v>
      </c>
      <c r="H29" s="234">
        <f t="shared" si="6"/>
        <v>411</v>
      </c>
      <c r="I29" s="287"/>
      <c r="J29" s="263"/>
      <c r="K29" s="234"/>
      <c r="L29" s="234"/>
      <c r="M29" s="238"/>
      <c r="N29" s="294"/>
      <c r="O29" s="328">
        <f t="shared" si="2"/>
        <v>0</v>
      </c>
      <c r="P29" s="294">
        <v>0</v>
      </c>
    </row>
    <row r="30" spans="1:18" s="130" customFormat="1" ht="15" x14ac:dyDescent="0.2">
      <c r="A30" s="241"/>
      <c r="B30" s="248"/>
      <c r="C30" s="391"/>
      <c r="D30" s="245"/>
      <c r="E30" s="747"/>
      <c r="F30" s="475"/>
      <c r="G30" s="233">
        <f t="shared" si="4"/>
        <v>11341.839999999998</v>
      </c>
      <c r="H30" s="234">
        <f t="shared" si="6"/>
        <v>411</v>
      </c>
      <c r="I30" s="287"/>
      <c r="J30" s="263"/>
      <c r="K30" s="234"/>
      <c r="L30" s="234"/>
      <c r="M30" s="238"/>
      <c r="N30" s="294"/>
      <c r="O30" s="328">
        <f t="shared" si="2"/>
        <v>0</v>
      </c>
      <c r="P30" s="294">
        <v>0</v>
      </c>
    </row>
    <row r="31" spans="1:18" s="430" customFormat="1" ht="15" x14ac:dyDescent="0.2">
      <c r="A31" s="748"/>
      <c r="B31" s="248"/>
      <c r="C31" s="391"/>
      <c r="D31" s="245"/>
      <c r="E31" s="749"/>
      <c r="F31" s="733"/>
      <c r="G31" s="233">
        <f t="shared" si="4"/>
        <v>11341.839999999998</v>
      </c>
      <c r="H31" s="234">
        <f t="shared" si="6"/>
        <v>411</v>
      </c>
      <c r="I31" s="733"/>
      <c r="J31" s="263"/>
      <c r="K31" s="426"/>
      <c r="L31" s="426"/>
      <c r="M31" s="424"/>
      <c r="N31" s="429"/>
      <c r="O31" s="428">
        <f t="shared" si="2"/>
        <v>0</v>
      </c>
      <c r="P31" s="429">
        <v>0</v>
      </c>
    </row>
    <row r="32" spans="1:18" s="130" customFormat="1" ht="15" x14ac:dyDescent="0.2">
      <c r="A32" s="240"/>
      <c r="B32" s="248"/>
      <c r="C32" s="391"/>
      <c r="D32" s="245"/>
      <c r="E32" s="476"/>
      <c r="F32" s="475"/>
      <c r="G32" s="233">
        <f t="shared" si="4"/>
        <v>11341.839999999998</v>
      </c>
      <c r="H32" s="234">
        <f t="shared" si="6"/>
        <v>411</v>
      </c>
      <c r="I32" s="287"/>
      <c r="J32" s="263"/>
      <c r="K32" s="245"/>
      <c r="L32" s="234"/>
      <c r="M32" s="238"/>
      <c r="N32" s="294"/>
      <c r="O32" s="328">
        <f t="shared" si="2"/>
        <v>0</v>
      </c>
      <c r="P32" s="294">
        <v>0</v>
      </c>
    </row>
    <row r="33" spans="1:16" s="130" customFormat="1" ht="15" x14ac:dyDescent="0.2">
      <c r="A33" s="240"/>
      <c r="B33" s="241"/>
      <c r="C33" s="391"/>
      <c r="D33" s="245"/>
      <c r="E33" s="476"/>
      <c r="F33" s="475"/>
      <c r="G33" s="233">
        <f t="shared" si="4"/>
        <v>11341.839999999998</v>
      </c>
      <c r="H33" s="234">
        <f t="shared" si="6"/>
        <v>411</v>
      </c>
      <c r="I33" s="287"/>
      <c r="J33" s="406"/>
      <c r="K33" s="234"/>
      <c r="L33" s="234"/>
      <c r="M33" s="238"/>
      <c r="N33" s="294"/>
      <c r="O33" s="328">
        <f t="shared" si="2"/>
        <v>0</v>
      </c>
      <c r="P33" s="294">
        <v>0</v>
      </c>
    </row>
    <row r="34" spans="1:16" s="130" customFormat="1" ht="15.75" x14ac:dyDescent="0.25">
      <c r="A34" s="240"/>
      <c r="B34" s="241"/>
      <c r="C34" s="303"/>
      <c r="D34" s="285"/>
      <c r="E34" s="476"/>
      <c r="F34" s="475"/>
      <c r="G34" s="233">
        <f t="shared" si="4"/>
        <v>11341.839999999998</v>
      </c>
      <c r="H34" s="234">
        <f t="shared" si="6"/>
        <v>411</v>
      </c>
      <c r="I34" s="287"/>
      <c r="J34" s="300"/>
      <c r="K34" s="285"/>
      <c r="L34" s="234"/>
      <c r="M34" s="238"/>
      <c r="N34" s="294"/>
      <c r="O34" s="328">
        <f t="shared" si="2"/>
        <v>0</v>
      </c>
      <c r="P34" s="294">
        <v>0</v>
      </c>
    </row>
    <row r="35" spans="1:16" s="478" customFormat="1" ht="15" x14ac:dyDescent="0.2">
      <c r="A35" s="240"/>
      <c r="B35" s="241"/>
      <c r="C35" s="233"/>
      <c r="D35" s="234"/>
      <c r="E35" s="476"/>
      <c r="F35" s="475"/>
      <c r="G35" s="233">
        <f t="shared" si="4"/>
        <v>11341.839999999998</v>
      </c>
      <c r="H35" s="234">
        <f t="shared" si="6"/>
        <v>411</v>
      </c>
      <c r="I35" s="287"/>
      <c r="J35" s="263"/>
      <c r="K35" s="234"/>
      <c r="L35" s="234"/>
      <c r="M35" s="234"/>
      <c r="N35" s="477"/>
      <c r="O35" s="328">
        <f t="shared" si="2"/>
        <v>0</v>
      </c>
      <c r="P35" s="294">
        <v>0</v>
      </c>
    </row>
    <row r="36" spans="1:16" s="130" customFormat="1" ht="15" x14ac:dyDescent="0.2">
      <c r="A36" s="240"/>
      <c r="B36" s="248"/>
      <c r="C36" s="391"/>
      <c r="D36" s="245"/>
      <c r="E36" s="479"/>
      <c r="F36" s="267"/>
      <c r="G36" s="233">
        <f t="shared" si="4"/>
        <v>11341.839999999998</v>
      </c>
      <c r="H36" s="234">
        <f t="shared" si="6"/>
        <v>411</v>
      </c>
      <c r="I36" s="287"/>
      <c r="J36" s="263"/>
      <c r="K36" s="234"/>
      <c r="L36" s="234"/>
      <c r="M36" s="234"/>
      <c r="N36" s="294"/>
      <c r="O36" s="328">
        <f t="shared" si="2"/>
        <v>0</v>
      </c>
      <c r="P36" s="294">
        <v>0</v>
      </c>
    </row>
    <row r="37" spans="1:16" s="130" customFormat="1" ht="15" x14ac:dyDescent="0.2">
      <c r="A37" s="240"/>
      <c r="B37" s="413"/>
      <c r="C37" s="391"/>
      <c r="D37" s="245"/>
      <c r="E37" s="422"/>
      <c r="F37" s="267"/>
      <c r="G37" s="233">
        <f t="shared" si="4"/>
        <v>11341.839999999998</v>
      </c>
      <c r="H37" s="234">
        <f t="shared" si="6"/>
        <v>411</v>
      </c>
      <c r="I37" s="287"/>
      <c r="J37" s="263"/>
      <c r="K37" s="234"/>
      <c r="L37" s="234"/>
      <c r="M37" s="238"/>
      <c r="N37" s="294"/>
      <c r="O37" s="328">
        <f t="shared" si="2"/>
        <v>0</v>
      </c>
      <c r="P37" s="294">
        <v>0</v>
      </c>
    </row>
    <row r="38" spans="1:16" s="130" customFormat="1" ht="15" x14ac:dyDescent="0.2">
      <c r="A38" s="240"/>
      <c r="B38" s="413"/>
      <c r="C38" s="391"/>
      <c r="D38" s="245"/>
      <c r="E38" s="421"/>
      <c r="F38" s="267"/>
      <c r="G38" s="233">
        <f t="shared" si="4"/>
        <v>11341.839999999998</v>
      </c>
      <c r="H38" s="234">
        <f t="shared" ref="H38:H43" si="7">H37-F38+D38</f>
        <v>411</v>
      </c>
      <c r="I38" s="414"/>
      <c r="J38" s="263"/>
      <c r="K38" s="234"/>
      <c r="L38" s="234"/>
      <c r="M38" s="238"/>
      <c r="N38" s="294"/>
      <c r="O38" s="328">
        <f t="shared" si="2"/>
        <v>0</v>
      </c>
      <c r="P38" s="294">
        <f t="shared" ref="P38:P43" si="8">O38*G38</f>
        <v>0</v>
      </c>
    </row>
    <row r="39" spans="1:16" s="130" customFormat="1" ht="15" x14ac:dyDescent="0.2">
      <c r="A39" s="240"/>
      <c r="B39" s="248"/>
      <c r="C39" s="402"/>
      <c r="D39" s="300"/>
      <c r="E39" s="262"/>
      <c r="F39" s="267"/>
      <c r="G39" s="233">
        <f t="shared" si="4"/>
        <v>11341.839999999998</v>
      </c>
      <c r="H39" s="234">
        <f t="shared" si="7"/>
        <v>411</v>
      </c>
      <c r="I39" s="287"/>
      <c r="J39" s="406"/>
      <c r="K39" s="234"/>
      <c r="L39" s="234"/>
      <c r="M39" s="238"/>
      <c r="N39" s="294"/>
      <c r="O39" s="328">
        <f t="shared" ref="O39:O43" si="9">M39*F39</f>
        <v>0</v>
      </c>
      <c r="P39" s="294">
        <f t="shared" si="8"/>
        <v>0</v>
      </c>
    </row>
    <row r="40" spans="1:16" s="130" customFormat="1" ht="15" x14ac:dyDescent="0.2">
      <c r="A40" s="240"/>
      <c r="B40" s="248"/>
      <c r="C40" s="391"/>
      <c r="D40" s="245"/>
      <c r="E40" s="262"/>
      <c r="F40" s="267"/>
      <c r="G40" s="233">
        <f t="shared" si="4"/>
        <v>11341.839999999998</v>
      </c>
      <c r="H40" s="234">
        <f t="shared" si="7"/>
        <v>411</v>
      </c>
      <c r="I40" s="287"/>
      <c r="J40" s="708"/>
      <c r="K40" s="234"/>
      <c r="L40" s="234"/>
      <c r="M40" s="238"/>
      <c r="N40" s="294"/>
      <c r="O40" s="328">
        <f t="shared" si="9"/>
        <v>0</v>
      </c>
      <c r="P40" s="294">
        <f t="shared" si="8"/>
        <v>0</v>
      </c>
    </row>
    <row r="41" spans="1:16" s="130" customFormat="1" ht="15" x14ac:dyDescent="0.2">
      <c r="A41" s="240"/>
      <c r="B41" s="248"/>
      <c r="C41" s="391"/>
      <c r="D41" s="245"/>
      <c r="E41" s="262"/>
      <c r="F41" s="267"/>
      <c r="G41" s="233">
        <f t="shared" si="4"/>
        <v>11341.839999999998</v>
      </c>
      <c r="H41" s="234">
        <f t="shared" si="7"/>
        <v>411</v>
      </c>
      <c r="I41" s="287"/>
      <c r="J41" s="708"/>
      <c r="K41" s="234"/>
      <c r="L41" s="234"/>
      <c r="M41" s="238"/>
      <c r="N41" s="294"/>
      <c r="O41" s="328">
        <f t="shared" si="9"/>
        <v>0</v>
      </c>
      <c r="P41" s="294">
        <f t="shared" si="8"/>
        <v>0</v>
      </c>
    </row>
    <row r="42" spans="1:16" s="130" customFormat="1" ht="15" x14ac:dyDescent="0.2">
      <c r="A42" s="240"/>
      <c r="B42" s="248"/>
      <c r="C42" s="391"/>
      <c r="D42" s="245"/>
      <c r="E42" s="262"/>
      <c r="F42" s="267"/>
      <c r="G42" s="233">
        <f t="shared" si="4"/>
        <v>11341.839999999998</v>
      </c>
      <c r="H42" s="234">
        <f t="shared" si="7"/>
        <v>411</v>
      </c>
      <c r="I42" s="287"/>
      <c r="J42" s="708"/>
      <c r="K42" s="234"/>
      <c r="L42" s="234"/>
      <c r="M42" s="238"/>
      <c r="N42" s="294"/>
      <c r="O42" s="328">
        <f t="shared" si="9"/>
        <v>0</v>
      </c>
      <c r="P42" s="294">
        <f t="shared" si="8"/>
        <v>0</v>
      </c>
    </row>
    <row r="43" spans="1:16" s="130" customFormat="1" ht="15" x14ac:dyDescent="0.2">
      <c r="A43" s="240"/>
      <c r="B43" s="248"/>
      <c r="C43" s="391"/>
      <c r="D43" s="245"/>
      <c r="E43" s="262"/>
      <c r="F43" s="267"/>
      <c r="G43" s="233">
        <f t="shared" si="4"/>
        <v>11341.839999999998</v>
      </c>
      <c r="H43" s="234">
        <f t="shared" si="7"/>
        <v>411</v>
      </c>
      <c r="I43" s="287"/>
      <c r="J43" s="436"/>
      <c r="K43" s="234"/>
      <c r="L43" s="234"/>
      <c r="M43" s="238"/>
      <c r="N43" s="294"/>
      <c r="O43" s="328">
        <f t="shared" si="9"/>
        <v>0</v>
      </c>
      <c r="P43" s="294">
        <f t="shared" si="8"/>
        <v>0</v>
      </c>
    </row>
    <row r="44" spans="1:16" ht="15" x14ac:dyDescent="0.2">
      <c r="G44" s="233">
        <f t="shared" si="4"/>
        <v>11341.839999999998</v>
      </c>
      <c r="H44" s="234">
        <f t="shared" ref="H44:H96" si="10">H43-F44+D44</f>
        <v>411</v>
      </c>
    </row>
    <row r="45" spans="1:16" ht="15" x14ac:dyDescent="0.2">
      <c r="G45" s="233">
        <f t="shared" si="4"/>
        <v>11341.839999999998</v>
      </c>
      <c r="H45" s="234">
        <f t="shared" si="10"/>
        <v>411</v>
      </c>
    </row>
    <row r="46" spans="1:16" ht="15" x14ac:dyDescent="0.2">
      <c r="G46" s="233">
        <f t="shared" si="4"/>
        <v>11341.839999999998</v>
      </c>
      <c r="H46" s="234">
        <f t="shared" si="10"/>
        <v>411</v>
      </c>
    </row>
    <row r="47" spans="1:16" ht="15" x14ac:dyDescent="0.2">
      <c r="G47" s="233">
        <f t="shared" si="4"/>
        <v>11341.839999999998</v>
      </c>
      <c r="H47" s="234">
        <f t="shared" si="10"/>
        <v>411</v>
      </c>
    </row>
    <row r="48" spans="1:16" ht="15" x14ac:dyDescent="0.2">
      <c r="G48" s="233">
        <f t="shared" ref="G48:G96" si="11">G47-E48+C48</f>
        <v>11341.839999999998</v>
      </c>
      <c r="H48" s="234">
        <f t="shared" si="10"/>
        <v>411</v>
      </c>
    </row>
    <row r="49" spans="7:8" ht="15" x14ac:dyDescent="0.2">
      <c r="G49" s="233">
        <f t="shared" si="11"/>
        <v>11341.839999999998</v>
      </c>
      <c r="H49" s="234">
        <f t="shared" si="10"/>
        <v>411</v>
      </c>
    </row>
    <row r="50" spans="7:8" ht="15" x14ac:dyDescent="0.2">
      <c r="G50" s="233">
        <f t="shared" si="11"/>
        <v>11341.839999999998</v>
      </c>
      <c r="H50" s="234">
        <f t="shared" si="10"/>
        <v>411</v>
      </c>
    </row>
    <row r="51" spans="7:8" ht="15" x14ac:dyDescent="0.2">
      <c r="G51" s="233">
        <f t="shared" si="11"/>
        <v>11341.839999999998</v>
      </c>
      <c r="H51" s="234">
        <f t="shared" si="10"/>
        <v>411</v>
      </c>
    </row>
    <row r="52" spans="7:8" ht="15" x14ac:dyDescent="0.2">
      <c r="G52" s="233">
        <f t="shared" si="11"/>
        <v>11341.839999999998</v>
      </c>
      <c r="H52" s="234">
        <f t="shared" si="10"/>
        <v>411</v>
      </c>
    </row>
    <row r="53" spans="7:8" ht="15" x14ac:dyDescent="0.2">
      <c r="G53" s="233">
        <f t="shared" si="11"/>
        <v>11341.839999999998</v>
      </c>
      <c r="H53" s="234">
        <f t="shared" si="10"/>
        <v>411</v>
      </c>
    </row>
    <row r="54" spans="7:8" ht="15" x14ac:dyDescent="0.2">
      <c r="G54" s="233">
        <f t="shared" si="11"/>
        <v>11341.839999999998</v>
      </c>
      <c r="H54" s="234">
        <f t="shared" si="10"/>
        <v>411</v>
      </c>
    </row>
    <row r="55" spans="7:8" ht="15" x14ac:dyDescent="0.2">
      <c r="G55" s="233">
        <f t="shared" si="11"/>
        <v>11341.839999999998</v>
      </c>
      <c r="H55" s="234">
        <f t="shared" si="10"/>
        <v>411</v>
      </c>
    </row>
    <row r="56" spans="7:8" ht="15" x14ac:dyDescent="0.2">
      <c r="G56" s="233">
        <f t="shared" si="11"/>
        <v>11341.839999999998</v>
      </c>
      <c r="H56" s="234">
        <f t="shared" si="10"/>
        <v>411</v>
      </c>
    </row>
    <row r="57" spans="7:8" ht="15" x14ac:dyDescent="0.2">
      <c r="G57" s="233">
        <f t="shared" si="11"/>
        <v>11341.839999999998</v>
      </c>
      <c r="H57" s="234">
        <f t="shared" si="10"/>
        <v>411</v>
      </c>
    </row>
    <row r="58" spans="7:8" ht="15" x14ac:dyDescent="0.2">
      <c r="G58" s="233">
        <f t="shared" si="11"/>
        <v>11341.839999999998</v>
      </c>
      <c r="H58" s="234">
        <f t="shared" si="10"/>
        <v>411</v>
      </c>
    </row>
    <row r="59" spans="7:8" ht="15" x14ac:dyDescent="0.2">
      <c r="G59" s="233">
        <f t="shared" si="11"/>
        <v>11341.839999999998</v>
      </c>
      <c r="H59" s="234">
        <f t="shared" si="10"/>
        <v>411</v>
      </c>
    </row>
    <row r="60" spans="7:8" ht="15" x14ac:dyDescent="0.2">
      <c r="G60" s="233">
        <f t="shared" si="11"/>
        <v>11341.839999999998</v>
      </c>
      <c r="H60" s="234">
        <f t="shared" si="10"/>
        <v>411</v>
      </c>
    </row>
    <row r="61" spans="7:8" ht="15" x14ac:dyDescent="0.2">
      <c r="G61" s="233">
        <f t="shared" si="11"/>
        <v>11341.839999999998</v>
      </c>
      <c r="H61" s="234">
        <f t="shared" si="10"/>
        <v>411</v>
      </c>
    </row>
    <row r="62" spans="7:8" ht="15" x14ac:dyDescent="0.2">
      <c r="G62" s="233">
        <f t="shared" si="11"/>
        <v>11341.839999999998</v>
      </c>
      <c r="H62" s="234">
        <f t="shared" si="10"/>
        <v>411</v>
      </c>
    </row>
    <row r="63" spans="7:8" ht="15" x14ac:dyDescent="0.2">
      <c r="G63" s="233">
        <f t="shared" si="11"/>
        <v>11341.839999999998</v>
      </c>
      <c r="H63" s="234">
        <f t="shared" si="10"/>
        <v>411</v>
      </c>
    </row>
    <row r="64" spans="7:8" ht="15" x14ac:dyDescent="0.2">
      <c r="G64" s="233">
        <f t="shared" si="11"/>
        <v>11341.839999999998</v>
      </c>
      <c r="H64" s="234">
        <f t="shared" si="10"/>
        <v>411</v>
      </c>
    </row>
    <row r="65" spans="7:8" ht="15" x14ac:dyDescent="0.2">
      <c r="G65" s="233">
        <f t="shared" si="11"/>
        <v>11341.839999999998</v>
      </c>
      <c r="H65" s="234">
        <f t="shared" si="10"/>
        <v>411</v>
      </c>
    </row>
    <row r="66" spans="7:8" ht="15" x14ac:dyDescent="0.2">
      <c r="G66" s="233">
        <f t="shared" si="11"/>
        <v>11341.839999999998</v>
      </c>
      <c r="H66" s="234">
        <f t="shared" si="10"/>
        <v>411</v>
      </c>
    </row>
    <row r="67" spans="7:8" ht="15" x14ac:dyDescent="0.2">
      <c r="G67" s="233">
        <f t="shared" si="11"/>
        <v>11341.839999999998</v>
      </c>
      <c r="H67" s="234">
        <f t="shared" si="10"/>
        <v>411</v>
      </c>
    </row>
    <row r="68" spans="7:8" ht="15" x14ac:dyDescent="0.2">
      <c r="G68" s="233">
        <f t="shared" si="11"/>
        <v>11341.839999999998</v>
      </c>
      <c r="H68" s="234">
        <f t="shared" si="10"/>
        <v>411</v>
      </c>
    </row>
    <row r="69" spans="7:8" ht="15" x14ac:dyDescent="0.2">
      <c r="G69" s="233">
        <f t="shared" si="11"/>
        <v>11341.839999999998</v>
      </c>
      <c r="H69" s="234">
        <f t="shared" si="10"/>
        <v>411</v>
      </c>
    </row>
    <row r="70" spans="7:8" ht="15" x14ac:dyDescent="0.2">
      <c r="G70" s="233">
        <f t="shared" si="11"/>
        <v>11341.839999999998</v>
      </c>
      <c r="H70" s="234">
        <f t="shared" si="10"/>
        <v>411</v>
      </c>
    </row>
    <row r="71" spans="7:8" ht="15" x14ac:dyDescent="0.2">
      <c r="G71" s="233">
        <f t="shared" si="11"/>
        <v>11341.839999999998</v>
      </c>
      <c r="H71" s="234">
        <f t="shared" si="10"/>
        <v>411</v>
      </c>
    </row>
    <row r="72" spans="7:8" ht="15" x14ac:dyDescent="0.2">
      <c r="G72" s="233">
        <f t="shared" si="11"/>
        <v>11341.839999999998</v>
      </c>
      <c r="H72" s="234">
        <f t="shared" si="10"/>
        <v>411</v>
      </c>
    </row>
    <row r="73" spans="7:8" ht="15" x14ac:dyDescent="0.2">
      <c r="G73" s="233">
        <f t="shared" si="11"/>
        <v>11341.839999999998</v>
      </c>
      <c r="H73" s="234">
        <f t="shared" si="10"/>
        <v>411</v>
      </c>
    </row>
    <row r="74" spans="7:8" ht="15" x14ac:dyDescent="0.2">
      <c r="G74" s="233">
        <f t="shared" si="11"/>
        <v>11341.839999999998</v>
      </c>
      <c r="H74" s="234">
        <f t="shared" si="10"/>
        <v>411</v>
      </c>
    </row>
    <row r="75" spans="7:8" ht="15" x14ac:dyDescent="0.2">
      <c r="G75" s="233">
        <f t="shared" si="11"/>
        <v>11341.839999999998</v>
      </c>
      <c r="H75" s="234">
        <f t="shared" si="10"/>
        <v>411</v>
      </c>
    </row>
    <row r="76" spans="7:8" ht="15" x14ac:dyDescent="0.2">
      <c r="G76" s="233">
        <f t="shared" si="11"/>
        <v>11341.839999999998</v>
      </c>
      <c r="H76" s="234">
        <f t="shared" si="10"/>
        <v>411</v>
      </c>
    </row>
    <row r="77" spans="7:8" ht="15" x14ac:dyDescent="0.2">
      <c r="G77" s="233">
        <f t="shared" si="11"/>
        <v>11341.839999999998</v>
      </c>
      <c r="H77" s="234">
        <f t="shared" si="10"/>
        <v>411</v>
      </c>
    </row>
    <row r="78" spans="7:8" ht="15" x14ac:dyDescent="0.2">
      <c r="G78" s="233">
        <f t="shared" si="11"/>
        <v>11341.839999999998</v>
      </c>
      <c r="H78" s="234">
        <f t="shared" si="10"/>
        <v>411</v>
      </c>
    </row>
    <row r="79" spans="7:8" ht="15" x14ac:dyDescent="0.2">
      <c r="G79" s="233">
        <f t="shared" si="11"/>
        <v>11341.839999999998</v>
      </c>
      <c r="H79" s="234">
        <f t="shared" si="10"/>
        <v>411</v>
      </c>
    </row>
    <row r="80" spans="7:8" ht="15" x14ac:dyDescent="0.2">
      <c r="G80" s="233">
        <f t="shared" si="11"/>
        <v>11341.839999999998</v>
      </c>
      <c r="H80" s="234">
        <f t="shared" si="10"/>
        <v>411</v>
      </c>
    </row>
    <row r="81" spans="7:8" ht="15" x14ac:dyDescent="0.2">
      <c r="G81" s="233">
        <f t="shared" si="11"/>
        <v>11341.839999999998</v>
      </c>
      <c r="H81" s="234">
        <f t="shared" si="10"/>
        <v>411</v>
      </c>
    </row>
    <row r="82" spans="7:8" ht="15" x14ac:dyDescent="0.2">
      <c r="G82" s="233">
        <f t="shared" si="11"/>
        <v>11341.839999999998</v>
      </c>
      <c r="H82" s="234">
        <f t="shared" si="10"/>
        <v>411</v>
      </c>
    </row>
    <row r="83" spans="7:8" ht="15" x14ac:dyDescent="0.2">
      <c r="G83" s="233">
        <f t="shared" si="11"/>
        <v>11341.839999999998</v>
      </c>
      <c r="H83" s="234">
        <f t="shared" si="10"/>
        <v>411</v>
      </c>
    </row>
    <row r="84" spans="7:8" ht="15" x14ac:dyDescent="0.2">
      <c r="G84" s="233">
        <f t="shared" si="11"/>
        <v>11341.839999999998</v>
      </c>
      <c r="H84" s="234">
        <f t="shared" si="10"/>
        <v>411</v>
      </c>
    </row>
    <row r="85" spans="7:8" ht="15" x14ac:dyDescent="0.2">
      <c r="G85" s="233">
        <f t="shared" si="11"/>
        <v>11341.839999999998</v>
      </c>
      <c r="H85" s="234">
        <f t="shared" si="10"/>
        <v>411</v>
      </c>
    </row>
    <row r="86" spans="7:8" ht="15" x14ac:dyDescent="0.2">
      <c r="G86" s="233">
        <f t="shared" si="11"/>
        <v>11341.839999999998</v>
      </c>
      <c r="H86" s="234">
        <f t="shared" si="10"/>
        <v>411</v>
      </c>
    </row>
    <row r="87" spans="7:8" ht="15" x14ac:dyDescent="0.2">
      <c r="G87" s="233">
        <f t="shared" si="11"/>
        <v>11341.839999999998</v>
      </c>
      <c r="H87" s="234">
        <f t="shared" si="10"/>
        <v>411</v>
      </c>
    </row>
    <row r="88" spans="7:8" ht="15" x14ac:dyDescent="0.2">
      <c r="G88" s="233">
        <f t="shared" si="11"/>
        <v>11341.839999999998</v>
      </c>
      <c r="H88" s="234">
        <f t="shared" si="10"/>
        <v>411</v>
      </c>
    </row>
    <row r="89" spans="7:8" ht="15" x14ac:dyDescent="0.2">
      <c r="G89" s="233">
        <f t="shared" si="11"/>
        <v>11341.839999999998</v>
      </c>
      <c r="H89" s="234">
        <f t="shared" si="10"/>
        <v>411</v>
      </c>
    </row>
    <row r="90" spans="7:8" ht="15" x14ac:dyDescent="0.2">
      <c r="G90" s="233">
        <f t="shared" si="11"/>
        <v>11341.839999999998</v>
      </c>
      <c r="H90" s="234">
        <f t="shared" si="10"/>
        <v>411</v>
      </c>
    </row>
    <row r="91" spans="7:8" ht="15" x14ac:dyDescent="0.2">
      <c r="G91" s="233">
        <f t="shared" si="11"/>
        <v>11341.839999999998</v>
      </c>
      <c r="H91" s="234">
        <f t="shared" si="10"/>
        <v>411</v>
      </c>
    </row>
    <row r="92" spans="7:8" ht="15" x14ac:dyDescent="0.2">
      <c r="G92" s="233">
        <f t="shared" si="11"/>
        <v>11341.839999999998</v>
      </c>
      <c r="H92" s="234">
        <f t="shared" si="10"/>
        <v>411</v>
      </c>
    </row>
    <row r="93" spans="7:8" ht="15" x14ac:dyDescent="0.2">
      <c r="G93" s="233">
        <f t="shared" si="11"/>
        <v>11341.839999999998</v>
      </c>
      <c r="H93" s="234">
        <f t="shared" si="10"/>
        <v>411</v>
      </c>
    </row>
    <row r="94" spans="7:8" ht="15" x14ac:dyDescent="0.2">
      <c r="G94" s="233">
        <f t="shared" si="11"/>
        <v>11341.839999999998</v>
      </c>
      <c r="H94" s="234">
        <f t="shared" si="10"/>
        <v>411</v>
      </c>
    </row>
    <row r="95" spans="7:8" ht="15" x14ac:dyDescent="0.2">
      <c r="G95" s="233">
        <f t="shared" si="11"/>
        <v>11341.839999999998</v>
      </c>
      <c r="H95" s="234">
        <f t="shared" si="10"/>
        <v>411</v>
      </c>
    </row>
    <row r="96" spans="7:8" ht="15" x14ac:dyDescent="0.2">
      <c r="G96" s="233">
        <f t="shared" si="11"/>
        <v>11341.839999999998</v>
      </c>
      <c r="H96" s="234">
        <f t="shared" si="10"/>
        <v>411</v>
      </c>
    </row>
    <row r="97" spans="7:8" ht="15" x14ac:dyDescent="0.2">
      <c r="G97" s="233">
        <f t="shared" ref="G97:G112" si="12">G96-E97+C97</f>
        <v>11341.839999999998</v>
      </c>
      <c r="H97" s="234">
        <f t="shared" ref="H97:H111" si="13">H96-F97+D97</f>
        <v>411</v>
      </c>
    </row>
    <row r="98" spans="7:8" ht="15" x14ac:dyDescent="0.2">
      <c r="G98" s="233">
        <f t="shared" si="12"/>
        <v>11341.839999999998</v>
      </c>
      <c r="H98" s="234">
        <f t="shared" si="13"/>
        <v>411</v>
      </c>
    </row>
    <row r="99" spans="7:8" ht="15" x14ac:dyDescent="0.2">
      <c r="G99" s="233">
        <f t="shared" si="12"/>
        <v>11341.839999999998</v>
      </c>
      <c r="H99" s="234">
        <f t="shared" si="13"/>
        <v>411</v>
      </c>
    </row>
    <row r="100" spans="7:8" ht="15" x14ac:dyDescent="0.2">
      <c r="G100" s="233">
        <f t="shared" si="12"/>
        <v>11341.839999999998</v>
      </c>
      <c r="H100" s="234">
        <f t="shared" si="13"/>
        <v>411</v>
      </c>
    </row>
    <row r="101" spans="7:8" ht="15" x14ac:dyDescent="0.2">
      <c r="G101" s="233">
        <f t="shared" si="12"/>
        <v>11341.839999999998</v>
      </c>
      <c r="H101" s="234">
        <f t="shared" si="13"/>
        <v>411</v>
      </c>
    </row>
    <row r="102" spans="7:8" ht="15" x14ac:dyDescent="0.2">
      <c r="G102" s="233">
        <f t="shared" si="12"/>
        <v>11341.839999999998</v>
      </c>
      <c r="H102" s="234">
        <f t="shared" si="13"/>
        <v>411</v>
      </c>
    </row>
    <row r="103" spans="7:8" ht="15" x14ac:dyDescent="0.2">
      <c r="G103" s="233">
        <f t="shared" si="12"/>
        <v>11341.839999999998</v>
      </c>
      <c r="H103" s="234">
        <f t="shared" si="13"/>
        <v>411</v>
      </c>
    </row>
    <row r="104" spans="7:8" ht="15" x14ac:dyDescent="0.2">
      <c r="G104" s="233">
        <f t="shared" si="12"/>
        <v>11341.839999999998</v>
      </c>
      <c r="H104" s="234">
        <f t="shared" si="13"/>
        <v>411</v>
      </c>
    </row>
    <row r="105" spans="7:8" ht="15" x14ac:dyDescent="0.2">
      <c r="G105" s="233">
        <f t="shared" si="12"/>
        <v>11341.839999999998</v>
      </c>
      <c r="H105" s="234">
        <f t="shared" si="13"/>
        <v>411</v>
      </c>
    </row>
    <row r="106" spans="7:8" ht="15" x14ac:dyDescent="0.2">
      <c r="G106" s="233">
        <f t="shared" si="12"/>
        <v>11341.839999999998</v>
      </c>
      <c r="H106" s="234">
        <f t="shared" si="13"/>
        <v>411</v>
      </c>
    </row>
    <row r="107" spans="7:8" ht="15" x14ac:dyDescent="0.2">
      <c r="G107" s="233">
        <f t="shared" si="12"/>
        <v>11341.839999999998</v>
      </c>
      <c r="H107" s="234">
        <f t="shared" si="13"/>
        <v>411</v>
      </c>
    </row>
    <row r="108" spans="7:8" ht="15" x14ac:dyDescent="0.2">
      <c r="G108" s="233">
        <f t="shared" si="12"/>
        <v>11341.839999999998</v>
      </c>
      <c r="H108" s="234">
        <f t="shared" si="13"/>
        <v>411</v>
      </c>
    </row>
    <row r="109" spans="7:8" ht="15" x14ac:dyDescent="0.2">
      <c r="G109" s="233">
        <f t="shared" si="12"/>
        <v>11341.839999999998</v>
      </c>
      <c r="H109" s="234">
        <f t="shared" si="13"/>
        <v>411</v>
      </c>
    </row>
    <row r="110" spans="7:8" ht="15" x14ac:dyDescent="0.2">
      <c r="G110" s="233">
        <f t="shared" si="12"/>
        <v>11341.839999999998</v>
      </c>
      <c r="H110" s="234">
        <f t="shared" si="13"/>
        <v>411</v>
      </c>
    </row>
    <row r="111" spans="7:8" ht="15" x14ac:dyDescent="0.2">
      <c r="G111" s="233">
        <f t="shared" si="12"/>
        <v>11341.839999999998</v>
      </c>
      <c r="H111" s="234">
        <f t="shared" si="13"/>
        <v>411</v>
      </c>
    </row>
    <row r="112" spans="7:8" ht="15" x14ac:dyDescent="0.2">
      <c r="G112" s="233">
        <f t="shared" si="12"/>
        <v>11341.839999999998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28"/>
  <sheetViews>
    <sheetView topLeftCell="A5" zoomScale="160" zoomScaleNormal="160" workbookViewId="0">
      <pane ySplit="4" topLeftCell="A15" activePane="bottomLeft" state="frozen"/>
      <selection activeCell="J13" sqref="J13"/>
      <selection pane="bottomLeft" activeCell="E29" sqref="E29:E30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6" t="s">
        <v>0</v>
      </c>
      <c r="B5" s="56"/>
      <c r="C5" s="216" t="s">
        <v>40</v>
      </c>
      <c r="D5" s="217"/>
      <c r="E5" s="216"/>
      <c r="F5" s="218"/>
      <c r="G5" s="172"/>
      <c r="H5" s="176" t="s">
        <v>1</v>
      </c>
      <c r="I5" s="216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13"/>
      <c r="C6" s="173"/>
      <c r="D6" s="9"/>
      <c r="E6" s="13"/>
      <c r="F6" s="213"/>
      <c r="G6" s="173"/>
      <c r="H6" s="9"/>
      <c r="I6" s="9"/>
      <c r="J6" s="9"/>
      <c r="K6" s="879" t="s">
        <v>22</v>
      </c>
      <c r="L6" s="880"/>
      <c r="M6" s="881"/>
      <c r="N6" s="14"/>
      <c r="O6" s="14"/>
    </row>
    <row r="7" spans="1:18" x14ac:dyDescent="0.2">
      <c r="A7" s="879" t="s">
        <v>2</v>
      </c>
      <c r="B7" s="881"/>
      <c r="C7" s="882" t="s">
        <v>3</v>
      </c>
      <c r="D7" s="883"/>
      <c r="E7" s="882" t="s">
        <v>4</v>
      </c>
      <c r="F7" s="883"/>
      <c r="G7" s="882" t="s">
        <v>5</v>
      </c>
      <c r="H7" s="883"/>
      <c r="I7" s="220" t="s">
        <v>17</v>
      </c>
      <c r="J7" s="219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21" t="s">
        <v>19</v>
      </c>
      <c r="B8" s="222" t="s">
        <v>20</v>
      </c>
      <c r="C8" s="223" t="s">
        <v>12</v>
      </c>
      <c r="D8" s="224" t="s">
        <v>7</v>
      </c>
      <c r="E8" s="225" t="s">
        <v>12</v>
      </c>
      <c r="F8" s="29" t="s">
        <v>7</v>
      </c>
      <c r="G8" s="226" t="s">
        <v>12</v>
      </c>
      <c r="H8" s="227" t="s">
        <v>7</v>
      </c>
      <c r="I8" s="227" t="s">
        <v>18</v>
      </c>
      <c r="J8" s="227"/>
      <c r="K8" s="227" t="s">
        <v>13</v>
      </c>
      <c r="L8" s="227" t="s">
        <v>7</v>
      </c>
      <c r="M8" s="227" t="s">
        <v>8</v>
      </c>
      <c r="N8" s="228" t="s">
        <v>14</v>
      </c>
      <c r="O8" s="228" t="s">
        <v>15</v>
      </c>
      <c r="P8" s="22" t="s">
        <v>16</v>
      </c>
    </row>
    <row r="9" spans="1:18" ht="15.75" customHeight="1" x14ac:dyDescent="0.25">
      <c r="A9" s="55" t="s">
        <v>84</v>
      </c>
      <c r="B9" s="243"/>
      <c r="C9" s="244"/>
      <c r="D9" s="245"/>
      <c r="E9" s="244"/>
      <c r="F9" s="242"/>
      <c r="G9" s="247">
        <v>0</v>
      </c>
      <c r="H9" s="130">
        <v>0</v>
      </c>
      <c r="I9" s="130"/>
      <c r="J9" s="130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692" customFormat="1" x14ac:dyDescent="0.2">
      <c r="A10" s="700"/>
      <c r="B10" s="754">
        <v>1</v>
      </c>
      <c r="C10" s="701">
        <v>5160</v>
      </c>
      <c r="D10" s="700">
        <v>67</v>
      </c>
      <c r="E10" s="701"/>
      <c r="F10" s="700"/>
      <c r="G10" s="701">
        <f t="shared" ref="G10:G73" si="1">G9-E10+C10</f>
        <v>5160</v>
      </c>
      <c r="H10" s="700">
        <f>H9-F10+D10</f>
        <v>67</v>
      </c>
      <c r="I10" s="699"/>
      <c r="J10" s="755" t="s">
        <v>80</v>
      </c>
      <c r="K10" s="756"/>
      <c r="N10" s="693"/>
      <c r="O10" s="693"/>
      <c r="P10" s="693">
        <f t="shared" si="0"/>
        <v>0</v>
      </c>
      <c r="R10" s="693"/>
    </row>
    <row r="11" spans="1:18" s="692" customFormat="1" x14ac:dyDescent="0.2">
      <c r="A11" s="700"/>
      <c r="B11" s="754">
        <v>1</v>
      </c>
      <c r="C11" s="701"/>
      <c r="D11" s="700"/>
      <c r="E11" s="757">
        <v>5160</v>
      </c>
      <c r="F11" s="700">
        <v>67</v>
      </c>
      <c r="G11" s="701">
        <f t="shared" si="1"/>
        <v>0</v>
      </c>
      <c r="H11" s="700">
        <f>H10-F11+D11</f>
        <v>0</v>
      </c>
      <c r="I11" s="699" t="s">
        <v>89</v>
      </c>
      <c r="J11" s="755" t="s">
        <v>52</v>
      </c>
      <c r="K11" s="758"/>
      <c r="N11" s="693"/>
      <c r="O11" s="693"/>
      <c r="P11" s="693">
        <f t="shared" si="0"/>
        <v>0</v>
      </c>
      <c r="R11" s="693"/>
    </row>
    <row r="12" spans="1:18" s="692" customFormat="1" x14ac:dyDescent="0.2">
      <c r="A12" s="817"/>
      <c r="B12" s="754">
        <v>1</v>
      </c>
      <c r="C12" s="757">
        <v>23910</v>
      </c>
      <c r="D12" s="818">
        <v>250</v>
      </c>
      <c r="E12" s="701"/>
      <c r="F12" s="700"/>
      <c r="G12" s="701">
        <f t="shared" si="1"/>
        <v>23910</v>
      </c>
      <c r="H12" s="700">
        <f t="shared" ref="H12:H25" si="2">H11-F12+D12</f>
        <v>250</v>
      </c>
      <c r="I12" s="699"/>
      <c r="J12" s="699" t="s">
        <v>99</v>
      </c>
      <c r="K12" s="819"/>
      <c r="N12" s="693"/>
      <c r="O12" s="693"/>
      <c r="P12" s="693">
        <f t="shared" si="0"/>
        <v>0</v>
      </c>
      <c r="R12" s="693"/>
    </row>
    <row r="13" spans="1:18" s="692" customFormat="1" x14ac:dyDescent="0.2">
      <c r="A13" s="700"/>
      <c r="B13" s="754">
        <v>1</v>
      </c>
      <c r="C13" s="820"/>
      <c r="E13" s="701">
        <v>23910</v>
      </c>
      <c r="F13" s="700">
        <v>250</v>
      </c>
      <c r="G13" s="701">
        <f t="shared" si="1"/>
        <v>0</v>
      </c>
      <c r="H13" s="700">
        <f t="shared" si="2"/>
        <v>0</v>
      </c>
      <c r="I13" s="699" t="s">
        <v>93</v>
      </c>
      <c r="J13" s="699" t="s">
        <v>52</v>
      </c>
      <c r="K13" s="821"/>
      <c r="N13" s="693"/>
      <c r="O13" s="822"/>
      <c r="P13" s="693">
        <f t="shared" si="0"/>
        <v>0</v>
      </c>
      <c r="R13" s="693"/>
    </row>
    <row r="14" spans="1:18" s="692" customFormat="1" x14ac:dyDescent="0.2">
      <c r="A14" s="700"/>
      <c r="B14" s="754">
        <v>2</v>
      </c>
      <c r="C14" s="820">
        <v>22210</v>
      </c>
      <c r="D14" s="692">
        <v>250</v>
      </c>
      <c r="E14" s="701"/>
      <c r="F14" s="700"/>
      <c r="G14" s="701">
        <f t="shared" si="1"/>
        <v>22210</v>
      </c>
      <c r="H14" s="700">
        <f t="shared" si="2"/>
        <v>250</v>
      </c>
      <c r="I14" s="699"/>
      <c r="J14" s="755" t="s">
        <v>99</v>
      </c>
      <c r="K14" s="821"/>
      <c r="N14" s="693"/>
      <c r="O14" s="693"/>
      <c r="P14" s="693">
        <f t="shared" si="0"/>
        <v>0</v>
      </c>
      <c r="R14" s="693"/>
    </row>
    <row r="15" spans="1:18" s="692" customFormat="1" x14ac:dyDescent="0.2">
      <c r="A15" s="700"/>
      <c r="B15" s="754">
        <v>2</v>
      </c>
      <c r="C15" s="757"/>
      <c r="D15" s="818"/>
      <c r="E15" s="701">
        <v>22210</v>
      </c>
      <c r="F15" s="700">
        <v>250</v>
      </c>
      <c r="G15" s="701">
        <f t="shared" si="1"/>
        <v>0</v>
      </c>
      <c r="H15" s="700">
        <f t="shared" si="2"/>
        <v>0</v>
      </c>
      <c r="I15" s="699" t="s">
        <v>100</v>
      </c>
      <c r="J15" s="755" t="s">
        <v>52</v>
      </c>
      <c r="K15" s="821"/>
      <c r="N15" s="693"/>
      <c r="O15" s="822"/>
      <c r="P15" s="693">
        <f t="shared" si="0"/>
        <v>0</v>
      </c>
      <c r="R15" s="693"/>
    </row>
    <row r="16" spans="1:18" s="692" customFormat="1" x14ac:dyDescent="0.2">
      <c r="A16" s="700"/>
      <c r="B16" s="754">
        <v>2</v>
      </c>
      <c r="C16" s="701">
        <v>12020</v>
      </c>
      <c r="D16" s="700">
        <v>131</v>
      </c>
      <c r="E16" s="701"/>
      <c r="F16" s="700"/>
      <c r="G16" s="701">
        <f t="shared" si="1"/>
        <v>12020</v>
      </c>
      <c r="H16" s="700">
        <f t="shared" si="2"/>
        <v>131</v>
      </c>
      <c r="I16" s="699"/>
      <c r="J16" s="755" t="s">
        <v>99</v>
      </c>
      <c r="K16" s="839"/>
      <c r="N16" s="693"/>
      <c r="O16" s="693"/>
      <c r="P16" s="693">
        <f>O16*G20</f>
        <v>0</v>
      </c>
      <c r="R16" s="693"/>
    </row>
    <row r="17" spans="1:16" s="692" customFormat="1" x14ac:dyDescent="0.2">
      <c r="A17" s="699"/>
      <c r="B17" s="754">
        <v>2</v>
      </c>
      <c r="C17" s="820"/>
      <c r="E17" s="757">
        <v>12020</v>
      </c>
      <c r="F17" s="818">
        <v>131</v>
      </c>
      <c r="G17" s="701">
        <f t="shared" si="1"/>
        <v>0</v>
      </c>
      <c r="H17" s="700">
        <f>H16-F17+D17</f>
        <v>0</v>
      </c>
      <c r="I17" s="699" t="s">
        <v>100</v>
      </c>
      <c r="J17" s="755" t="s">
        <v>52</v>
      </c>
      <c r="K17" s="840"/>
      <c r="N17" s="693"/>
      <c r="O17" s="693"/>
      <c r="P17" s="693">
        <f>O17*G21</f>
        <v>0</v>
      </c>
    </row>
    <row r="18" spans="1:16" s="130" customFormat="1" x14ac:dyDescent="0.2">
      <c r="A18" s="263" t="s">
        <v>110</v>
      </c>
      <c r="B18" s="394">
        <v>3</v>
      </c>
      <c r="C18" s="720"/>
      <c r="E18" s="246"/>
      <c r="G18" s="244">
        <f t="shared" si="1"/>
        <v>0</v>
      </c>
      <c r="H18" s="242">
        <f t="shared" ref="H18:H20" si="3">H17-F18+D18</f>
        <v>0</v>
      </c>
      <c r="I18" s="263"/>
      <c r="J18" s="292"/>
      <c r="K18" s="719"/>
      <c r="N18" s="275"/>
      <c r="O18" s="275"/>
      <c r="P18" s="275"/>
    </row>
    <row r="19" spans="1:16" s="130" customFormat="1" x14ac:dyDescent="0.2">
      <c r="A19" s="263"/>
      <c r="B19" s="394">
        <v>3</v>
      </c>
      <c r="C19" s="246"/>
      <c r="E19" s="246"/>
      <c r="G19" s="244">
        <f t="shared" si="1"/>
        <v>0</v>
      </c>
      <c r="H19" s="242">
        <f t="shared" si="3"/>
        <v>0</v>
      </c>
      <c r="I19" s="263"/>
      <c r="J19" s="292"/>
      <c r="K19" s="719"/>
      <c r="M19" s="292"/>
      <c r="N19" s="275"/>
      <c r="O19" s="275"/>
      <c r="P19" s="275"/>
    </row>
    <row r="20" spans="1:16" s="692" customFormat="1" x14ac:dyDescent="0.2">
      <c r="A20" s="817"/>
      <c r="B20" s="845">
        <v>4</v>
      </c>
      <c r="C20" s="701">
        <v>22680</v>
      </c>
      <c r="D20" s="700">
        <v>250</v>
      </c>
      <c r="E20" s="701"/>
      <c r="F20" s="700"/>
      <c r="G20" s="701">
        <f t="shared" si="1"/>
        <v>22680</v>
      </c>
      <c r="H20" s="700">
        <f t="shared" si="3"/>
        <v>250</v>
      </c>
      <c r="I20" s="699"/>
      <c r="J20" s="699" t="s">
        <v>99</v>
      </c>
      <c r="K20" s="839"/>
      <c r="L20" s="755"/>
      <c r="N20" s="693"/>
      <c r="O20" s="693"/>
      <c r="P20" s="693">
        <f t="shared" ref="P20:P80" si="4">O20*G22</f>
        <v>0</v>
      </c>
    </row>
    <row r="21" spans="1:16" s="692" customFormat="1" x14ac:dyDescent="0.2">
      <c r="A21" s="700"/>
      <c r="B21" s="845">
        <v>4</v>
      </c>
      <c r="C21" s="701"/>
      <c r="D21" s="700"/>
      <c r="E21" s="757">
        <v>22680</v>
      </c>
      <c r="F21" s="700">
        <v>250</v>
      </c>
      <c r="G21" s="701">
        <f t="shared" si="1"/>
        <v>0</v>
      </c>
      <c r="H21" s="700">
        <f t="shared" si="2"/>
        <v>0</v>
      </c>
      <c r="I21" s="699" t="s">
        <v>111</v>
      </c>
      <c r="J21" s="699" t="s">
        <v>52</v>
      </c>
      <c r="K21" s="839"/>
      <c r="N21" s="693"/>
      <c r="O21" s="693"/>
      <c r="P21" s="693">
        <f t="shared" si="4"/>
        <v>0</v>
      </c>
    </row>
    <row r="22" spans="1:16" s="692" customFormat="1" x14ac:dyDescent="0.2">
      <c r="A22" s="700"/>
      <c r="B22" s="706">
        <v>5</v>
      </c>
      <c r="C22" s="701">
        <v>22550</v>
      </c>
      <c r="D22" s="700">
        <v>250</v>
      </c>
      <c r="E22" s="757"/>
      <c r="F22" s="700"/>
      <c r="G22" s="701">
        <f t="shared" si="1"/>
        <v>22550</v>
      </c>
      <c r="H22" s="700">
        <f t="shared" si="2"/>
        <v>250</v>
      </c>
      <c r="I22" s="833"/>
      <c r="J22" s="699" t="s">
        <v>99</v>
      </c>
      <c r="K22" s="839"/>
      <c r="N22" s="693"/>
      <c r="O22" s="693"/>
      <c r="P22" s="693">
        <f t="shared" si="4"/>
        <v>0</v>
      </c>
    </row>
    <row r="23" spans="1:16" s="692" customFormat="1" x14ac:dyDescent="0.2">
      <c r="A23" s="700"/>
      <c r="B23" s="706">
        <v>5</v>
      </c>
      <c r="C23" s="701"/>
      <c r="D23" s="700"/>
      <c r="E23" s="848">
        <v>22550</v>
      </c>
      <c r="F23" s="700">
        <v>250</v>
      </c>
      <c r="G23" s="701">
        <f t="shared" si="1"/>
        <v>0</v>
      </c>
      <c r="H23" s="700">
        <f t="shared" si="2"/>
        <v>0</v>
      </c>
      <c r="I23" s="833" t="s">
        <v>126</v>
      </c>
      <c r="J23" s="699" t="s">
        <v>52</v>
      </c>
      <c r="K23" s="839"/>
      <c r="N23" s="693"/>
      <c r="O23" s="693"/>
      <c r="P23" s="693">
        <f t="shared" si="4"/>
        <v>0</v>
      </c>
    </row>
    <row r="24" spans="1:16" s="692" customFormat="1" x14ac:dyDescent="0.2">
      <c r="A24" s="700"/>
      <c r="B24" s="706">
        <v>6</v>
      </c>
      <c r="C24" s="701">
        <v>23040</v>
      </c>
      <c r="D24" s="700">
        <v>250</v>
      </c>
      <c r="E24" s="848"/>
      <c r="F24" s="700"/>
      <c r="G24" s="701">
        <f t="shared" si="1"/>
        <v>23040</v>
      </c>
      <c r="H24" s="700">
        <f t="shared" si="2"/>
        <v>250</v>
      </c>
      <c r="I24" s="833"/>
      <c r="J24" s="699" t="s">
        <v>99</v>
      </c>
      <c r="N24" s="693"/>
      <c r="O24" s="693"/>
      <c r="P24" s="693">
        <f>O24*G26</f>
        <v>0</v>
      </c>
    </row>
    <row r="25" spans="1:16" s="692" customFormat="1" x14ac:dyDescent="0.2">
      <c r="A25" s="700"/>
      <c r="B25" s="706">
        <v>6</v>
      </c>
      <c r="C25" s="701"/>
      <c r="D25" s="700"/>
      <c r="E25" s="701">
        <v>23040</v>
      </c>
      <c r="F25" s="700">
        <v>250</v>
      </c>
      <c r="G25" s="701">
        <f t="shared" si="1"/>
        <v>0</v>
      </c>
      <c r="H25" s="700">
        <f t="shared" si="2"/>
        <v>0</v>
      </c>
      <c r="I25" s="833" t="s">
        <v>134</v>
      </c>
      <c r="J25" s="699" t="s">
        <v>52</v>
      </c>
      <c r="K25" s="853"/>
      <c r="N25" s="834"/>
      <c r="O25" s="693"/>
      <c r="P25" s="693">
        <f>O25*G27</f>
        <v>0</v>
      </c>
    </row>
    <row r="26" spans="1:16" s="130" customFormat="1" x14ac:dyDescent="0.2">
      <c r="A26" s="242"/>
      <c r="B26" s="542"/>
      <c r="C26" s="244"/>
      <c r="D26" s="242"/>
      <c r="E26" s="244"/>
      <c r="F26" s="242"/>
      <c r="G26" s="244">
        <f t="shared" si="1"/>
        <v>0</v>
      </c>
      <c r="H26" s="242">
        <f>H25-F26+D26</f>
        <v>0</v>
      </c>
      <c r="I26" s="263"/>
      <c r="J26" s="263"/>
      <c r="K26" s="242"/>
      <c r="N26" s="275"/>
      <c r="O26" s="275"/>
      <c r="P26" s="275">
        <f>O26*G33</f>
        <v>0</v>
      </c>
    </row>
    <row r="27" spans="1:16" s="130" customFormat="1" ht="12" customHeight="1" x14ac:dyDescent="0.2">
      <c r="A27" s="242"/>
      <c r="B27" s="542"/>
      <c r="C27" s="244"/>
      <c r="D27" s="242"/>
      <c r="E27" s="244"/>
      <c r="F27" s="242"/>
      <c r="G27" s="244">
        <f t="shared" si="1"/>
        <v>0</v>
      </c>
      <c r="H27" s="242">
        <f>H26-F27+D27</f>
        <v>0</v>
      </c>
      <c r="I27" s="708"/>
      <c r="J27" s="263"/>
      <c r="K27" s="721"/>
      <c r="N27" s="275"/>
      <c r="O27" s="275"/>
      <c r="P27" s="275">
        <f>O27*G34</f>
        <v>0</v>
      </c>
    </row>
    <row r="28" spans="1:16" s="130" customFormat="1" ht="12" customHeight="1" x14ac:dyDescent="0.2">
      <c r="A28" s="242"/>
      <c r="B28" s="542"/>
      <c r="C28" s="244"/>
      <c r="D28" s="242"/>
      <c r="E28" s="244"/>
      <c r="F28" s="242"/>
      <c r="G28" s="244">
        <f t="shared" si="1"/>
        <v>0</v>
      </c>
      <c r="H28" s="242">
        <f t="shared" ref="H28:H39" si="5">H27-F28+D28</f>
        <v>0</v>
      </c>
      <c r="I28" s="708"/>
      <c r="J28" s="263"/>
      <c r="K28" s="721"/>
      <c r="N28" s="275"/>
      <c r="O28" s="275"/>
      <c r="P28" s="275"/>
    </row>
    <row r="29" spans="1:16" s="130" customFormat="1" ht="12" customHeight="1" x14ac:dyDescent="0.2">
      <c r="A29" s="242"/>
      <c r="B29" s="542"/>
      <c r="C29" s="244"/>
      <c r="D29" s="242"/>
      <c r="E29" s="244"/>
      <c r="F29" s="242"/>
      <c r="G29" s="244">
        <f t="shared" si="1"/>
        <v>0</v>
      </c>
      <c r="H29" s="242">
        <f t="shared" si="5"/>
        <v>0</v>
      </c>
      <c r="I29" s="708"/>
      <c r="J29" s="263"/>
      <c r="K29" s="721"/>
      <c r="N29" s="275"/>
      <c r="O29" s="275"/>
      <c r="P29" s="275"/>
    </row>
    <row r="30" spans="1:16" s="130" customFormat="1" ht="12" customHeight="1" x14ac:dyDescent="0.2">
      <c r="A30" s="242"/>
      <c r="B30" s="542"/>
      <c r="C30" s="244"/>
      <c r="D30" s="242"/>
      <c r="E30" s="244"/>
      <c r="F30" s="242"/>
      <c r="G30" s="244">
        <f t="shared" si="1"/>
        <v>0</v>
      </c>
      <c r="H30" s="242">
        <f t="shared" si="5"/>
        <v>0</v>
      </c>
      <c r="I30" s="708"/>
      <c r="J30" s="263"/>
      <c r="K30" s="721"/>
      <c r="N30" s="275"/>
      <c r="O30" s="275"/>
      <c r="P30" s="275"/>
    </row>
    <row r="31" spans="1:16" s="130" customFormat="1" ht="12" customHeight="1" x14ac:dyDescent="0.2">
      <c r="A31" s="242"/>
      <c r="B31" s="542"/>
      <c r="C31" s="244"/>
      <c r="D31" s="242"/>
      <c r="E31" s="244"/>
      <c r="F31" s="242"/>
      <c r="G31" s="244">
        <f t="shared" si="1"/>
        <v>0</v>
      </c>
      <c r="H31" s="242">
        <f t="shared" si="5"/>
        <v>0</v>
      </c>
      <c r="I31" s="708"/>
      <c r="J31" s="263"/>
      <c r="K31" s="721"/>
      <c r="N31" s="275"/>
      <c r="O31" s="275"/>
      <c r="P31" s="275"/>
    </row>
    <row r="32" spans="1:16" s="130" customFormat="1" ht="12" customHeight="1" x14ac:dyDescent="0.2">
      <c r="A32" s="242"/>
      <c r="B32" s="542"/>
      <c r="C32" s="244"/>
      <c r="D32" s="242"/>
      <c r="E32" s="244"/>
      <c r="F32" s="242"/>
      <c r="G32" s="244">
        <f t="shared" si="1"/>
        <v>0</v>
      </c>
      <c r="H32" s="242">
        <f t="shared" si="5"/>
        <v>0</v>
      </c>
      <c r="I32" s="708"/>
      <c r="J32" s="263"/>
      <c r="K32" s="721"/>
      <c r="N32" s="275"/>
      <c r="O32" s="275"/>
      <c r="P32" s="275"/>
    </row>
    <row r="33" spans="1:16" s="130" customFormat="1" x14ac:dyDescent="0.2">
      <c r="A33" s="242"/>
      <c r="B33" s="542"/>
      <c r="C33" s="244"/>
      <c r="D33" s="242"/>
      <c r="E33" s="244"/>
      <c r="F33" s="242"/>
      <c r="G33" s="244">
        <f t="shared" si="1"/>
        <v>0</v>
      </c>
      <c r="H33" s="242">
        <f t="shared" si="5"/>
        <v>0</v>
      </c>
      <c r="I33" s="263"/>
      <c r="J33" s="263"/>
      <c r="K33" s="242"/>
      <c r="N33" s="275"/>
      <c r="O33" s="275"/>
      <c r="P33" s="275">
        <f t="shared" si="4"/>
        <v>0</v>
      </c>
    </row>
    <row r="34" spans="1:16" s="130" customFormat="1" x14ac:dyDescent="0.2">
      <c r="A34" s="242"/>
      <c r="B34" s="542"/>
      <c r="C34" s="244"/>
      <c r="D34" s="242"/>
      <c r="E34" s="244"/>
      <c r="F34" s="242"/>
      <c r="G34" s="244">
        <f t="shared" si="1"/>
        <v>0</v>
      </c>
      <c r="H34" s="242">
        <f t="shared" si="5"/>
        <v>0</v>
      </c>
      <c r="I34" s="263"/>
      <c r="J34" s="263"/>
      <c r="K34" s="722"/>
      <c r="N34" s="275"/>
      <c r="O34" s="275"/>
      <c r="P34" s="275">
        <f>O34*G36</f>
        <v>0</v>
      </c>
    </row>
    <row r="35" spans="1:16" s="130" customFormat="1" x14ac:dyDescent="0.2">
      <c r="A35" s="242"/>
      <c r="B35" s="542"/>
      <c r="C35" s="244"/>
      <c r="D35" s="242"/>
      <c r="E35" s="244"/>
      <c r="F35" s="242"/>
      <c r="G35" s="244">
        <f t="shared" si="1"/>
        <v>0</v>
      </c>
      <c r="H35" s="242">
        <f t="shared" si="5"/>
        <v>0</v>
      </c>
      <c r="I35" s="263"/>
      <c r="J35" s="263"/>
      <c r="N35" s="275"/>
      <c r="O35" s="275"/>
      <c r="P35" s="275">
        <f>O35*G37</f>
        <v>0</v>
      </c>
    </row>
    <row r="36" spans="1:16" s="130" customFormat="1" x14ac:dyDescent="0.2">
      <c r="A36" s="587" t="s">
        <v>81</v>
      </c>
      <c r="B36" s="704"/>
      <c r="C36" s="244"/>
      <c r="D36" s="242"/>
      <c r="E36" s="244"/>
      <c r="F36" s="242"/>
      <c r="G36" s="244">
        <f t="shared" si="1"/>
        <v>0</v>
      </c>
      <c r="H36" s="242">
        <f t="shared" si="5"/>
        <v>0</v>
      </c>
      <c r="I36" s="708"/>
      <c r="J36" s="263"/>
      <c r="K36" s="612"/>
      <c r="N36" s="275"/>
      <c r="O36" s="275"/>
      <c r="P36" s="275">
        <f t="shared" si="4"/>
        <v>0</v>
      </c>
    </row>
    <row r="37" spans="1:16" s="130" customFormat="1" x14ac:dyDescent="0.2">
      <c r="A37" s="587" t="s">
        <v>81</v>
      </c>
      <c r="B37" s="704"/>
      <c r="C37" s="244"/>
      <c r="D37" s="242"/>
      <c r="E37" s="244"/>
      <c r="F37" s="242"/>
      <c r="G37" s="244">
        <f t="shared" si="1"/>
        <v>0</v>
      </c>
      <c r="H37" s="242">
        <f t="shared" si="5"/>
        <v>0</v>
      </c>
      <c r="I37" s="708"/>
      <c r="J37" s="263"/>
      <c r="N37" s="275"/>
      <c r="O37" s="275"/>
      <c r="P37" s="275">
        <f>O37*G41</f>
        <v>0</v>
      </c>
    </row>
    <row r="38" spans="1:16" s="130" customFormat="1" x14ac:dyDescent="0.2">
      <c r="A38" s="242"/>
      <c r="B38" s="542"/>
      <c r="C38" s="244"/>
      <c r="D38" s="242"/>
      <c r="E38" s="244"/>
      <c r="F38" s="242"/>
      <c r="G38" s="244">
        <f t="shared" si="1"/>
        <v>0</v>
      </c>
      <c r="H38" s="242">
        <f t="shared" si="5"/>
        <v>0</v>
      </c>
      <c r="I38" s="708"/>
      <c r="J38" s="263"/>
      <c r="K38" s="612"/>
      <c r="N38" s="275"/>
      <c r="O38" s="275"/>
      <c r="P38" s="275">
        <f>O38*G42</f>
        <v>0</v>
      </c>
    </row>
    <row r="39" spans="1:16" s="130" customFormat="1" x14ac:dyDescent="0.2">
      <c r="A39" s="242"/>
      <c r="B39" s="542"/>
      <c r="C39" s="244"/>
      <c r="D39" s="242"/>
      <c r="E39" s="244"/>
      <c r="F39" s="242"/>
      <c r="G39" s="244">
        <f t="shared" si="1"/>
        <v>0</v>
      </c>
      <c r="H39" s="242">
        <f t="shared" si="5"/>
        <v>0</v>
      </c>
      <c r="I39" s="708"/>
      <c r="J39" s="263"/>
      <c r="K39" s="612"/>
      <c r="N39" s="275"/>
      <c r="O39" s="275"/>
      <c r="P39" s="275"/>
    </row>
    <row r="40" spans="1:16" s="130" customFormat="1" x14ac:dyDescent="0.2">
      <c r="A40" s="242"/>
      <c r="B40" s="542"/>
      <c r="C40" s="244"/>
      <c r="D40" s="242"/>
      <c r="E40" s="244"/>
      <c r="F40" s="242"/>
      <c r="G40" s="244">
        <f t="shared" si="1"/>
        <v>0</v>
      </c>
      <c r="H40" s="130">
        <f t="shared" ref="H40:H87" si="6">H39-F40+D40</f>
        <v>0</v>
      </c>
      <c r="I40" s="708"/>
      <c r="J40" s="263"/>
      <c r="K40" s="612"/>
      <c r="N40" s="275"/>
      <c r="O40" s="275"/>
      <c r="P40" s="275"/>
    </row>
    <row r="41" spans="1:16" s="130" customFormat="1" x14ac:dyDescent="0.2">
      <c r="A41" s="242"/>
      <c r="B41" s="542"/>
      <c r="C41" s="244"/>
      <c r="D41" s="242"/>
      <c r="E41" s="244"/>
      <c r="F41" s="242"/>
      <c r="G41" s="244">
        <f t="shared" si="1"/>
        <v>0</v>
      </c>
      <c r="H41" s="130">
        <f t="shared" si="6"/>
        <v>0</v>
      </c>
      <c r="I41" s="708"/>
      <c r="J41" s="263"/>
      <c r="N41" s="275"/>
      <c r="O41" s="275"/>
      <c r="P41" s="275">
        <f t="shared" si="4"/>
        <v>0</v>
      </c>
    </row>
    <row r="42" spans="1:16" s="130" customFormat="1" x14ac:dyDescent="0.2">
      <c r="A42" s="242"/>
      <c r="B42" s="542"/>
      <c r="C42" s="244"/>
      <c r="D42" s="242"/>
      <c r="E42" s="244"/>
      <c r="F42" s="242"/>
      <c r="G42" s="244">
        <f t="shared" si="1"/>
        <v>0</v>
      </c>
      <c r="H42" s="130">
        <f t="shared" si="6"/>
        <v>0</v>
      </c>
      <c r="I42" s="708"/>
      <c r="J42" s="263"/>
      <c r="K42" s="612"/>
      <c r="N42" s="275"/>
      <c r="O42" s="275"/>
      <c r="P42" s="275">
        <f t="shared" si="4"/>
        <v>0</v>
      </c>
    </row>
    <row r="43" spans="1:16" s="130" customFormat="1" x14ac:dyDescent="0.2">
      <c r="A43" s="242"/>
      <c r="B43" s="542"/>
      <c r="C43" s="244"/>
      <c r="D43" s="396"/>
      <c r="E43" s="244"/>
      <c r="F43" s="242"/>
      <c r="G43" s="244">
        <f t="shared" si="1"/>
        <v>0</v>
      </c>
      <c r="H43" s="130">
        <f t="shared" si="6"/>
        <v>0</v>
      </c>
      <c r="I43" s="708"/>
      <c r="J43" s="263"/>
      <c r="N43" s="275"/>
      <c r="O43" s="275"/>
      <c r="P43" s="275">
        <f t="shared" si="4"/>
        <v>0</v>
      </c>
    </row>
    <row r="44" spans="1:16" s="130" customFormat="1" ht="12" customHeight="1" x14ac:dyDescent="0.2">
      <c r="A44" s="242"/>
      <c r="B44" s="542"/>
      <c r="C44" s="244"/>
      <c r="D44" s="242"/>
      <c r="E44" s="244"/>
      <c r="F44" s="242"/>
      <c r="G44" s="244">
        <f t="shared" si="1"/>
        <v>0</v>
      </c>
      <c r="H44" s="130">
        <f t="shared" si="6"/>
        <v>0</v>
      </c>
      <c r="I44" s="708"/>
      <c r="J44" s="263"/>
      <c r="K44" s="242"/>
      <c r="N44" s="275"/>
      <c r="O44" s="275"/>
      <c r="P44" s="275">
        <f t="shared" si="4"/>
        <v>0</v>
      </c>
    </row>
    <row r="45" spans="1:16" s="130" customFormat="1" x14ac:dyDescent="0.2">
      <c r="A45" s="242"/>
      <c r="B45" s="542"/>
      <c r="C45" s="244"/>
      <c r="D45" s="242"/>
      <c r="E45" s="244"/>
      <c r="F45" s="242"/>
      <c r="G45" s="244">
        <f t="shared" si="1"/>
        <v>0</v>
      </c>
      <c r="H45" s="130">
        <f t="shared" si="6"/>
        <v>0</v>
      </c>
      <c r="I45" s="708"/>
      <c r="J45" s="263"/>
      <c r="K45" s="242"/>
      <c r="N45" s="275"/>
      <c r="O45" s="275"/>
      <c r="P45" s="275">
        <f>O45*G49</f>
        <v>0</v>
      </c>
    </row>
    <row r="46" spans="1:16" s="130" customFormat="1" x14ac:dyDescent="0.2">
      <c r="A46" s="242"/>
      <c r="B46" s="542"/>
      <c r="C46" s="244"/>
      <c r="D46" s="242"/>
      <c r="E46" s="244"/>
      <c r="F46" s="242"/>
      <c r="G46" s="244">
        <f t="shared" si="1"/>
        <v>0</v>
      </c>
      <c r="H46" s="130">
        <f t="shared" si="6"/>
        <v>0</v>
      </c>
      <c r="I46" s="708"/>
      <c r="J46" s="263"/>
      <c r="K46" s="242"/>
      <c r="N46" s="275"/>
      <c r="O46" s="275"/>
      <c r="P46" s="275">
        <f>O46*G50</f>
        <v>0</v>
      </c>
    </row>
    <row r="47" spans="1:16" s="130" customFormat="1" x14ac:dyDescent="0.2">
      <c r="A47" s="242"/>
      <c r="B47" s="542"/>
      <c r="C47" s="244"/>
      <c r="D47" s="242"/>
      <c r="E47" s="244"/>
      <c r="F47" s="242"/>
      <c r="G47" s="244">
        <f t="shared" si="1"/>
        <v>0</v>
      </c>
      <c r="H47" s="130">
        <f t="shared" si="6"/>
        <v>0</v>
      </c>
      <c r="I47" s="708"/>
      <c r="J47" s="263"/>
      <c r="K47" s="242"/>
      <c r="N47" s="275"/>
      <c r="O47" s="275"/>
      <c r="P47" s="275"/>
    </row>
    <row r="48" spans="1:16" s="130" customFormat="1" x14ac:dyDescent="0.2">
      <c r="A48" s="242"/>
      <c r="B48" s="542"/>
      <c r="C48" s="244"/>
      <c r="D48" s="242"/>
      <c r="E48" s="244"/>
      <c r="F48" s="242"/>
      <c r="G48" s="244">
        <f t="shared" si="1"/>
        <v>0</v>
      </c>
      <c r="H48" s="130">
        <f t="shared" si="6"/>
        <v>0</v>
      </c>
      <c r="I48" s="708"/>
      <c r="J48" s="263"/>
      <c r="K48" s="242"/>
      <c r="N48" s="275"/>
      <c r="O48" s="275"/>
      <c r="P48" s="275"/>
    </row>
    <row r="49" spans="1:16" s="130" customFormat="1" x14ac:dyDescent="0.2">
      <c r="A49" s="242"/>
      <c r="B49" s="542"/>
      <c r="C49" s="244"/>
      <c r="D49" s="242"/>
      <c r="E49" s="244"/>
      <c r="F49" s="242"/>
      <c r="G49" s="244">
        <f t="shared" si="1"/>
        <v>0</v>
      </c>
      <c r="H49" s="130">
        <f t="shared" si="6"/>
        <v>0</v>
      </c>
      <c r="I49" s="708"/>
      <c r="J49" s="263"/>
      <c r="K49" s="242"/>
      <c r="N49" s="275"/>
      <c r="O49" s="275"/>
      <c r="P49" s="275">
        <f t="shared" si="4"/>
        <v>0</v>
      </c>
    </row>
    <row r="50" spans="1:16" s="130" customFormat="1" x14ac:dyDescent="0.2">
      <c r="A50" s="242"/>
      <c r="B50" s="542"/>
      <c r="C50" s="244"/>
      <c r="D50" s="242"/>
      <c r="E50" s="244"/>
      <c r="F50" s="242"/>
      <c r="G50" s="244">
        <f t="shared" si="1"/>
        <v>0</v>
      </c>
      <c r="H50" s="130">
        <f t="shared" si="6"/>
        <v>0</v>
      </c>
      <c r="I50" s="708"/>
      <c r="J50" s="263"/>
      <c r="K50" s="242"/>
      <c r="N50" s="275"/>
      <c r="O50" s="275"/>
      <c r="P50" s="275">
        <f t="shared" si="4"/>
        <v>0</v>
      </c>
    </row>
    <row r="51" spans="1:16" s="130" customFormat="1" x14ac:dyDescent="0.2">
      <c r="A51" s="242"/>
      <c r="B51" s="542"/>
      <c r="C51" s="244"/>
      <c r="D51" s="242"/>
      <c r="E51" s="244"/>
      <c r="F51" s="242"/>
      <c r="G51" s="244">
        <f t="shared" si="1"/>
        <v>0</v>
      </c>
      <c r="H51" s="130">
        <f t="shared" si="6"/>
        <v>0</v>
      </c>
      <c r="I51" s="708"/>
      <c r="J51" s="263"/>
      <c r="K51" s="242"/>
      <c r="N51" s="275"/>
      <c r="O51" s="275"/>
      <c r="P51" s="275">
        <f t="shared" si="4"/>
        <v>0</v>
      </c>
    </row>
    <row r="52" spans="1:16" s="130" customFormat="1" x14ac:dyDescent="0.2">
      <c r="A52" s="242"/>
      <c r="B52" s="542"/>
      <c r="C52" s="244"/>
      <c r="D52" s="242"/>
      <c r="E52" s="244"/>
      <c r="F52" s="242"/>
      <c r="G52" s="244">
        <f t="shared" si="1"/>
        <v>0</v>
      </c>
      <c r="H52" s="130">
        <f t="shared" si="6"/>
        <v>0</v>
      </c>
      <c r="I52" s="708"/>
      <c r="J52" s="263"/>
      <c r="K52" s="242"/>
      <c r="N52" s="275"/>
      <c r="O52" s="275"/>
      <c r="P52" s="275">
        <f t="shared" si="4"/>
        <v>0</v>
      </c>
    </row>
    <row r="53" spans="1:16" s="130" customFormat="1" x14ac:dyDescent="0.2">
      <c r="A53" s="242"/>
      <c r="B53" s="542"/>
      <c r="C53" s="244"/>
      <c r="D53" s="242"/>
      <c r="E53" s="244"/>
      <c r="F53" s="242"/>
      <c r="G53" s="244">
        <f t="shared" si="1"/>
        <v>0</v>
      </c>
      <c r="H53" s="130">
        <f t="shared" si="6"/>
        <v>0</v>
      </c>
      <c r="I53" s="708"/>
      <c r="J53" s="263"/>
      <c r="K53" s="263"/>
      <c r="N53" s="275"/>
      <c r="O53" s="275"/>
      <c r="P53" s="275">
        <f t="shared" si="4"/>
        <v>0</v>
      </c>
    </row>
    <row r="54" spans="1:16" s="130" customFormat="1" x14ac:dyDescent="0.2">
      <c r="A54" s="242"/>
      <c r="B54" s="704"/>
      <c r="C54" s="244"/>
      <c r="D54" s="242"/>
      <c r="E54" s="244"/>
      <c r="F54" s="242"/>
      <c r="G54" s="244">
        <f t="shared" si="1"/>
        <v>0</v>
      </c>
      <c r="H54" s="130">
        <f t="shared" si="6"/>
        <v>0</v>
      </c>
      <c r="I54" s="708"/>
      <c r="J54" s="263"/>
      <c r="K54" s="242"/>
      <c r="N54" s="275"/>
      <c r="O54" s="275"/>
      <c r="P54" s="275">
        <f t="shared" si="4"/>
        <v>0</v>
      </c>
    </row>
    <row r="55" spans="1:16" s="130" customFormat="1" x14ac:dyDescent="0.2">
      <c r="A55" s="242"/>
      <c r="B55" s="704"/>
      <c r="C55" s="244"/>
      <c r="D55" s="242"/>
      <c r="E55" s="244"/>
      <c r="F55" s="242"/>
      <c r="G55" s="244">
        <f t="shared" si="1"/>
        <v>0</v>
      </c>
      <c r="H55" s="130">
        <f t="shared" si="6"/>
        <v>0</v>
      </c>
      <c r="I55" s="708"/>
      <c r="J55" s="263"/>
      <c r="K55" s="242"/>
      <c r="N55" s="275"/>
      <c r="O55" s="275"/>
      <c r="P55" s="275">
        <f t="shared" si="4"/>
        <v>0</v>
      </c>
    </row>
    <row r="56" spans="1:16" s="130" customFormat="1" x14ac:dyDescent="0.2">
      <c r="A56" s="242"/>
      <c r="B56" s="542"/>
      <c r="C56" s="244"/>
      <c r="D56" s="242"/>
      <c r="E56" s="244"/>
      <c r="F56" s="242"/>
      <c r="G56" s="244">
        <f t="shared" si="1"/>
        <v>0</v>
      </c>
      <c r="H56" s="130">
        <f t="shared" si="6"/>
        <v>0</v>
      </c>
      <c r="I56" s="708"/>
      <c r="J56" s="263"/>
      <c r="K56" s="242"/>
      <c r="N56" s="275"/>
      <c r="O56" s="275"/>
      <c r="P56" s="275">
        <f t="shared" si="4"/>
        <v>0</v>
      </c>
    </row>
    <row r="57" spans="1:16" s="130" customFormat="1" x14ac:dyDescent="0.2">
      <c r="A57" s="242"/>
      <c r="B57" s="542"/>
      <c r="C57" s="244"/>
      <c r="D57" s="242"/>
      <c r="E57" s="244"/>
      <c r="F57" s="242"/>
      <c r="G57" s="244">
        <f t="shared" si="1"/>
        <v>0</v>
      </c>
      <c r="H57" s="242">
        <f t="shared" si="6"/>
        <v>0</v>
      </c>
      <c r="I57" s="708"/>
      <c r="J57" s="263"/>
      <c r="K57" s="242"/>
      <c r="N57" s="275"/>
      <c r="O57" s="275"/>
      <c r="P57" s="275">
        <f t="shared" si="4"/>
        <v>0</v>
      </c>
    </row>
    <row r="58" spans="1:16" s="130" customFormat="1" x14ac:dyDescent="0.2">
      <c r="A58" s="242"/>
      <c r="B58" s="542"/>
      <c r="C58" s="244"/>
      <c r="D58" s="242"/>
      <c r="E58" s="244"/>
      <c r="F58" s="242"/>
      <c r="G58" s="244">
        <f t="shared" si="1"/>
        <v>0</v>
      </c>
      <c r="H58" s="242">
        <f t="shared" si="6"/>
        <v>0</v>
      </c>
      <c r="I58" s="261"/>
      <c r="J58" s="263"/>
      <c r="K58" s="242"/>
      <c r="N58" s="275"/>
      <c r="O58" s="275"/>
      <c r="P58" s="275">
        <f>O58*G60</f>
        <v>0</v>
      </c>
    </row>
    <row r="59" spans="1:16" s="130" customFormat="1" x14ac:dyDescent="0.2">
      <c r="A59" s="242"/>
      <c r="B59" s="542"/>
      <c r="C59" s="244"/>
      <c r="D59" s="242"/>
      <c r="E59" s="244"/>
      <c r="F59" s="242"/>
      <c r="G59" s="244">
        <f t="shared" si="1"/>
        <v>0</v>
      </c>
      <c r="H59" s="242">
        <f t="shared" si="6"/>
        <v>0</v>
      </c>
      <c r="I59" s="261"/>
      <c r="J59" s="263"/>
      <c r="K59" s="242"/>
      <c r="N59" s="275"/>
      <c r="O59" s="275"/>
      <c r="P59" s="275">
        <f>O59*G65</f>
        <v>0</v>
      </c>
    </row>
    <row r="60" spans="1:16" s="407" customFormat="1" x14ac:dyDescent="0.2">
      <c r="A60" s="683"/>
      <c r="B60" s="688"/>
      <c r="C60" s="680"/>
      <c r="D60" s="683"/>
      <c r="E60" s="680"/>
      <c r="F60" s="683"/>
      <c r="G60" s="680">
        <f t="shared" si="1"/>
        <v>0</v>
      </c>
      <c r="H60" s="683">
        <f>H59-F60+D60</f>
        <v>0</v>
      </c>
      <c r="I60" s="681"/>
      <c r="J60" s="679"/>
      <c r="K60" s="679"/>
      <c r="N60" s="678"/>
      <c r="O60" s="678"/>
      <c r="P60" s="678">
        <f>O60*G66</f>
        <v>0</v>
      </c>
    </row>
    <row r="61" spans="1:16" s="407" customFormat="1" x14ac:dyDescent="0.2">
      <c r="A61" s="683"/>
      <c r="B61" s="688"/>
      <c r="C61" s="680"/>
      <c r="D61" s="683"/>
      <c r="E61" s="680"/>
      <c r="F61" s="683"/>
      <c r="G61" s="680">
        <f t="shared" si="1"/>
        <v>0</v>
      </c>
      <c r="H61" s="683">
        <f t="shared" ref="H61:H67" si="7">H60-F61+D61</f>
        <v>0</v>
      </c>
      <c r="I61" s="681"/>
      <c r="J61" s="679"/>
      <c r="K61" s="679"/>
      <c r="N61" s="678"/>
      <c r="O61" s="678"/>
      <c r="P61" s="678"/>
    </row>
    <row r="62" spans="1:16" s="407" customFormat="1" x14ac:dyDescent="0.2">
      <c r="A62" s="683"/>
      <c r="B62" s="688"/>
      <c r="C62" s="680"/>
      <c r="D62" s="683"/>
      <c r="E62" s="680"/>
      <c r="F62" s="683"/>
      <c r="G62" s="680">
        <f t="shared" si="1"/>
        <v>0</v>
      </c>
      <c r="H62" s="683">
        <f t="shared" si="7"/>
        <v>0</v>
      </c>
      <c r="I62" s="681"/>
      <c r="J62" s="679"/>
      <c r="K62" s="679"/>
      <c r="N62" s="678"/>
      <c r="O62" s="678"/>
      <c r="P62" s="678"/>
    </row>
    <row r="63" spans="1:16" s="407" customFormat="1" x14ac:dyDescent="0.2">
      <c r="A63" s="683"/>
      <c r="B63" s="688"/>
      <c r="C63" s="680"/>
      <c r="D63" s="683"/>
      <c r="E63" s="680"/>
      <c r="F63" s="683"/>
      <c r="G63" s="680">
        <f t="shared" si="1"/>
        <v>0</v>
      </c>
      <c r="H63" s="683">
        <f t="shared" si="7"/>
        <v>0</v>
      </c>
      <c r="I63" s="681"/>
      <c r="J63" s="679"/>
      <c r="K63" s="683"/>
      <c r="N63" s="678"/>
      <c r="O63" s="678"/>
      <c r="P63" s="678"/>
    </row>
    <row r="64" spans="1:16" s="407" customFormat="1" x14ac:dyDescent="0.2">
      <c r="A64" s="683"/>
      <c r="B64" s="688"/>
      <c r="C64" s="680"/>
      <c r="D64" s="683"/>
      <c r="E64" s="680"/>
      <c r="F64" s="683"/>
      <c r="G64" s="680">
        <f t="shared" si="1"/>
        <v>0</v>
      </c>
      <c r="H64" s="683">
        <f t="shared" si="7"/>
        <v>0</v>
      </c>
      <c r="I64" s="681"/>
      <c r="J64" s="679"/>
      <c r="K64" s="683"/>
      <c r="N64" s="678"/>
      <c r="O64" s="678"/>
      <c r="P64" s="678"/>
    </row>
    <row r="65" spans="1:16" s="407" customFormat="1" x14ac:dyDescent="0.2">
      <c r="A65" s="683"/>
      <c r="B65" s="688"/>
      <c r="C65" s="680"/>
      <c r="D65" s="683"/>
      <c r="E65" s="680"/>
      <c r="F65" s="683"/>
      <c r="G65" s="680">
        <f t="shared" si="1"/>
        <v>0</v>
      </c>
      <c r="H65" s="683">
        <f t="shared" si="7"/>
        <v>0</v>
      </c>
      <c r="I65" s="682"/>
      <c r="J65" s="679"/>
      <c r="K65" s="679"/>
      <c r="L65" s="683"/>
      <c r="N65" s="678"/>
      <c r="O65" s="678"/>
      <c r="P65" s="678">
        <f t="shared" si="4"/>
        <v>0</v>
      </c>
    </row>
    <row r="66" spans="1:16" s="407" customFormat="1" x14ac:dyDescent="0.2">
      <c r="A66" s="683"/>
      <c r="B66" s="688"/>
      <c r="C66" s="680"/>
      <c r="D66" s="683"/>
      <c r="E66" s="680"/>
      <c r="F66" s="683"/>
      <c r="G66" s="680">
        <f t="shared" si="1"/>
        <v>0</v>
      </c>
      <c r="H66" s="683">
        <f t="shared" si="7"/>
        <v>0</v>
      </c>
      <c r="I66" s="681"/>
      <c r="J66" s="679"/>
      <c r="K66" s="683"/>
      <c r="N66" s="678"/>
      <c r="O66" s="678"/>
      <c r="P66" s="678">
        <f t="shared" si="4"/>
        <v>0</v>
      </c>
    </row>
    <row r="67" spans="1:16" s="407" customFormat="1" x14ac:dyDescent="0.2">
      <c r="A67" s="683"/>
      <c r="B67" s="688"/>
      <c r="C67" s="680"/>
      <c r="D67" s="683"/>
      <c r="E67" s="680"/>
      <c r="F67" s="683"/>
      <c r="G67" s="680">
        <f t="shared" si="1"/>
        <v>0</v>
      </c>
      <c r="H67" s="683">
        <f t="shared" si="7"/>
        <v>0</v>
      </c>
      <c r="I67" s="681"/>
      <c r="J67" s="679"/>
      <c r="K67" s="683"/>
      <c r="N67" s="678"/>
      <c r="O67" s="678"/>
      <c r="P67" s="678">
        <f>O67*G70</f>
        <v>0</v>
      </c>
    </row>
    <row r="68" spans="1:16" s="407" customFormat="1" x14ac:dyDescent="0.2">
      <c r="A68" s="683"/>
      <c r="B68" s="688"/>
      <c r="C68" s="680"/>
      <c r="D68" s="683"/>
      <c r="E68" s="680"/>
      <c r="F68" s="683"/>
      <c r="G68" s="680">
        <f t="shared" si="1"/>
        <v>0</v>
      </c>
      <c r="H68" s="683">
        <f t="shared" si="6"/>
        <v>0</v>
      </c>
      <c r="I68" s="681"/>
      <c r="J68" s="679"/>
      <c r="K68" s="683"/>
      <c r="N68" s="678"/>
      <c r="O68" s="678"/>
      <c r="P68" s="678">
        <f>O68*G71</f>
        <v>0</v>
      </c>
    </row>
    <row r="69" spans="1:16" s="407" customFormat="1" x14ac:dyDescent="0.2">
      <c r="A69" s="683"/>
      <c r="B69" s="688"/>
      <c r="C69" s="703"/>
      <c r="D69" s="683"/>
      <c r="E69" s="680"/>
      <c r="F69" s="683"/>
      <c r="G69" s="680">
        <f t="shared" si="1"/>
        <v>0</v>
      </c>
      <c r="H69" s="683">
        <f t="shared" si="6"/>
        <v>0</v>
      </c>
      <c r="I69" s="682"/>
      <c r="J69" s="679"/>
      <c r="K69" s="683"/>
      <c r="N69" s="678"/>
      <c r="O69" s="678"/>
      <c r="P69" s="678"/>
    </row>
    <row r="70" spans="1:16" s="407" customFormat="1" x14ac:dyDescent="0.2">
      <c r="A70" s="683"/>
      <c r="B70" s="688"/>
      <c r="C70" s="680"/>
      <c r="D70" s="683"/>
      <c r="E70" s="680"/>
      <c r="F70" s="683"/>
      <c r="G70" s="680">
        <f t="shared" si="1"/>
        <v>0</v>
      </c>
      <c r="H70" s="683">
        <f t="shared" si="6"/>
        <v>0</v>
      </c>
      <c r="I70" s="681"/>
      <c r="J70" s="679"/>
      <c r="K70" s="683"/>
      <c r="N70" s="678"/>
      <c r="O70" s="678"/>
      <c r="P70" s="678">
        <f t="shared" si="4"/>
        <v>0</v>
      </c>
    </row>
    <row r="71" spans="1:16" s="407" customFormat="1" x14ac:dyDescent="0.2">
      <c r="B71" s="688"/>
      <c r="C71" s="680"/>
      <c r="D71" s="683"/>
      <c r="E71" s="680"/>
      <c r="F71" s="683"/>
      <c r="G71" s="680">
        <f t="shared" si="1"/>
        <v>0</v>
      </c>
      <c r="H71" s="683">
        <f t="shared" si="6"/>
        <v>0</v>
      </c>
      <c r="I71" s="682"/>
      <c r="J71" s="679"/>
      <c r="K71" s="683"/>
      <c r="N71" s="678"/>
      <c r="O71" s="678"/>
      <c r="P71" s="678">
        <f>O71*G77</f>
        <v>0</v>
      </c>
    </row>
    <row r="72" spans="1:16" s="407" customFormat="1" x14ac:dyDescent="0.2">
      <c r="B72" s="705"/>
      <c r="C72" s="680"/>
      <c r="D72" s="683"/>
      <c r="E72" s="680"/>
      <c r="F72" s="679"/>
      <c r="G72" s="680">
        <f t="shared" si="1"/>
        <v>0</v>
      </c>
      <c r="H72" s="683">
        <f t="shared" si="6"/>
        <v>0</v>
      </c>
      <c r="I72" s="681"/>
      <c r="J72" s="679"/>
      <c r="K72" s="683"/>
      <c r="N72" s="678"/>
      <c r="O72" s="678"/>
      <c r="P72" s="678">
        <f>O72*G78</f>
        <v>0</v>
      </c>
    </row>
    <row r="73" spans="1:16" s="407" customFormat="1" x14ac:dyDescent="0.2">
      <c r="B73" s="705"/>
      <c r="C73" s="680"/>
      <c r="D73" s="683"/>
      <c r="E73" s="680"/>
      <c r="F73" s="679"/>
      <c r="G73" s="680">
        <f t="shared" si="1"/>
        <v>0</v>
      </c>
      <c r="H73" s="683">
        <f t="shared" si="6"/>
        <v>0</v>
      </c>
      <c r="I73" s="681"/>
      <c r="J73" s="679"/>
      <c r="K73" s="683"/>
      <c r="N73" s="678"/>
      <c r="O73" s="678"/>
      <c r="P73" s="678"/>
    </row>
    <row r="74" spans="1:16" s="407" customFormat="1" x14ac:dyDescent="0.2">
      <c r="B74" s="688"/>
      <c r="C74" s="680"/>
      <c r="D74" s="683"/>
      <c r="E74" s="680"/>
      <c r="F74" s="679"/>
      <c r="G74" s="680">
        <f t="shared" ref="G74:G79" si="8">G73-E74+C74</f>
        <v>0</v>
      </c>
      <c r="H74" s="683">
        <f t="shared" si="6"/>
        <v>0</v>
      </c>
      <c r="I74" s="681"/>
      <c r="J74" s="679"/>
      <c r="K74" s="683"/>
      <c r="N74" s="678"/>
      <c r="O74" s="678"/>
      <c r="P74" s="678"/>
    </row>
    <row r="75" spans="1:16" s="407" customFormat="1" x14ac:dyDescent="0.2">
      <c r="B75" s="688"/>
      <c r="C75" s="680"/>
      <c r="D75" s="683"/>
      <c r="E75" s="680"/>
      <c r="F75" s="679"/>
      <c r="G75" s="680">
        <f t="shared" si="8"/>
        <v>0</v>
      </c>
      <c r="H75" s="683">
        <f t="shared" si="6"/>
        <v>0</v>
      </c>
      <c r="I75" s="681"/>
      <c r="J75" s="679"/>
      <c r="K75" s="683"/>
      <c r="N75" s="678"/>
      <c r="O75" s="678"/>
      <c r="P75" s="678"/>
    </row>
    <row r="76" spans="1:16" s="130" customFormat="1" x14ac:dyDescent="0.2">
      <c r="B76" s="542"/>
      <c r="C76" s="244"/>
      <c r="D76" s="242"/>
      <c r="E76" s="244"/>
      <c r="F76" s="263"/>
      <c r="G76" s="244">
        <f t="shared" si="8"/>
        <v>0</v>
      </c>
      <c r="H76" s="242">
        <f t="shared" si="6"/>
        <v>0</v>
      </c>
      <c r="I76" s="261"/>
      <c r="J76" s="263"/>
      <c r="K76" s="242"/>
      <c r="N76" s="275"/>
      <c r="O76" s="275"/>
      <c r="P76" s="275"/>
    </row>
    <row r="77" spans="1:16" s="130" customFormat="1" x14ac:dyDescent="0.2">
      <c r="B77" s="542"/>
      <c r="C77" s="244"/>
      <c r="D77" s="242"/>
      <c r="E77" s="244"/>
      <c r="F77" s="242"/>
      <c r="G77" s="244">
        <f t="shared" si="8"/>
        <v>0</v>
      </c>
      <c r="H77" s="242">
        <f t="shared" si="6"/>
        <v>0</v>
      </c>
      <c r="I77" s="261"/>
      <c r="J77" s="263"/>
      <c r="K77" s="242"/>
      <c r="N77" s="275"/>
      <c r="O77" s="275"/>
      <c r="P77" s="275">
        <f>O77*G80</f>
        <v>0</v>
      </c>
    </row>
    <row r="78" spans="1:16" s="692" customFormat="1" ht="15" x14ac:dyDescent="0.25">
      <c r="B78" s="706"/>
      <c r="C78" s="701"/>
      <c r="D78" s="700"/>
      <c r="E78" s="701"/>
      <c r="F78" s="700"/>
      <c r="G78" s="701">
        <f t="shared" si="8"/>
        <v>0</v>
      </c>
      <c r="H78" s="700">
        <f t="shared" si="6"/>
        <v>0</v>
      </c>
      <c r="I78" s="707"/>
      <c r="J78" s="699"/>
      <c r="K78" s="700"/>
      <c r="N78" s="693"/>
      <c r="O78" s="693"/>
      <c r="P78" s="693">
        <f>O78*G81</f>
        <v>0</v>
      </c>
    </row>
    <row r="79" spans="1:16" s="692" customFormat="1" ht="15" x14ac:dyDescent="0.25">
      <c r="B79" s="706"/>
      <c r="C79" s="701"/>
      <c r="D79" s="700"/>
      <c r="E79" s="701"/>
      <c r="F79" s="700"/>
      <c r="G79" s="701">
        <f t="shared" si="8"/>
        <v>0</v>
      </c>
      <c r="H79" s="700">
        <f t="shared" si="6"/>
        <v>0</v>
      </c>
      <c r="I79" s="707"/>
      <c r="J79" s="699"/>
      <c r="K79" s="700"/>
      <c r="N79" s="693"/>
      <c r="O79" s="693"/>
      <c r="P79" s="693"/>
    </row>
    <row r="80" spans="1:16" s="130" customFormat="1" x14ac:dyDescent="0.2">
      <c r="B80" s="542"/>
      <c r="C80" s="244"/>
      <c r="D80" s="242"/>
      <c r="E80" s="244"/>
      <c r="F80" s="242"/>
      <c r="G80" s="244">
        <f t="shared" ref="G80:G90" si="9">G79-E80+C80</f>
        <v>0</v>
      </c>
      <c r="H80" s="242">
        <f t="shared" si="6"/>
        <v>0</v>
      </c>
      <c r="I80" s="287"/>
      <c r="J80" s="263"/>
      <c r="K80" s="242"/>
      <c r="N80" s="275"/>
      <c r="O80" s="275"/>
      <c r="P80" s="275">
        <f t="shared" si="4"/>
        <v>0</v>
      </c>
    </row>
    <row r="81" spans="2:16" s="130" customFormat="1" x14ac:dyDescent="0.2">
      <c r="B81" s="542"/>
      <c r="C81" s="244"/>
      <c r="D81" s="242"/>
      <c r="E81" s="244"/>
      <c r="F81" s="242"/>
      <c r="G81" s="244">
        <f t="shared" si="9"/>
        <v>0</v>
      </c>
      <c r="H81" s="242">
        <f t="shared" si="6"/>
        <v>0</v>
      </c>
      <c r="I81" s="261"/>
      <c r="J81" s="263"/>
      <c r="K81" s="242"/>
      <c r="N81" s="275"/>
      <c r="O81" s="275"/>
      <c r="P81" s="275">
        <f t="shared" ref="P81:P93" si="10">O81*G81</f>
        <v>0</v>
      </c>
    </row>
    <row r="82" spans="2:16" s="130" customFormat="1" x14ac:dyDescent="0.2">
      <c r="B82" s="542"/>
      <c r="C82" s="244"/>
      <c r="D82" s="242"/>
      <c r="E82" s="244"/>
      <c r="F82" s="242"/>
      <c r="G82" s="244">
        <f t="shared" si="9"/>
        <v>0</v>
      </c>
      <c r="H82" s="242">
        <f t="shared" si="6"/>
        <v>0</v>
      </c>
      <c r="I82" s="287"/>
      <c r="J82" s="263"/>
      <c r="K82" s="242"/>
      <c r="N82" s="275"/>
      <c r="O82" s="275"/>
      <c r="P82" s="275">
        <f t="shared" si="10"/>
        <v>0</v>
      </c>
    </row>
    <row r="83" spans="2:16" s="130" customFormat="1" x14ac:dyDescent="0.2">
      <c r="B83" s="542"/>
      <c r="C83" s="244"/>
      <c r="D83" s="242"/>
      <c r="E83" s="244"/>
      <c r="F83" s="242"/>
      <c r="G83" s="244">
        <f t="shared" si="9"/>
        <v>0</v>
      </c>
      <c r="H83" s="242">
        <f t="shared" si="6"/>
        <v>0</v>
      </c>
      <c r="I83" s="261"/>
      <c r="J83" s="263"/>
      <c r="K83" s="242"/>
      <c r="N83" s="275"/>
      <c r="O83" s="275"/>
      <c r="P83" s="275">
        <f t="shared" si="10"/>
        <v>0</v>
      </c>
    </row>
    <row r="84" spans="2:16" s="130" customFormat="1" x14ac:dyDescent="0.2">
      <c r="B84" s="542"/>
      <c r="C84" s="244"/>
      <c r="D84" s="242"/>
      <c r="E84" s="244"/>
      <c r="F84" s="242"/>
      <c r="G84" s="244">
        <f t="shared" si="9"/>
        <v>0</v>
      </c>
      <c r="H84" s="242">
        <f t="shared" si="6"/>
        <v>0</v>
      </c>
      <c r="I84" s="287"/>
      <c r="J84" s="263"/>
      <c r="K84" s="242"/>
      <c r="N84" s="275"/>
      <c r="O84" s="275"/>
      <c r="P84" s="275">
        <f t="shared" si="10"/>
        <v>0</v>
      </c>
    </row>
    <row r="85" spans="2:16" s="130" customFormat="1" x14ac:dyDescent="0.2">
      <c r="B85" s="562"/>
      <c r="C85" s="244"/>
      <c r="D85" s="242"/>
      <c r="E85" s="244"/>
      <c r="F85" s="242"/>
      <c r="G85" s="244">
        <f t="shared" si="9"/>
        <v>0</v>
      </c>
      <c r="H85" s="242">
        <f t="shared" si="6"/>
        <v>0</v>
      </c>
      <c r="I85" s="261"/>
      <c r="J85" s="263"/>
      <c r="K85" s="242"/>
      <c r="N85" s="275"/>
      <c r="O85" s="275"/>
      <c r="P85" s="275">
        <f t="shared" si="10"/>
        <v>0</v>
      </c>
    </row>
    <row r="86" spans="2:16" s="130" customFormat="1" x14ac:dyDescent="0.2">
      <c r="B86" s="562"/>
      <c r="C86" s="244"/>
      <c r="D86" s="242"/>
      <c r="E86" s="244"/>
      <c r="F86" s="242"/>
      <c r="G86" s="244">
        <f t="shared" si="9"/>
        <v>0</v>
      </c>
      <c r="H86" s="242">
        <f t="shared" si="6"/>
        <v>0</v>
      </c>
      <c r="I86" s="611"/>
      <c r="J86" s="263"/>
      <c r="K86" s="242"/>
      <c r="N86" s="275"/>
      <c r="O86" s="275"/>
      <c r="P86" s="275">
        <f t="shared" si="10"/>
        <v>0</v>
      </c>
    </row>
    <row r="87" spans="2:16" s="130" customFormat="1" x14ac:dyDescent="0.2">
      <c r="B87" s="562"/>
      <c r="C87" s="244"/>
      <c r="D87" s="242"/>
      <c r="E87" s="244"/>
      <c r="F87" s="242"/>
      <c r="G87" s="244">
        <f t="shared" si="9"/>
        <v>0</v>
      </c>
      <c r="H87" s="242">
        <f t="shared" si="6"/>
        <v>0</v>
      </c>
      <c r="I87" s="611"/>
      <c r="J87" s="263"/>
      <c r="K87" s="242"/>
      <c r="N87" s="275"/>
      <c r="O87" s="275"/>
      <c r="P87" s="275">
        <f t="shared" si="10"/>
        <v>0</v>
      </c>
    </row>
    <row r="88" spans="2:16" s="130" customFormat="1" x14ac:dyDescent="0.2">
      <c r="B88" s="562"/>
      <c r="C88" s="244"/>
      <c r="D88" s="242"/>
      <c r="E88" s="244"/>
      <c r="F88" s="242"/>
      <c r="G88" s="244">
        <f t="shared" si="9"/>
        <v>0</v>
      </c>
      <c r="H88" s="242">
        <f t="shared" ref="G88:H110" si="11">H87-F88+D88</f>
        <v>0</v>
      </c>
      <c r="I88" s="611"/>
      <c r="J88" s="263"/>
      <c r="K88" s="242"/>
      <c r="N88" s="275"/>
      <c r="O88" s="275"/>
      <c r="P88" s="275">
        <f t="shared" si="10"/>
        <v>0</v>
      </c>
    </row>
    <row r="89" spans="2:16" s="130" customFormat="1" x14ac:dyDescent="0.2">
      <c r="B89" s="395"/>
      <c r="C89" s="244"/>
      <c r="D89" s="242"/>
      <c r="E89" s="244"/>
      <c r="F89" s="242"/>
      <c r="G89" s="244">
        <f t="shared" si="9"/>
        <v>0</v>
      </c>
      <c r="H89" s="242">
        <f t="shared" si="11"/>
        <v>0</v>
      </c>
      <c r="I89" s="611"/>
      <c r="J89" s="263"/>
      <c r="K89" s="242"/>
      <c r="N89" s="275"/>
      <c r="O89" s="275"/>
      <c r="P89" s="275">
        <f t="shared" si="10"/>
        <v>0</v>
      </c>
    </row>
    <row r="90" spans="2:16" s="130" customFormat="1" x14ac:dyDescent="0.2">
      <c r="B90" s="395"/>
      <c r="C90" s="244"/>
      <c r="D90" s="242"/>
      <c r="E90" s="244"/>
      <c r="F90" s="242"/>
      <c r="G90" s="244">
        <f t="shared" si="9"/>
        <v>0</v>
      </c>
      <c r="H90" s="242">
        <f t="shared" si="11"/>
        <v>0</v>
      </c>
      <c r="I90" s="287"/>
      <c r="J90" s="263"/>
      <c r="K90" s="242"/>
      <c r="N90" s="275"/>
      <c r="O90" s="275"/>
      <c r="P90" s="275">
        <f t="shared" si="10"/>
        <v>0</v>
      </c>
    </row>
    <row r="91" spans="2:16" s="130" customFormat="1" x14ac:dyDescent="0.2">
      <c r="B91" s="395"/>
      <c r="C91" s="244"/>
      <c r="D91" s="242"/>
      <c r="E91" s="244"/>
      <c r="F91" s="242"/>
      <c r="G91" s="244">
        <f t="shared" si="11"/>
        <v>0</v>
      </c>
      <c r="H91" s="242">
        <f t="shared" si="11"/>
        <v>0</v>
      </c>
      <c r="I91" s="437"/>
      <c r="J91" s="242"/>
      <c r="K91" s="242"/>
      <c r="N91" s="275"/>
      <c r="O91" s="275"/>
      <c r="P91" s="275">
        <f t="shared" si="10"/>
        <v>0</v>
      </c>
    </row>
    <row r="92" spans="2:16" s="130" customFormat="1" x14ac:dyDescent="0.2">
      <c r="B92" s="395"/>
      <c r="C92" s="244"/>
      <c r="D92" s="242"/>
      <c r="E92" s="244"/>
      <c r="F92" s="242"/>
      <c r="G92" s="244">
        <f t="shared" si="11"/>
        <v>0</v>
      </c>
      <c r="H92" s="242">
        <f t="shared" si="11"/>
        <v>0</v>
      </c>
      <c r="I92" s="437"/>
      <c r="J92" s="242"/>
      <c r="K92" s="242"/>
      <c r="N92" s="275"/>
      <c r="O92" s="275"/>
      <c r="P92" s="275">
        <f t="shared" si="10"/>
        <v>0</v>
      </c>
    </row>
    <row r="93" spans="2:16" s="130" customFormat="1" x14ac:dyDescent="0.2">
      <c r="B93" s="395"/>
      <c r="C93" s="244"/>
      <c r="D93" s="242"/>
      <c r="E93" s="244"/>
      <c r="F93" s="242"/>
      <c r="G93" s="244">
        <f t="shared" si="11"/>
        <v>0</v>
      </c>
      <c r="H93" s="242">
        <f t="shared" si="11"/>
        <v>0</v>
      </c>
      <c r="I93" s="611"/>
      <c r="J93" s="242"/>
      <c r="K93" s="242"/>
      <c r="N93" s="275"/>
      <c r="O93" s="275"/>
      <c r="P93" s="275">
        <f t="shared" si="10"/>
        <v>0</v>
      </c>
    </row>
    <row r="94" spans="2:16" s="130" customFormat="1" x14ac:dyDescent="0.2">
      <c r="B94" s="395"/>
      <c r="C94" s="244"/>
      <c r="D94" s="242"/>
      <c r="E94" s="244"/>
      <c r="F94" s="242"/>
      <c r="G94" s="244">
        <f t="shared" si="11"/>
        <v>0</v>
      </c>
      <c r="H94" s="242">
        <f t="shared" si="11"/>
        <v>0</v>
      </c>
      <c r="I94" s="563"/>
      <c r="J94" s="242"/>
      <c r="K94" s="242"/>
      <c r="N94" s="275"/>
      <c r="O94" s="275"/>
      <c r="P94" s="275">
        <f t="shared" ref="P94:P157" si="12">O94*G94</f>
        <v>0</v>
      </c>
    </row>
    <row r="95" spans="2:16" s="130" customFormat="1" x14ac:dyDescent="0.2">
      <c r="B95" s="395"/>
      <c r="C95" s="244"/>
      <c r="D95" s="242"/>
      <c r="E95" s="244"/>
      <c r="F95" s="242"/>
      <c r="G95" s="244">
        <f t="shared" si="11"/>
        <v>0</v>
      </c>
      <c r="H95" s="242">
        <f t="shared" si="11"/>
        <v>0</v>
      </c>
      <c r="I95" s="437"/>
      <c r="J95" s="242"/>
      <c r="K95" s="242"/>
      <c r="N95" s="275"/>
      <c r="O95" s="275"/>
      <c r="P95" s="275">
        <f t="shared" si="12"/>
        <v>0</v>
      </c>
    </row>
    <row r="96" spans="2:16" s="130" customFormat="1" x14ac:dyDescent="0.2">
      <c r="B96" s="395"/>
      <c r="C96" s="244"/>
      <c r="D96" s="242"/>
      <c r="E96" s="244"/>
      <c r="F96" s="242"/>
      <c r="G96" s="244">
        <f t="shared" si="11"/>
        <v>0</v>
      </c>
      <c r="H96" s="242">
        <f t="shared" si="11"/>
        <v>0</v>
      </c>
      <c r="I96" s="437"/>
      <c r="J96" s="242"/>
      <c r="K96" s="242"/>
      <c r="N96" s="275"/>
      <c r="O96" s="275"/>
      <c r="P96" s="275">
        <f t="shared" si="12"/>
        <v>0</v>
      </c>
    </row>
    <row r="97" spans="1:16" s="130" customFormat="1" x14ac:dyDescent="0.2">
      <c r="B97" s="395"/>
      <c r="C97" s="244"/>
      <c r="D97" s="242"/>
      <c r="E97" s="244"/>
      <c r="F97" s="242"/>
      <c r="G97" s="244">
        <f t="shared" si="11"/>
        <v>0</v>
      </c>
      <c r="H97" s="242">
        <f t="shared" si="11"/>
        <v>0</v>
      </c>
      <c r="I97" s="563"/>
      <c r="J97" s="263"/>
      <c r="K97" s="242"/>
      <c r="N97" s="275"/>
      <c r="O97" s="275"/>
      <c r="P97" s="275">
        <f t="shared" si="12"/>
        <v>0</v>
      </c>
    </row>
    <row r="98" spans="1:16" s="130" customFormat="1" x14ac:dyDescent="0.2">
      <c r="B98" s="394"/>
      <c r="C98" s="244"/>
      <c r="D98" s="242"/>
      <c r="E98" s="244"/>
      <c r="F98" s="242"/>
      <c r="G98" s="244">
        <f t="shared" si="11"/>
        <v>0</v>
      </c>
      <c r="H98" s="242">
        <f t="shared" si="11"/>
        <v>0</v>
      </c>
      <c r="I98" s="242"/>
      <c r="J98" s="242"/>
      <c r="K98" s="242"/>
      <c r="N98" s="275"/>
      <c r="O98" s="275"/>
      <c r="P98" s="275">
        <f t="shared" si="12"/>
        <v>0</v>
      </c>
    </row>
    <row r="99" spans="1:16" s="130" customFormat="1" x14ac:dyDescent="0.2">
      <c r="B99" s="394"/>
      <c r="C99" s="244"/>
      <c r="D99" s="242"/>
      <c r="E99" s="244"/>
      <c r="F99" s="242"/>
      <c r="G99" s="244">
        <f t="shared" si="11"/>
        <v>0</v>
      </c>
      <c r="H99" s="242">
        <f t="shared" si="11"/>
        <v>0</v>
      </c>
      <c r="I99" s="242"/>
      <c r="J99" s="242"/>
      <c r="K99" s="242"/>
      <c r="N99" s="275"/>
      <c r="O99" s="275"/>
      <c r="P99" s="275">
        <f t="shared" si="12"/>
        <v>0</v>
      </c>
    </row>
    <row r="100" spans="1:16" s="130" customFormat="1" x14ac:dyDescent="0.2">
      <c r="B100" s="394"/>
      <c r="C100" s="244"/>
      <c r="D100" s="242"/>
      <c r="E100" s="244"/>
      <c r="F100" s="242"/>
      <c r="G100" s="244">
        <f t="shared" si="11"/>
        <v>0</v>
      </c>
      <c r="H100" s="242">
        <f t="shared" si="11"/>
        <v>0</v>
      </c>
      <c r="I100" s="242"/>
      <c r="J100" s="242"/>
      <c r="K100" s="242"/>
      <c r="N100" s="275"/>
      <c r="O100" s="275"/>
      <c r="P100" s="275">
        <f t="shared" si="12"/>
        <v>0</v>
      </c>
    </row>
    <row r="101" spans="1:16" s="130" customFormat="1" x14ac:dyDescent="0.2">
      <c r="B101" s="394"/>
      <c r="C101" s="244"/>
      <c r="D101" s="242"/>
      <c r="E101" s="244"/>
      <c r="F101" s="242"/>
      <c r="G101" s="244">
        <f t="shared" si="11"/>
        <v>0</v>
      </c>
      <c r="H101" s="242">
        <f t="shared" si="11"/>
        <v>0</v>
      </c>
      <c r="I101" s="242"/>
      <c r="J101" s="242"/>
      <c r="K101" s="242"/>
      <c r="N101" s="275"/>
      <c r="O101" s="275"/>
      <c r="P101" s="275">
        <f t="shared" si="12"/>
        <v>0</v>
      </c>
    </row>
    <row r="102" spans="1:16" s="130" customFormat="1" x14ac:dyDescent="0.2">
      <c r="B102" s="394"/>
      <c r="C102" s="244"/>
      <c r="D102" s="242"/>
      <c r="E102" s="244"/>
      <c r="F102" s="242"/>
      <c r="G102" s="244">
        <f t="shared" si="11"/>
        <v>0</v>
      </c>
      <c r="H102" s="242">
        <f t="shared" si="11"/>
        <v>0</v>
      </c>
      <c r="I102" s="242"/>
      <c r="J102" s="242"/>
      <c r="K102" s="242"/>
      <c r="N102" s="275"/>
      <c r="O102" s="275"/>
      <c r="P102" s="275">
        <f t="shared" si="12"/>
        <v>0</v>
      </c>
    </row>
    <row r="103" spans="1:16" s="130" customFormat="1" x14ac:dyDescent="0.2">
      <c r="B103" s="394"/>
      <c r="C103" s="244"/>
      <c r="D103" s="242"/>
      <c r="E103" s="244"/>
      <c r="F103" s="242"/>
      <c r="G103" s="244">
        <f t="shared" si="11"/>
        <v>0</v>
      </c>
      <c r="H103" s="242">
        <f t="shared" si="11"/>
        <v>0</v>
      </c>
      <c r="I103" s="242"/>
      <c r="J103" s="242"/>
      <c r="K103" s="242"/>
      <c r="N103" s="275"/>
      <c r="O103" s="275"/>
      <c r="P103" s="275">
        <f t="shared" si="12"/>
        <v>0</v>
      </c>
    </row>
    <row r="104" spans="1:16" s="130" customFormat="1" x14ac:dyDescent="0.2">
      <c r="B104" s="394"/>
      <c r="C104" s="244"/>
      <c r="D104" s="242"/>
      <c r="E104" s="244"/>
      <c r="F104" s="242"/>
      <c r="G104" s="244">
        <f t="shared" si="11"/>
        <v>0</v>
      </c>
      <c r="H104" s="242">
        <f t="shared" si="11"/>
        <v>0</v>
      </c>
      <c r="I104" s="242"/>
      <c r="J104" s="242"/>
      <c r="K104" s="242"/>
      <c r="N104" s="275"/>
      <c r="O104" s="275"/>
      <c r="P104" s="275">
        <f t="shared" si="12"/>
        <v>0</v>
      </c>
    </row>
    <row r="105" spans="1:16" s="130" customFormat="1" x14ac:dyDescent="0.2">
      <c r="B105" s="394"/>
      <c r="C105" s="244"/>
      <c r="D105" s="242"/>
      <c r="E105" s="244"/>
      <c r="F105" s="242"/>
      <c r="G105" s="244">
        <f t="shared" si="11"/>
        <v>0</v>
      </c>
      <c r="H105" s="242">
        <f t="shared" si="11"/>
        <v>0</v>
      </c>
      <c r="I105" s="242"/>
      <c r="J105" s="242"/>
      <c r="K105" s="242"/>
      <c r="N105" s="275"/>
      <c r="O105" s="275"/>
      <c r="P105" s="275">
        <f t="shared" si="12"/>
        <v>0</v>
      </c>
    </row>
    <row r="106" spans="1:16" s="130" customFormat="1" x14ac:dyDescent="0.2">
      <c r="B106" s="394"/>
      <c r="C106" s="244"/>
      <c r="D106" s="242"/>
      <c r="E106" s="244"/>
      <c r="F106" s="242"/>
      <c r="G106" s="244">
        <f t="shared" si="11"/>
        <v>0</v>
      </c>
      <c r="H106" s="242">
        <f t="shared" si="11"/>
        <v>0</v>
      </c>
      <c r="I106" s="242"/>
      <c r="J106" s="242"/>
      <c r="K106" s="242"/>
      <c r="N106" s="275"/>
      <c r="O106" s="275"/>
      <c r="P106" s="275">
        <f t="shared" si="12"/>
        <v>0</v>
      </c>
    </row>
    <row r="107" spans="1:16" s="130" customFormat="1" x14ac:dyDescent="0.2">
      <c r="B107" s="394"/>
      <c r="C107" s="244"/>
      <c r="D107" s="242"/>
      <c r="E107" s="244"/>
      <c r="F107" s="242"/>
      <c r="G107" s="244">
        <f t="shared" si="11"/>
        <v>0</v>
      </c>
      <c r="H107" s="242">
        <f t="shared" si="11"/>
        <v>0</v>
      </c>
      <c r="I107" s="242"/>
      <c r="J107" s="242"/>
      <c r="K107" s="242"/>
      <c r="N107" s="275"/>
      <c r="O107" s="275"/>
      <c r="P107" s="275">
        <f t="shared" si="12"/>
        <v>0</v>
      </c>
    </row>
    <row r="108" spans="1:16" s="130" customFormat="1" x14ac:dyDescent="0.2">
      <c r="B108" s="394"/>
      <c r="C108" s="244"/>
      <c r="D108" s="242"/>
      <c r="E108" s="244"/>
      <c r="F108" s="242"/>
      <c r="G108" s="244">
        <f t="shared" si="11"/>
        <v>0</v>
      </c>
      <c r="H108" s="242">
        <f t="shared" si="11"/>
        <v>0</v>
      </c>
      <c r="I108" s="242"/>
      <c r="J108" s="242"/>
      <c r="K108" s="242"/>
      <c r="N108" s="275"/>
      <c r="O108" s="275"/>
      <c r="P108" s="275">
        <f t="shared" si="12"/>
        <v>0</v>
      </c>
    </row>
    <row r="109" spans="1:16" s="130" customFormat="1" x14ac:dyDescent="0.2">
      <c r="B109" s="394"/>
      <c r="C109" s="244"/>
      <c r="D109" s="242"/>
      <c r="E109" s="244"/>
      <c r="F109" s="242"/>
      <c r="G109" s="244">
        <f t="shared" si="11"/>
        <v>0</v>
      </c>
      <c r="H109" s="242">
        <f t="shared" si="11"/>
        <v>0</v>
      </c>
      <c r="I109" s="242"/>
      <c r="J109" s="242"/>
      <c r="K109" s="242"/>
      <c r="N109" s="275"/>
      <c r="O109" s="275"/>
      <c r="P109" s="275">
        <f t="shared" si="12"/>
        <v>0</v>
      </c>
    </row>
    <row r="110" spans="1:16" s="130" customFormat="1" x14ac:dyDescent="0.2">
      <c r="B110" s="394"/>
      <c r="C110" s="244"/>
      <c r="D110" s="242"/>
      <c r="E110" s="244"/>
      <c r="F110" s="242"/>
      <c r="G110" s="244">
        <f t="shared" si="11"/>
        <v>0</v>
      </c>
      <c r="H110" s="242">
        <f t="shared" si="11"/>
        <v>0</v>
      </c>
      <c r="I110" s="242"/>
      <c r="J110" s="242"/>
      <c r="K110" s="242"/>
      <c r="N110" s="275"/>
      <c r="O110" s="275"/>
      <c r="P110" s="275">
        <f t="shared" si="12"/>
        <v>0</v>
      </c>
    </row>
    <row r="111" spans="1:16" s="130" customFormat="1" x14ac:dyDescent="0.2">
      <c r="B111" s="394"/>
      <c r="C111" s="244"/>
      <c r="D111" s="242"/>
      <c r="E111" s="244"/>
      <c r="F111" s="242"/>
      <c r="G111" s="244">
        <f t="shared" ref="G111:H138" si="13">G110-E111+C111</f>
        <v>0</v>
      </c>
      <c r="H111" s="242">
        <f t="shared" si="13"/>
        <v>0</v>
      </c>
      <c r="I111" s="242"/>
      <c r="J111" s="242"/>
      <c r="K111" s="242"/>
      <c r="N111" s="275"/>
      <c r="O111" s="275"/>
      <c r="P111" s="275">
        <f t="shared" si="12"/>
        <v>0</v>
      </c>
    </row>
    <row r="112" spans="1:16" s="130" customFormat="1" x14ac:dyDescent="0.2">
      <c r="A112" s="292"/>
      <c r="B112" s="394"/>
      <c r="C112" s="244"/>
      <c r="D112" s="242"/>
      <c r="E112" s="244"/>
      <c r="F112" s="242"/>
      <c r="G112" s="244">
        <f t="shared" si="13"/>
        <v>0</v>
      </c>
      <c r="H112" s="242">
        <f t="shared" si="13"/>
        <v>0</v>
      </c>
      <c r="I112" s="242"/>
      <c r="J112" s="242"/>
      <c r="K112" s="242"/>
      <c r="N112" s="275"/>
      <c r="O112" s="275"/>
      <c r="P112" s="275">
        <f t="shared" si="12"/>
        <v>0</v>
      </c>
    </row>
    <row r="113" spans="2:16" s="130" customFormat="1" x14ac:dyDescent="0.2">
      <c r="B113" s="394"/>
      <c r="C113" s="244"/>
      <c r="D113" s="242"/>
      <c r="E113" s="244"/>
      <c r="F113" s="242"/>
      <c r="G113" s="244">
        <f t="shared" si="13"/>
        <v>0</v>
      </c>
      <c r="H113" s="242">
        <f t="shared" si="13"/>
        <v>0</v>
      </c>
      <c r="I113" s="263"/>
      <c r="J113" s="242"/>
      <c r="K113" s="242"/>
      <c r="N113" s="275"/>
      <c r="O113" s="275"/>
      <c r="P113" s="275">
        <f t="shared" si="12"/>
        <v>0</v>
      </c>
    </row>
    <row r="114" spans="2:16" s="130" customFormat="1" x14ac:dyDescent="0.2">
      <c r="B114" s="394"/>
      <c r="C114" s="244"/>
      <c r="D114" s="242"/>
      <c r="E114" s="244"/>
      <c r="F114" s="242"/>
      <c r="G114" s="244">
        <f t="shared" si="13"/>
        <v>0</v>
      </c>
      <c r="H114" s="242">
        <f t="shared" si="13"/>
        <v>0</v>
      </c>
      <c r="I114" s="263"/>
      <c r="J114" s="242"/>
      <c r="K114" s="242"/>
      <c r="N114" s="275"/>
      <c r="O114" s="275"/>
      <c r="P114" s="275">
        <f t="shared" si="12"/>
        <v>0</v>
      </c>
    </row>
    <row r="115" spans="2:16" s="130" customFormat="1" x14ac:dyDescent="0.2">
      <c r="B115" s="394"/>
      <c r="C115" s="244"/>
      <c r="D115" s="242"/>
      <c r="E115" s="244"/>
      <c r="F115" s="242"/>
      <c r="G115" s="244">
        <f t="shared" si="13"/>
        <v>0</v>
      </c>
      <c r="H115" s="242">
        <f t="shared" si="13"/>
        <v>0</v>
      </c>
      <c r="I115" s="263"/>
      <c r="J115" s="263"/>
      <c r="K115" s="242"/>
      <c r="N115" s="275"/>
      <c r="O115" s="275"/>
      <c r="P115" s="275">
        <f t="shared" si="12"/>
        <v>0</v>
      </c>
    </row>
    <row r="116" spans="2:16" s="130" customFormat="1" x14ac:dyDescent="0.2">
      <c r="B116" s="394"/>
      <c r="C116" s="244"/>
      <c r="D116" s="242"/>
      <c r="E116" s="244"/>
      <c r="F116" s="242"/>
      <c r="G116" s="244">
        <f t="shared" si="13"/>
        <v>0</v>
      </c>
      <c r="H116" s="242">
        <f t="shared" si="13"/>
        <v>0</v>
      </c>
      <c r="I116" s="263"/>
      <c r="J116" s="263"/>
      <c r="K116" s="242"/>
      <c r="N116" s="275"/>
      <c r="O116" s="275"/>
      <c r="P116" s="275">
        <f t="shared" si="12"/>
        <v>0</v>
      </c>
    </row>
    <row r="117" spans="2:16" s="130" customFormat="1" x14ac:dyDescent="0.2">
      <c r="B117" s="394"/>
      <c r="C117" s="244"/>
      <c r="D117" s="242"/>
      <c r="E117" s="244"/>
      <c r="F117" s="242"/>
      <c r="G117" s="244">
        <f t="shared" si="13"/>
        <v>0</v>
      </c>
      <c r="H117" s="242">
        <f t="shared" si="13"/>
        <v>0</v>
      </c>
      <c r="I117" s="242"/>
      <c r="J117" s="242"/>
      <c r="K117" s="242"/>
      <c r="N117" s="275"/>
      <c r="O117" s="275"/>
      <c r="P117" s="275">
        <f t="shared" si="12"/>
        <v>0</v>
      </c>
    </row>
    <row r="118" spans="2:16" s="130" customFormat="1" x14ac:dyDescent="0.2">
      <c r="B118" s="394"/>
      <c r="C118" s="244"/>
      <c r="D118" s="242"/>
      <c r="E118" s="244"/>
      <c r="F118" s="242"/>
      <c r="G118" s="244">
        <f t="shared" si="13"/>
        <v>0</v>
      </c>
      <c r="H118" s="242">
        <f t="shared" si="13"/>
        <v>0</v>
      </c>
      <c r="I118" s="242"/>
      <c r="J118" s="242"/>
      <c r="K118" s="242"/>
      <c r="N118" s="275"/>
      <c r="O118" s="275"/>
      <c r="P118" s="275">
        <f t="shared" si="12"/>
        <v>0</v>
      </c>
    </row>
    <row r="119" spans="2:16" s="130" customFormat="1" x14ac:dyDescent="0.2">
      <c r="B119" s="394"/>
      <c r="C119" s="244"/>
      <c r="D119" s="242"/>
      <c r="E119" s="244"/>
      <c r="F119" s="242"/>
      <c r="G119" s="244">
        <f t="shared" si="13"/>
        <v>0</v>
      </c>
      <c r="H119" s="242">
        <f t="shared" si="13"/>
        <v>0</v>
      </c>
      <c r="I119" s="242"/>
      <c r="J119" s="242"/>
      <c r="K119" s="242"/>
      <c r="N119" s="275"/>
      <c r="O119" s="275"/>
      <c r="P119" s="275">
        <f t="shared" si="12"/>
        <v>0</v>
      </c>
    </row>
    <row r="120" spans="2:16" s="130" customFormat="1" x14ac:dyDescent="0.2">
      <c r="B120" s="394"/>
      <c r="C120" s="244"/>
      <c r="D120" s="242"/>
      <c r="E120" s="244"/>
      <c r="F120" s="242"/>
      <c r="G120" s="244">
        <f t="shared" si="13"/>
        <v>0</v>
      </c>
      <c r="H120" s="242">
        <f t="shared" si="13"/>
        <v>0</v>
      </c>
      <c r="I120" s="242"/>
      <c r="J120" s="242"/>
      <c r="K120" s="242"/>
      <c r="N120" s="275"/>
      <c r="O120" s="275"/>
      <c r="P120" s="275">
        <f t="shared" si="12"/>
        <v>0</v>
      </c>
    </row>
    <row r="121" spans="2:16" s="130" customFormat="1" x14ac:dyDescent="0.2">
      <c r="B121" s="394"/>
      <c r="C121" s="244"/>
      <c r="D121" s="242"/>
      <c r="E121" s="244"/>
      <c r="F121" s="242"/>
      <c r="G121" s="244">
        <f t="shared" si="13"/>
        <v>0</v>
      </c>
      <c r="H121" s="242">
        <f t="shared" si="13"/>
        <v>0</v>
      </c>
      <c r="I121" s="242"/>
      <c r="J121" s="242"/>
      <c r="K121" s="242"/>
      <c r="N121" s="275"/>
      <c r="O121" s="275"/>
      <c r="P121" s="275">
        <f t="shared" si="12"/>
        <v>0</v>
      </c>
    </row>
    <row r="122" spans="2:16" s="130" customFormat="1" x14ac:dyDescent="0.2">
      <c r="B122" s="394"/>
      <c r="C122" s="244"/>
      <c r="D122" s="242"/>
      <c r="E122" s="244"/>
      <c r="F122" s="242"/>
      <c r="G122" s="244">
        <f t="shared" si="13"/>
        <v>0</v>
      </c>
      <c r="H122" s="242">
        <f t="shared" si="13"/>
        <v>0</v>
      </c>
      <c r="I122" s="242"/>
      <c r="J122" s="242"/>
      <c r="K122" s="242"/>
      <c r="N122" s="275"/>
      <c r="O122" s="275"/>
      <c r="P122" s="275">
        <f t="shared" si="12"/>
        <v>0</v>
      </c>
    </row>
    <row r="123" spans="2:16" s="130" customFormat="1" x14ac:dyDescent="0.2">
      <c r="B123" s="394"/>
      <c r="C123" s="244"/>
      <c r="D123" s="242"/>
      <c r="E123" s="244"/>
      <c r="F123" s="242"/>
      <c r="G123" s="244">
        <f t="shared" si="13"/>
        <v>0</v>
      </c>
      <c r="H123" s="242">
        <f t="shared" si="13"/>
        <v>0</v>
      </c>
      <c r="I123" s="242"/>
      <c r="J123" s="242"/>
      <c r="K123" s="242"/>
      <c r="N123" s="275"/>
      <c r="O123" s="275"/>
      <c r="P123" s="275">
        <f t="shared" si="12"/>
        <v>0</v>
      </c>
    </row>
    <row r="124" spans="2:16" s="130" customFormat="1" x14ac:dyDescent="0.2">
      <c r="B124" s="394"/>
      <c r="C124" s="244"/>
      <c r="D124" s="242"/>
      <c r="E124" s="244"/>
      <c r="F124" s="242"/>
      <c r="G124" s="244">
        <f t="shared" si="13"/>
        <v>0</v>
      </c>
      <c r="H124" s="242">
        <f t="shared" si="13"/>
        <v>0</v>
      </c>
      <c r="I124" s="242"/>
      <c r="J124" s="242"/>
      <c r="K124" s="242"/>
      <c r="N124" s="275"/>
      <c r="O124" s="275"/>
      <c r="P124" s="275">
        <f t="shared" si="12"/>
        <v>0</v>
      </c>
    </row>
    <row r="125" spans="2:16" s="130" customFormat="1" x14ac:dyDescent="0.2">
      <c r="B125" s="394"/>
      <c r="C125" s="244"/>
      <c r="D125" s="242"/>
      <c r="E125" s="244"/>
      <c r="F125" s="242"/>
      <c r="G125" s="244">
        <f t="shared" si="13"/>
        <v>0</v>
      </c>
      <c r="H125" s="242">
        <f t="shared" si="13"/>
        <v>0</v>
      </c>
      <c r="I125" s="242"/>
      <c r="J125" s="242"/>
      <c r="K125" s="242"/>
      <c r="N125" s="275"/>
      <c r="O125" s="275"/>
      <c r="P125" s="275">
        <f t="shared" si="12"/>
        <v>0</v>
      </c>
    </row>
    <row r="126" spans="2:16" s="130" customFormat="1" x14ac:dyDescent="0.2">
      <c r="B126" s="394"/>
      <c r="C126" s="244"/>
      <c r="D126" s="242"/>
      <c r="E126" s="244"/>
      <c r="F126" s="242"/>
      <c r="G126" s="244">
        <f t="shared" si="13"/>
        <v>0</v>
      </c>
      <c r="H126" s="242">
        <f t="shared" si="13"/>
        <v>0</v>
      </c>
      <c r="I126" s="242"/>
      <c r="J126" s="242"/>
      <c r="K126" s="242"/>
      <c r="N126" s="275"/>
      <c r="O126" s="275"/>
      <c r="P126" s="275">
        <f t="shared" si="12"/>
        <v>0</v>
      </c>
    </row>
    <row r="127" spans="2:16" s="130" customFormat="1" x14ac:dyDescent="0.2">
      <c r="B127" s="394"/>
      <c r="C127" s="244"/>
      <c r="D127" s="242"/>
      <c r="E127" s="244"/>
      <c r="F127" s="242"/>
      <c r="G127" s="244">
        <f t="shared" si="13"/>
        <v>0</v>
      </c>
      <c r="H127" s="242">
        <f t="shared" si="13"/>
        <v>0</v>
      </c>
      <c r="I127" s="242"/>
      <c r="J127" s="242"/>
      <c r="K127" s="242"/>
      <c r="N127" s="275"/>
      <c r="O127" s="275"/>
      <c r="P127" s="275">
        <f t="shared" si="12"/>
        <v>0</v>
      </c>
    </row>
    <row r="128" spans="2:16" s="130" customFormat="1" x14ac:dyDescent="0.2">
      <c r="B128" s="394"/>
      <c r="C128" s="244"/>
      <c r="D128" s="242"/>
      <c r="E128" s="244"/>
      <c r="F128" s="242"/>
      <c r="G128" s="244">
        <f t="shared" si="13"/>
        <v>0</v>
      </c>
      <c r="H128" s="242">
        <f t="shared" si="13"/>
        <v>0</v>
      </c>
      <c r="I128" s="242"/>
      <c r="J128" s="242"/>
      <c r="K128" s="242"/>
      <c r="N128" s="275"/>
      <c r="O128" s="275"/>
      <c r="P128" s="275">
        <f t="shared" si="12"/>
        <v>0</v>
      </c>
    </row>
    <row r="129" spans="2:16" s="130" customFormat="1" x14ac:dyDescent="0.2">
      <c r="B129" s="394"/>
      <c r="C129" s="244"/>
      <c r="D129" s="242"/>
      <c r="E129" s="244"/>
      <c r="F129" s="242"/>
      <c r="G129" s="244">
        <f t="shared" si="13"/>
        <v>0</v>
      </c>
      <c r="H129" s="242">
        <f t="shared" si="13"/>
        <v>0</v>
      </c>
      <c r="I129" s="242"/>
      <c r="J129" s="242"/>
      <c r="K129" s="242"/>
      <c r="N129" s="275"/>
      <c r="O129" s="275"/>
      <c r="P129" s="275">
        <f t="shared" si="12"/>
        <v>0</v>
      </c>
    </row>
    <row r="130" spans="2:16" s="130" customFormat="1" x14ac:dyDescent="0.2">
      <c r="B130" s="394"/>
      <c r="C130" s="244"/>
      <c r="D130" s="242"/>
      <c r="E130" s="244"/>
      <c r="F130" s="242"/>
      <c r="G130" s="244">
        <f t="shared" si="13"/>
        <v>0</v>
      </c>
      <c r="H130" s="242">
        <f t="shared" si="13"/>
        <v>0</v>
      </c>
      <c r="I130" s="242"/>
      <c r="J130" s="242"/>
      <c r="K130" s="242"/>
      <c r="N130" s="275"/>
      <c r="O130" s="275"/>
      <c r="P130" s="275">
        <f t="shared" si="12"/>
        <v>0</v>
      </c>
    </row>
    <row r="131" spans="2:16" s="130" customFormat="1" x14ac:dyDescent="0.2">
      <c r="B131" s="394"/>
      <c r="C131" s="244"/>
      <c r="D131" s="242"/>
      <c r="E131" s="244"/>
      <c r="F131" s="242"/>
      <c r="G131" s="244">
        <f t="shared" si="13"/>
        <v>0</v>
      </c>
      <c r="H131" s="242">
        <f t="shared" si="13"/>
        <v>0</v>
      </c>
      <c r="I131" s="242"/>
      <c r="J131" s="242"/>
      <c r="K131" s="242"/>
      <c r="N131" s="275"/>
      <c r="O131" s="275"/>
      <c r="P131" s="275">
        <f t="shared" si="12"/>
        <v>0</v>
      </c>
    </row>
    <row r="132" spans="2:16" s="130" customFormat="1" x14ac:dyDescent="0.2">
      <c r="B132" s="394"/>
      <c r="C132" s="244"/>
      <c r="D132" s="242"/>
      <c r="E132" s="244"/>
      <c r="F132" s="242"/>
      <c r="G132" s="244">
        <f t="shared" si="13"/>
        <v>0</v>
      </c>
      <c r="H132" s="242">
        <f t="shared" si="13"/>
        <v>0</v>
      </c>
      <c r="I132" s="242"/>
      <c r="J132" s="242"/>
      <c r="K132" s="242"/>
      <c r="N132" s="275"/>
      <c r="O132" s="275"/>
      <c r="P132" s="275">
        <f t="shared" si="12"/>
        <v>0</v>
      </c>
    </row>
    <row r="133" spans="2:16" s="130" customFormat="1" x14ac:dyDescent="0.2">
      <c r="B133" s="394"/>
      <c r="C133" s="244"/>
      <c r="D133" s="242"/>
      <c r="E133" s="244"/>
      <c r="F133" s="242"/>
      <c r="G133" s="244">
        <f t="shared" si="13"/>
        <v>0</v>
      </c>
      <c r="H133" s="242">
        <f t="shared" si="13"/>
        <v>0</v>
      </c>
      <c r="I133" s="242"/>
      <c r="J133" s="242"/>
      <c r="K133" s="242"/>
      <c r="N133" s="275"/>
      <c r="O133" s="275"/>
      <c r="P133" s="275">
        <f t="shared" si="12"/>
        <v>0</v>
      </c>
    </row>
    <row r="134" spans="2:16" s="130" customFormat="1" x14ac:dyDescent="0.2">
      <c r="B134" s="394"/>
      <c r="C134" s="244"/>
      <c r="D134" s="242"/>
      <c r="E134" s="244"/>
      <c r="F134" s="242"/>
      <c r="G134" s="244">
        <f t="shared" si="13"/>
        <v>0</v>
      </c>
      <c r="H134" s="242">
        <f t="shared" si="13"/>
        <v>0</v>
      </c>
      <c r="I134" s="242"/>
      <c r="J134" s="242"/>
      <c r="K134" s="242"/>
      <c r="N134" s="275"/>
      <c r="O134" s="275"/>
      <c r="P134" s="275">
        <f t="shared" si="12"/>
        <v>0</v>
      </c>
    </row>
    <row r="135" spans="2:16" s="130" customFormat="1" x14ac:dyDescent="0.2">
      <c r="B135" s="394"/>
      <c r="C135" s="244"/>
      <c r="D135" s="242"/>
      <c r="E135" s="244"/>
      <c r="F135" s="242"/>
      <c r="G135" s="244">
        <f t="shared" si="13"/>
        <v>0</v>
      </c>
      <c r="H135" s="242">
        <f t="shared" si="13"/>
        <v>0</v>
      </c>
      <c r="I135" s="242"/>
      <c r="J135" s="242"/>
      <c r="K135" s="242"/>
      <c r="N135" s="275"/>
      <c r="O135" s="275"/>
      <c r="P135" s="275">
        <f t="shared" si="12"/>
        <v>0</v>
      </c>
    </row>
    <row r="136" spans="2:16" s="130" customFormat="1" x14ac:dyDescent="0.2">
      <c r="B136" s="394"/>
      <c r="C136" s="244"/>
      <c r="D136" s="242"/>
      <c r="E136" s="244"/>
      <c r="F136" s="242"/>
      <c r="G136" s="244">
        <f t="shared" si="13"/>
        <v>0</v>
      </c>
      <c r="H136" s="242">
        <f t="shared" si="13"/>
        <v>0</v>
      </c>
      <c r="I136" s="242"/>
      <c r="J136" s="242"/>
      <c r="K136" s="242"/>
      <c r="N136" s="275"/>
      <c r="O136" s="275"/>
      <c r="P136" s="275">
        <f t="shared" si="12"/>
        <v>0</v>
      </c>
    </row>
    <row r="137" spans="2:16" s="130" customFormat="1" x14ac:dyDescent="0.2">
      <c r="B137" s="394"/>
      <c r="C137" s="244"/>
      <c r="D137" s="242"/>
      <c r="E137" s="244"/>
      <c r="F137" s="242"/>
      <c r="G137" s="244">
        <f t="shared" si="13"/>
        <v>0</v>
      </c>
      <c r="H137" s="242">
        <f t="shared" si="13"/>
        <v>0</v>
      </c>
      <c r="I137" s="242"/>
      <c r="J137" s="242"/>
      <c r="K137" s="242"/>
      <c r="N137" s="275"/>
      <c r="O137" s="275"/>
      <c r="P137" s="275">
        <f t="shared" si="12"/>
        <v>0</v>
      </c>
    </row>
    <row r="138" spans="2:16" s="130" customFormat="1" x14ac:dyDescent="0.2">
      <c r="B138" s="394"/>
      <c r="C138" s="244"/>
      <c r="D138" s="242"/>
      <c r="E138" s="244"/>
      <c r="F138" s="242"/>
      <c r="G138" s="244">
        <f t="shared" si="13"/>
        <v>0</v>
      </c>
      <c r="H138" s="242">
        <f t="shared" si="13"/>
        <v>0</v>
      </c>
      <c r="I138" s="242"/>
      <c r="J138" s="242"/>
      <c r="K138" s="242"/>
      <c r="N138" s="275"/>
      <c r="O138" s="275"/>
      <c r="P138" s="275">
        <f t="shared" si="12"/>
        <v>0</v>
      </c>
    </row>
    <row r="139" spans="2:16" s="130" customFormat="1" x14ac:dyDescent="0.2">
      <c r="B139" s="394"/>
      <c r="C139" s="244"/>
      <c r="D139" s="242"/>
      <c r="E139" s="244"/>
      <c r="F139" s="242"/>
      <c r="G139" s="244">
        <f t="shared" ref="G139:H202" si="14">G138-E139+C139</f>
        <v>0</v>
      </c>
      <c r="H139" s="242">
        <f t="shared" si="14"/>
        <v>0</v>
      </c>
      <c r="I139" s="242"/>
      <c r="J139" s="242"/>
      <c r="K139" s="242"/>
      <c r="N139" s="275"/>
      <c r="O139" s="275"/>
      <c r="P139" s="275">
        <f t="shared" si="12"/>
        <v>0</v>
      </c>
    </row>
    <row r="140" spans="2:16" s="130" customFormat="1" x14ac:dyDescent="0.2">
      <c r="B140" s="394"/>
      <c r="C140" s="244"/>
      <c r="D140" s="242"/>
      <c r="E140" s="244"/>
      <c r="F140" s="242"/>
      <c r="G140" s="244">
        <f t="shared" si="14"/>
        <v>0</v>
      </c>
      <c r="H140" s="242">
        <f t="shared" si="14"/>
        <v>0</v>
      </c>
      <c r="I140" s="242"/>
      <c r="J140" s="242"/>
      <c r="K140" s="242"/>
      <c r="N140" s="275"/>
      <c r="O140" s="275"/>
      <c r="P140" s="275">
        <f t="shared" si="12"/>
        <v>0</v>
      </c>
    </row>
    <row r="141" spans="2:16" s="130" customFormat="1" x14ac:dyDescent="0.2">
      <c r="B141" s="394"/>
      <c r="C141" s="244"/>
      <c r="D141" s="242"/>
      <c r="E141" s="244"/>
      <c r="F141" s="242"/>
      <c r="G141" s="244">
        <f t="shared" si="14"/>
        <v>0</v>
      </c>
      <c r="H141" s="242">
        <f t="shared" si="14"/>
        <v>0</v>
      </c>
      <c r="I141" s="242"/>
      <c r="J141" s="242"/>
      <c r="K141" s="242"/>
      <c r="N141" s="275"/>
      <c r="O141" s="275"/>
      <c r="P141" s="275">
        <f t="shared" si="12"/>
        <v>0</v>
      </c>
    </row>
    <row r="142" spans="2:16" s="130" customFormat="1" x14ac:dyDescent="0.2">
      <c r="B142" s="394"/>
      <c r="C142" s="244"/>
      <c r="D142" s="242"/>
      <c r="E142" s="244"/>
      <c r="F142" s="242"/>
      <c r="G142" s="244">
        <f t="shared" si="14"/>
        <v>0</v>
      </c>
      <c r="H142" s="242">
        <f t="shared" si="14"/>
        <v>0</v>
      </c>
      <c r="I142" s="242"/>
      <c r="J142" s="242"/>
      <c r="K142" s="242"/>
      <c r="N142" s="275"/>
      <c r="O142" s="275"/>
      <c r="P142" s="275">
        <f t="shared" si="12"/>
        <v>0</v>
      </c>
    </row>
    <row r="143" spans="2:16" s="130" customFormat="1" x14ac:dyDescent="0.2">
      <c r="B143" s="394"/>
      <c r="C143" s="244"/>
      <c r="D143" s="242"/>
      <c r="E143" s="244"/>
      <c r="F143" s="242"/>
      <c r="G143" s="244">
        <f t="shared" si="14"/>
        <v>0</v>
      </c>
      <c r="H143" s="242">
        <f t="shared" si="14"/>
        <v>0</v>
      </c>
      <c r="I143" s="242"/>
      <c r="J143" s="242"/>
      <c r="K143" s="242"/>
      <c r="N143" s="275"/>
      <c r="O143" s="275"/>
      <c r="P143" s="275">
        <f t="shared" si="12"/>
        <v>0</v>
      </c>
    </row>
    <row r="144" spans="2:16" s="130" customFormat="1" x14ac:dyDescent="0.2">
      <c r="B144" s="394"/>
      <c r="C144" s="244"/>
      <c r="D144" s="242"/>
      <c r="E144" s="244"/>
      <c r="F144" s="242"/>
      <c r="G144" s="244">
        <f t="shared" si="14"/>
        <v>0</v>
      </c>
      <c r="H144" s="242">
        <f t="shared" si="14"/>
        <v>0</v>
      </c>
      <c r="I144" s="242"/>
      <c r="J144" s="242"/>
      <c r="K144" s="242"/>
      <c r="N144" s="275"/>
      <c r="O144" s="275"/>
      <c r="P144" s="275">
        <f t="shared" si="12"/>
        <v>0</v>
      </c>
    </row>
    <row r="145" spans="2:16" s="130" customFormat="1" x14ac:dyDescent="0.2">
      <c r="B145" s="394"/>
      <c r="C145" s="244"/>
      <c r="D145" s="242"/>
      <c r="E145" s="244"/>
      <c r="F145" s="242"/>
      <c r="G145" s="244">
        <f t="shared" si="14"/>
        <v>0</v>
      </c>
      <c r="H145" s="242">
        <f t="shared" si="14"/>
        <v>0</v>
      </c>
      <c r="I145" s="242"/>
      <c r="J145" s="242"/>
      <c r="K145" s="242"/>
      <c r="N145" s="275"/>
      <c r="O145" s="275"/>
      <c r="P145" s="275">
        <f t="shared" si="12"/>
        <v>0</v>
      </c>
    </row>
    <row r="146" spans="2:16" s="130" customFormat="1" x14ac:dyDescent="0.2">
      <c r="B146" s="394"/>
      <c r="C146" s="244"/>
      <c r="D146" s="242"/>
      <c r="E146" s="244"/>
      <c r="F146" s="242"/>
      <c r="G146" s="244">
        <f t="shared" si="14"/>
        <v>0</v>
      </c>
      <c r="H146" s="242">
        <f t="shared" si="14"/>
        <v>0</v>
      </c>
      <c r="I146" s="242"/>
      <c r="J146" s="242"/>
      <c r="K146" s="242"/>
      <c r="N146" s="275"/>
      <c r="O146" s="275"/>
      <c r="P146" s="275">
        <f t="shared" si="12"/>
        <v>0</v>
      </c>
    </row>
    <row r="147" spans="2:16" s="130" customFormat="1" x14ac:dyDescent="0.2">
      <c r="B147" s="394"/>
      <c r="C147" s="244"/>
      <c r="D147" s="242"/>
      <c r="E147" s="244"/>
      <c r="F147" s="242"/>
      <c r="G147" s="244">
        <f t="shared" si="14"/>
        <v>0</v>
      </c>
      <c r="H147" s="242">
        <f t="shared" si="14"/>
        <v>0</v>
      </c>
      <c r="I147" s="242"/>
      <c r="J147" s="242"/>
      <c r="K147" s="242"/>
      <c r="N147" s="275"/>
      <c r="O147" s="275"/>
      <c r="P147" s="275">
        <f t="shared" si="12"/>
        <v>0</v>
      </c>
    </row>
    <row r="148" spans="2:16" s="130" customFormat="1" x14ac:dyDescent="0.2">
      <c r="B148" s="394"/>
      <c r="C148" s="244"/>
      <c r="D148" s="242"/>
      <c r="E148" s="244"/>
      <c r="F148" s="242"/>
      <c r="G148" s="244">
        <f t="shared" si="14"/>
        <v>0</v>
      </c>
      <c r="H148" s="242">
        <f t="shared" si="14"/>
        <v>0</v>
      </c>
      <c r="I148" s="242"/>
      <c r="J148" s="242"/>
      <c r="K148" s="242"/>
      <c r="N148" s="275"/>
      <c r="O148" s="275"/>
      <c r="P148" s="275">
        <f t="shared" si="12"/>
        <v>0</v>
      </c>
    </row>
    <row r="149" spans="2:16" s="130" customFormat="1" x14ac:dyDescent="0.2">
      <c r="B149" s="394"/>
      <c r="C149" s="244"/>
      <c r="D149" s="242"/>
      <c r="E149" s="244"/>
      <c r="F149" s="242"/>
      <c r="G149" s="244">
        <f t="shared" si="14"/>
        <v>0</v>
      </c>
      <c r="H149" s="242">
        <f t="shared" si="14"/>
        <v>0</v>
      </c>
      <c r="I149" s="242"/>
      <c r="J149" s="242"/>
      <c r="K149" s="242"/>
      <c r="N149" s="275"/>
      <c r="O149" s="275"/>
      <c r="P149" s="275">
        <f t="shared" si="12"/>
        <v>0</v>
      </c>
    </row>
    <row r="150" spans="2:16" s="130" customFormat="1" x14ac:dyDescent="0.2">
      <c r="B150" s="394"/>
      <c r="C150" s="244"/>
      <c r="D150" s="242"/>
      <c r="E150" s="244"/>
      <c r="F150" s="242"/>
      <c r="G150" s="244">
        <f t="shared" si="14"/>
        <v>0</v>
      </c>
      <c r="H150" s="242">
        <f t="shared" si="14"/>
        <v>0</v>
      </c>
      <c r="I150" s="242"/>
      <c r="J150" s="242"/>
      <c r="K150" s="242"/>
      <c r="N150" s="275"/>
      <c r="O150" s="275"/>
      <c r="P150" s="275">
        <f t="shared" si="12"/>
        <v>0</v>
      </c>
    </row>
    <row r="151" spans="2:16" s="130" customFormat="1" x14ac:dyDescent="0.2">
      <c r="B151" s="394"/>
      <c r="C151" s="244"/>
      <c r="D151" s="242"/>
      <c r="E151" s="244"/>
      <c r="F151" s="242"/>
      <c r="G151" s="244">
        <f t="shared" si="14"/>
        <v>0</v>
      </c>
      <c r="H151" s="242">
        <f t="shared" si="14"/>
        <v>0</v>
      </c>
      <c r="I151" s="242"/>
      <c r="J151" s="242"/>
      <c r="K151" s="242"/>
      <c r="N151" s="275"/>
      <c r="O151" s="275"/>
      <c r="P151" s="275">
        <f t="shared" si="12"/>
        <v>0</v>
      </c>
    </row>
    <row r="152" spans="2:16" s="130" customFormat="1" x14ac:dyDescent="0.2">
      <c r="B152" s="394"/>
      <c r="C152" s="244"/>
      <c r="D152" s="242"/>
      <c r="E152" s="244"/>
      <c r="F152" s="242"/>
      <c r="G152" s="244">
        <f t="shared" si="14"/>
        <v>0</v>
      </c>
      <c r="H152" s="242">
        <f t="shared" si="14"/>
        <v>0</v>
      </c>
      <c r="I152" s="242"/>
      <c r="J152" s="242"/>
      <c r="K152" s="242"/>
      <c r="N152" s="275"/>
      <c r="O152" s="275"/>
      <c r="P152" s="275">
        <f t="shared" si="12"/>
        <v>0</v>
      </c>
    </row>
    <row r="153" spans="2:16" s="130" customFormat="1" x14ac:dyDescent="0.2">
      <c r="B153" s="394"/>
      <c r="C153" s="244"/>
      <c r="D153" s="242"/>
      <c r="E153" s="244"/>
      <c r="F153" s="242"/>
      <c r="G153" s="244">
        <f t="shared" si="14"/>
        <v>0</v>
      </c>
      <c r="H153" s="242">
        <f t="shared" si="14"/>
        <v>0</v>
      </c>
      <c r="I153" s="242"/>
      <c r="J153" s="242"/>
      <c r="K153" s="242"/>
      <c r="N153" s="275"/>
      <c r="O153" s="275"/>
      <c r="P153" s="275">
        <f t="shared" si="12"/>
        <v>0</v>
      </c>
    </row>
    <row r="154" spans="2:16" s="130" customFormat="1" x14ac:dyDescent="0.2">
      <c r="B154" s="438"/>
      <c r="C154" s="246"/>
      <c r="E154" s="246"/>
      <c r="G154" s="246">
        <f t="shared" si="14"/>
        <v>0</v>
      </c>
      <c r="H154" s="130">
        <f t="shared" si="14"/>
        <v>0</v>
      </c>
      <c r="N154" s="275"/>
      <c r="O154" s="275"/>
      <c r="P154" s="275">
        <f t="shared" si="12"/>
        <v>0</v>
      </c>
    </row>
    <row r="155" spans="2:16" s="130" customFormat="1" x14ac:dyDescent="0.2">
      <c r="B155" s="438"/>
      <c r="C155" s="246"/>
      <c r="E155" s="246"/>
      <c r="G155" s="246">
        <f t="shared" si="14"/>
        <v>0</v>
      </c>
      <c r="H155" s="130">
        <f t="shared" si="14"/>
        <v>0</v>
      </c>
      <c r="N155" s="275"/>
      <c r="O155" s="275"/>
      <c r="P155" s="275">
        <f t="shared" si="12"/>
        <v>0</v>
      </c>
    </row>
    <row r="156" spans="2:16" s="130" customFormat="1" x14ac:dyDescent="0.2">
      <c r="B156" s="438"/>
      <c r="C156" s="246"/>
      <c r="E156" s="246"/>
      <c r="G156" s="246">
        <f t="shared" si="14"/>
        <v>0</v>
      </c>
      <c r="H156" s="130">
        <f t="shared" si="14"/>
        <v>0</v>
      </c>
      <c r="N156" s="275"/>
      <c r="O156" s="275"/>
      <c r="P156" s="275">
        <f t="shared" si="12"/>
        <v>0</v>
      </c>
    </row>
    <row r="157" spans="2:16" s="130" customFormat="1" x14ac:dyDescent="0.2">
      <c r="B157" s="438"/>
      <c r="C157" s="246"/>
      <c r="E157" s="246"/>
      <c r="G157" s="246">
        <f t="shared" si="14"/>
        <v>0</v>
      </c>
      <c r="H157" s="130">
        <f t="shared" si="14"/>
        <v>0</v>
      </c>
      <c r="N157" s="275"/>
      <c r="O157" s="275"/>
      <c r="P157" s="275">
        <f t="shared" si="12"/>
        <v>0</v>
      </c>
    </row>
    <row r="158" spans="2:16" s="130" customFormat="1" x14ac:dyDescent="0.2">
      <c r="B158" s="438"/>
      <c r="C158" s="246"/>
      <c r="E158" s="246"/>
      <c r="G158" s="246">
        <f t="shared" si="14"/>
        <v>0</v>
      </c>
      <c r="H158" s="130">
        <f t="shared" si="14"/>
        <v>0</v>
      </c>
      <c r="N158" s="275"/>
      <c r="O158" s="275"/>
      <c r="P158" s="275">
        <f t="shared" ref="P158:P221" si="15">O158*G158</f>
        <v>0</v>
      </c>
    </row>
    <row r="159" spans="2:16" s="130" customFormat="1" x14ac:dyDescent="0.2">
      <c r="B159" s="438"/>
      <c r="C159" s="246"/>
      <c r="E159" s="246"/>
      <c r="G159" s="246">
        <f t="shared" si="14"/>
        <v>0</v>
      </c>
      <c r="H159" s="130">
        <f t="shared" si="14"/>
        <v>0</v>
      </c>
      <c r="N159" s="275"/>
      <c r="O159" s="275"/>
      <c r="P159" s="275">
        <f t="shared" si="15"/>
        <v>0</v>
      </c>
    </row>
    <row r="160" spans="2:16" s="130" customFormat="1" x14ac:dyDescent="0.2">
      <c r="B160" s="438"/>
      <c r="C160" s="246"/>
      <c r="E160" s="246"/>
      <c r="G160" s="246">
        <f t="shared" si="14"/>
        <v>0</v>
      </c>
      <c r="H160" s="130">
        <f t="shared" si="14"/>
        <v>0</v>
      </c>
      <c r="N160" s="275"/>
      <c r="O160" s="275"/>
      <c r="P160" s="275">
        <f t="shared" si="15"/>
        <v>0</v>
      </c>
    </row>
    <row r="161" spans="2:16" s="130" customFormat="1" x14ac:dyDescent="0.2">
      <c r="B161" s="438"/>
      <c r="C161" s="246"/>
      <c r="E161" s="246"/>
      <c r="G161" s="246">
        <f t="shared" si="14"/>
        <v>0</v>
      </c>
      <c r="H161" s="130">
        <f t="shared" si="14"/>
        <v>0</v>
      </c>
      <c r="N161" s="275"/>
      <c r="O161" s="275"/>
      <c r="P161" s="275">
        <f t="shared" si="15"/>
        <v>0</v>
      </c>
    </row>
    <row r="162" spans="2:16" s="130" customFormat="1" x14ac:dyDescent="0.2">
      <c r="B162" s="438"/>
      <c r="C162" s="246"/>
      <c r="E162" s="246"/>
      <c r="G162" s="246">
        <f t="shared" si="14"/>
        <v>0</v>
      </c>
      <c r="H162" s="130">
        <f t="shared" si="14"/>
        <v>0</v>
      </c>
      <c r="N162" s="275"/>
      <c r="O162" s="275"/>
      <c r="P162" s="275">
        <f t="shared" si="15"/>
        <v>0</v>
      </c>
    </row>
    <row r="163" spans="2:16" s="130" customFormat="1" x14ac:dyDescent="0.2">
      <c r="B163" s="438"/>
      <c r="C163" s="246"/>
      <c r="E163" s="246"/>
      <c r="G163" s="246">
        <f t="shared" si="14"/>
        <v>0</v>
      </c>
      <c r="H163" s="130">
        <f t="shared" si="14"/>
        <v>0</v>
      </c>
      <c r="N163" s="275"/>
      <c r="O163" s="275"/>
      <c r="P163" s="275">
        <f t="shared" si="15"/>
        <v>0</v>
      </c>
    </row>
    <row r="164" spans="2:16" s="130" customFormat="1" x14ac:dyDescent="0.2">
      <c r="B164" s="438"/>
      <c r="C164" s="246"/>
      <c r="E164" s="246"/>
      <c r="G164" s="246">
        <f t="shared" si="14"/>
        <v>0</v>
      </c>
      <c r="H164" s="130">
        <f t="shared" si="14"/>
        <v>0</v>
      </c>
      <c r="N164" s="275"/>
      <c r="O164" s="275"/>
      <c r="P164" s="275">
        <f t="shared" si="15"/>
        <v>0</v>
      </c>
    </row>
    <row r="165" spans="2:16" s="130" customFormat="1" x14ac:dyDescent="0.2">
      <c r="B165" s="438"/>
      <c r="C165" s="246"/>
      <c r="E165" s="246"/>
      <c r="G165" s="246">
        <f t="shared" si="14"/>
        <v>0</v>
      </c>
      <c r="H165" s="130">
        <f t="shared" si="14"/>
        <v>0</v>
      </c>
      <c r="N165" s="275"/>
      <c r="O165" s="275"/>
      <c r="P165" s="275">
        <f t="shared" si="15"/>
        <v>0</v>
      </c>
    </row>
    <row r="166" spans="2:16" s="130" customFormat="1" x14ac:dyDescent="0.2">
      <c r="B166" s="438"/>
      <c r="C166" s="246"/>
      <c r="E166" s="246"/>
      <c r="G166" s="246">
        <f t="shared" si="14"/>
        <v>0</v>
      </c>
      <c r="H166" s="130">
        <f t="shared" si="14"/>
        <v>0</v>
      </c>
      <c r="N166" s="275"/>
      <c r="O166" s="275"/>
      <c r="P166" s="275">
        <f t="shared" si="15"/>
        <v>0</v>
      </c>
    </row>
    <row r="167" spans="2:16" s="130" customFormat="1" x14ac:dyDescent="0.2">
      <c r="B167" s="438"/>
      <c r="C167" s="246"/>
      <c r="E167" s="246"/>
      <c r="G167" s="246">
        <f t="shared" si="14"/>
        <v>0</v>
      </c>
      <c r="H167" s="130">
        <f t="shared" si="14"/>
        <v>0</v>
      </c>
      <c r="N167" s="275"/>
      <c r="O167" s="275"/>
      <c r="P167" s="275">
        <f t="shared" si="15"/>
        <v>0</v>
      </c>
    </row>
    <row r="168" spans="2:16" s="130" customFormat="1" x14ac:dyDescent="0.2">
      <c r="B168" s="438"/>
      <c r="C168" s="246"/>
      <c r="E168" s="246"/>
      <c r="G168" s="246">
        <f t="shared" si="14"/>
        <v>0</v>
      </c>
      <c r="H168" s="130">
        <f t="shared" si="14"/>
        <v>0</v>
      </c>
      <c r="N168" s="275"/>
      <c r="O168" s="275"/>
      <c r="P168" s="275">
        <f t="shared" si="15"/>
        <v>0</v>
      </c>
    </row>
    <row r="169" spans="2:16" s="130" customFormat="1" x14ac:dyDescent="0.2">
      <c r="B169" s="438"/>
      <c r="C169" s="246"/>
      <c r="E169" s="246"/>
      <c r="G169" s="246">
        <f t="shared" si="14"/>
        <v>0</v>
      </c>
      <c r="H169" s="130">
        <f t="shared" si="14"/>
        <v>0</v>
      </c>
      <c r="N169" s="275"/>
      <c r="O169" s="275"/>
      <c r="P169" s="275">
        <f t="shared" si="15"/>
        <v>0</v>
      </c>
    </row>
    <row r="170" spans="2:16" s="130" customFormat="1" x14ac:dyDescent="0.2">
      <c r="B170" s="438"/>
      <c r="C170" s="246"/>
      <c r="E170" s="246"/>
      <c r="G170" s="246">
        <f t="shared" si="14"/>
        <v>0</v>
      </c>
      <c r="H170" s="130">
        <f t="shared" si="14"/>
        <v>0</v>
      </c>
      <c r="N170" s="275"/>
      <c r="O170" s="275"/>
      <c r="P170" s="275">
        <f t="shared" si="15"/>
        <v>0</v>
      </c>
    </row>
    <row r="171" spans="2:16" s="130" customFormat="1" x14ac:dyDescent="0.2">
      <c r="B171" s="438"/>
      <c r="C171" s="246"/>
      <c r="E171" s="246"/>
      <c r="G171" s="246">
        <f t="shared" si="14"/>
        <v>0</v>
      </c>
      <c r="H171" s="130">
        <f t="shared" si="14"/>
        <v>0</v>
      </c>
      <c r="N171" s="275"/>
      <c r="O171" s="275"/>
      <c r="P171" s="275">
        <f t="shared" si="15"/>
        <v>0</v>
      </c>
    </row>
    <row r="172" spans="2:16" s="130" customFormat="1" x14ac:dyDescent="0.2">
      <c r="B172" s="438"/>
      <c r="C172" s="246"/>
      <c r="E172" s="246"/>
      <c r="G172" s="246">
        <f t="shared" si="14"/>
        <v>0</v>
      </c>
      <c r="H172" s="130">
        <f t="shared" si="14"/>
        <v>0</v>
      </c>
      <c r="N172" s="275"/>
      <c r="O172" s="275"/>
      <c r="P172" s="275">
        <f t="shared" si="15"/>
        <v>0</v>
      </c>
    </row>
    <row r="173" spans="2:16" s="130" customFormat="1" x14ac:dyDescent="0.2">
      <c r="B173" s="438"/>
      <c r="C173" s="246"/>
      <c r="E173" s="246"/>
      <c r="G173" s="246">
        <f t="shared" si="14"/>
        <v>0</v>
      </c>
      <c r="H173" s="130">
        <f t="shared" si="14"/>
        <v>0</v>
      </c>
      <c r="L173" s="130" t="str">
        <f t="shared" ref="L173:L223" si="16">IF(D173&gt;0,D173," ")</f>
        <v xml:space="preserve"> </v>
      </c>
      <c r="N173" s="275"/>
      <c r="O173" s="275"/>
      <c r="P173" s="275">
        <f t="shared" si="15"/>
        <v>0</v>
      </c>
    </row>
    <row r="174" spans="2:16" s="130" customFormat="1" x14ac:dyDescent="0.2">
      <c r="B174" s="438"/>
      <c r="C174" s="246"/>
      <c r="E174" s="246"/>
      <c r="G174" s="246">
        <f t="shared" si="14"/>
        <v>0</v>
      </c>
      <c r="H174" s="130">
        <f t="shared" si="14"/>
        <v>0</v>
      </c>
      <c r="L174" s="130" t="str">
        <f t="shared" si="16"/>
        <v xml:space="preserve"> </v>
      </c>
      <c r="N174" s="275"/>
      <c r="O174" s="275"/>
      <c r="P174" s="275">
        <f t="shared" si="15"/>
        <v>0</v>
      </c>
    </row>
    <row r="175" spans="2:16" s="130" customFormat="1" x14ac:dyDescent="0.2">
      <c r="B175" s="438"/>
      <c r="C175" s="246"/>
      <c r="E175" s="246"/>
      <c r="G175" s="246">
        <f t="shared" si="14"/>
        <v>0</v>
      </c>
      <c r="H175" s="130">
        <f t="shared" si="14"/>
        <v>0</v>
      </c>
      <c r="L175" s="130" t="str">
        <f t="shared" si="16"/>
        <v xml:space="preserve"> </v>
      </c>
      <c r="N175" s="275"/>
      <c r="O175" s="275"/>
      <c r="P175" s="275">
        <f t="shared" si="15"/>
        <v>0</v>
      </c>
    </row>
    <row r="176" spans="2:16" s="130" customFormat="1" x14ac:dyDescent="0.2">
      <c r="B176" s="438"/>
      <c r="C176" s="246"/>
      <c r="E176" s="246"/>
      <c r="G176" s="246">
        <f t="shared" si="14"/>
        <v>0</v>
      </c>
      <c r="H176" s="130">
        <f t="shared" si="14"/>
        <v>0</v>
      </c>
      <c r="L176" s="130" t="str">
        <f t="shared" si="16"/>
        <v xml:space="preserve"> </v>
      </c>
      <c r="N176" s="275"/>
      <c r="O176" s="275"/>
      <c r="P176" s="275">
        <f t="shared" si="15"/>
        <v>0</v>
      </c>
    </row>
    <row r="177" spans="2:16" s="130" customFormat="1" x14ac:dyDescent="0.2">
      <c r="B177" s="438"/>
      <c r="C177" s="246"/>
      <c r="E177" s="246"/>
      <c r="G177" s="246">
        <f t="shared" si="14"/>
        <v>0</v>
      </c>
      <c r="H177" s="130">
        <f t="shared" si="14"/>
        <v>0</v>
      </c>
      <c r="L177" s="130" t="str">
        <f t="shared" si="16"/>
        <v xml:space="preserve"> </v>
      </c>
      <c r="N177" s="275"/>
      <c r="O177" s="275"/>
      <c r="P177" s="275">
        <f t="shared" si="15"/>
        <v>0</v>
      </c>
    </row>
    <row r="178" spans="2:16" s="130" customFormat="1" x14ac:dyDescent="0.2">
      <c r="B178" s="438"/>
      <c r="C178" s="246"/>
      <c r="E178" s="246"/>
      <c r="G178" s="246">
        <f t="shared" si="14"/>
        <v>0</v>
      </c>
      <c r="H178" s="130">
        <f t="shared" si="14"/>
        <v>0</v>
      </c>
      <c r="L178" s="130" t="str">
        <f t="shared" si="16"/>
        <v xml:space="preserve"> </v>
      </c>
      <c r="N178" s="275"/>
      <c r="O178" s="275"/>
      <c r="P178" s="275">
        <f t="shared" si="15"/>
        <v>0</v>
      </c>
    </row>
    <row r="179" spans="2:16" s="130" customFormat="1" x14ac:dyDescent="0.2">
      <c r="B179" s="438"/>
      <c r="C179" s="246"/>
      <c r="E179" s="246"/>
      <c r="G179" s="246">
        <f t="shared" si="14"/>
        <v>0</v>
      </c>
      <c r="H179" s="130">
        <f t="shared" si="14"/>
        <v>0</v>
      </c>
      <c r="L179" s="130" t="str">
        <f t="shared" si="16"/>
        <v xml:space="preserve"> </v>
      </c>
      <c r="N179" s="275"/>
      <c r="O179" s="275"/>
      <c r="P179" s="275">
        <f t="shared" si="15"/>
        <v>0</v>
      </c>
    </row>
    <row r="180" spans="2:16" s="130" customFormat="1" x14ac:dyDescent="0.2">
      <c r="B180" s="438"/>
      <c r="C180" s="246"/>
      <c r="E180" s="246"/>
      <c r="G180" s="246">
        <f t="shared" si="14"/>
        <v>0</v>
      </c>
      <c r="H180" s="130">
        <f t="shared" si="14"/>
        <v>0</v>
      </c>
      <c r="L180" s="130" t="str">
        <f t="shared" si="16"/>
        <v xml:space="preserve"> </v>
      </c>
      <c r="N180" s="275"/>
      <c r="O180" s="275"/>
      <c r="P180" s="275">
        <f t="shared" si="15"/>
        <v>0</v>
      </c>
    </row>
    <row r="181" spans="2:16" s="130" customFormat="1" x14ac:dyDescent="0.2">
      <c r="B181" s="438"/>
      <c r="C181" s="246"/>
      <c r="E181" s="246"/>
      <c r="G181" s="246">
        <f t="shared" si="14"/>
        <v>0</v>
      </c>
      <c r="H181" s="130">
        <f t="shared" si="14"/>
        <v>0</v>
      </c>
      <c r="L181" s="130" t="str">
        <f t="shared" si="16"/>
        <v xml:space="preserve"> </v>
      </c>
      <c r="N181" s="275"/>
      <c r="O181" s="275"/>
      <c r="P181" s="275">
        <f t="shared" si="15"/>
        <v>0</v>
      </c>
    </row>
    <row r="182" spans="2:16" s="130" customFormat="1" x14ac:dyDescent="0.2">
      <c r="B182" s="438"/>
      <c r="C182" s="246"/>
      <c r="E182" s="246"/>
      <c r="G182" s="246">
        <f t="shared" si="14"/>
        <v>0</v>
      </c>
      <c r="H182" s="130">
        <f t="shared" si="14"/>
        <v>0</v>
      </c>
      <c r="L182" s="130" t="str">
        <f t="shared" si="16"/>
        <v xml:space="preserve"> </v>
      </c>
      <c r="N182" s="275"/>
      <c r="O182" s="275"/>
      <c r="P182" s="275">
        <f t="shared" si="15"/>
        <v>0</v>
      </c>
    </row>
    <row r="183" spans="2:16" s="130" customFormat="1" x14ac:dyDescent="0.2">
      <c r="B183" s="438"/>
      <c r="C183" s="246"/>
      <c r="E183" s="246"/>
      <c r="G183" s="246">
        <f t="shared" si="14"/>
        <v>0</v>
      </c>
      <c r="H183" s="130">
        <f t="shared" si="14"/>
        <v>0</v>
      </c>
      <c r="L183" s="130" t="str">
        <f t="shared" si="16"/>
        <v xml:space="preserve"> </v>
      </c>
      <c r="N183" s="275"/>
      <c r="O183" s="275"/>
      <c r="P183" s="275">
        <f t="shared" si="15"/>
        <v>0</v>
      </c>
    </row>
    <row r="184" spans="2:16" s="130" customFormat="1" x14ac:dyDescent="0.2">
      <c r="B184" s="438"/>
      <c r="C184" s="246"/>
      <c r="E184" s="246"/>
      <c r="G184" s="246">
        <f t="shared" si="14"/>
        <v>0</v>
      </c>
      <c r="H184" s="130">
        <f t="shared" si="14"/>
        <v>0</v>
      </c>
      <c r="L184" s="130" t="str">
        <f t="shared" si="16"/>
        <v xml:space="preserve"> </v>
      </c>
      <c r="N184" s="275"/>
      <c r="O184" s="275"/>
      <c r="P184" s="275">
        <f t="shared" si="15"/>
        <v>0</v>
      </c>
    </row>
    <row r="185" spans="2:16" s="130" customFormat="1" x14ac:dyDescent="0.2">
      <c r="B185" s="438"/>
      <c r="C185" s="246"/>
      <c r="E185" s="246"/>
      <c r="G185" s="246">
        <f t="shared" si="14"/>
        <v>0</v>
      </c>
      <c r="H185" s="130">
        <f t="shared" si="14"/>
        <v>0</v>
      </c>
      <c r="L185" s="130" t="str">
        <f t="shared" si="16"/>
        <v xml:space="preserve"> </v>
      </c>
      <c r="N185" s="275"/>
      <c r="O185" s="275"/>
      <c r="P185" s="275">
        <f t="shared" si="15"/>
        <v>0</v>
      </c>
    </row>
    <row r="186" spans="2:16" s="130" customFormat="1" x14ac:dyDescent="0.2">
      <c r="B186" s="438"/>
      <c r="C186" s="246"/>
      <c r="E186" s="246"/>
      <c r="G186" s="246">
        <f t="shared" si="14"/>
        <v>0</v>
      </c>
      <c r="H186" s="130">
        <f t="shared" si="14"/>
        <v>0</v>
      </c>
      <c r="L186" s="130" t="str">
        <f t="shared" si="16"/>
        <v xml:space="preserve"> </v>
      </c>
      <c r="N186" s="275"/>
      <c r="O186" s="275"/>
      <c r="P186" s="275">
        <f t="shared" si="15"/>
        <v>0</v>
      </c>
    </row>
    <row r="187" spans="2:16" s="130" customFormat="1" x14ac:dyDescent="0.2">
      <c r="B187" s="438"/>
      <c r="C187" s="246"/>
      <c r="E187" s="246"/>
      <c r="G187" s="246">
        <f t="shared" si="14"/>
        <v>0</v>
      </c>
      <c r="H187" s="130">
        <f t="shared" si="14"/>
        <v>0</v>
      </c>
      <c r="L187" s="130" t="str">
        <f t="shared" si="16"/>
        <v xml:space="preserve"> </v>
      </c>
      <c r="N187" s="275"/>
      <c r="O187" s="275"/>
      <c r="P187" s="275">
        <f t="shared" si="15"/>
        <v>0</v>
      </c>
    </row>
    <row r="188" spans="2:16" s="130" customFormat="1" x14ac:dyDescent="0.2">
      <c r="B188" s="438"/>
      <c r="C188" s="246"/>
      <c r="E188" s="246"/>
      <c r="G188" s="246">
        <f t="shared" si="14"/>
        <v>0</v>
      </c>
      <c r="H188" s="130">
        <f t="shared" si="14"/>
        <v>0</v>
      </c>
      <c r="L188" s="130" t="str">
        <f t="shared" si="16"/>
        <v xml:space="preserve"> </v>
      </c>
      <c r="N188" s="275"/>
      <c r="O188" s="275"/>
      <c r="P188" s="275">
        <f t="shared" si="15"/>
        <v>0</v>
      </c>
    </row>
    <row r="189" spans="2:16" s="130" customFormat="1" x14ac:dyDescent="0.2">
      <c r="B189" s="438"/>
      <c r="C189" s="246"/>
      <c r="E189" s="246"/>
      <c r="G189" s="246">
        <f t="shared" si="14"/>
        <v>0</v>
      </c>
      <c r="H189" s="130">
        <f t="shared" si="14"/>
        <v>0</v>
      </c>
      <c r="L189" s="130" t="str">
        <f t="shared" si="16"/>
        <v xml:space="preserve"> </v>
      </c>
      <c r="N189" s="275"/>
      <c r="O189" s="275"/>
      <c r="P189" s="275">
        <f t="shared" si="15"/>
        <v>0</v>
      </c>
    </row>
    <row r="190" spans="2:16" s="130" customFormat="1" x14ac:dyDescent="0.2">
      <c r="B190" s="438"/>
      <c r="C190" s="246"/>
      <c r="E190" s="246"/>
      <c r="G190" s="246">
        <f t="shared" si="14"/>
        <v>0</v>
      </c>
      <c r="H190" s="130">
        <f t="shared" si="14"/>
        <v>0</v>
      </c>
      <c r="L190" s="130" t="str">
        <f t="shared" si="16"/>
        <v xml:space="preserve"> </v>
      </c>
      <c r="N190" s="275"/>
      <c r="O190" s="275"/>
      <c r="P190" s="275">
        <f t="shared" si="15"/>
        <v>0</v>
      </c>
    </row>
    <row r="191" spans="2:16" s="130" customFormat="1" x14ac:dyDescent="0.2">
      <c r="B191" s="438"/>
      <c r="C191" s="246"/>
      <c r="E191" s="246"/>
      <c r="G191" s="246">
        <f t="shared" si="14"/>
        <v>0</v>
      </c>
      <c r="H191" s="130">
        <f t="shared" si="14"/>
        <v>0</v>
      </c>
      <c r="L191" s="130" t="str">
        <f t="shared" si="16"/>
        <v xml:space="preserve"> </v>
      </c>
      <c r="N191" s="275"/>
      <c r="O191" s="275"/>
      <c r="P191" s="275">
        <f t="shared" si="15"/>
        <v>0</v>
      </c>
    </row>
    <row r="192" spans="2:16" s="130" customFormat="1" x14ac:dyDescent="0.2">
      <c r="B192" s="438"/>
      <c r="C192" s="246"/>
      <c r="E192" s="246"/>
      <c r="G192" s="246">
        <f t="shared" si="14"/>
        <v>0</v>
      </c>
      <c r="H192" s="130">
        <f t="shared" si="14"/>
        <v>0</v>
      </c>
      <c r="L192" s="130" t="str">
        <f t="shared" si="16"/>
        <v xml:space="preserve"> </v>
      </c>
      <c r="N192" s="275"/>
      <c r="O192" s="275"/>
      <c r="P192" s="275">
        <f t="shared" si="15"/>
        <v>0</v>
      </c>
    </row>
    <row r="193" spans="2:16" s="130" customFormat="1" x14ac:dyDescent="0.2">
      <c r="B193" s="438"/>
      <c r="C193" s="246"/>
      <c r="E193" s="246"/>
      <c r="G193" s="246">
        <f t="shared" si="14"/>
        <v>0</v>
      </c>
      <c r="H193" s="130">
        <f t="shared" si="14"/>
        <v>0</v>
      </c>
      <c r="L193" s="130" t="str">
        <f t="shared" si="16"/>
        <v xml:space="preserve"> </v>
      </c>
      <c r="N193" s="275"/>
      <c r="O193" s="275"/>
      <c r="P193" s="275">
        <f t="shared" si="15"/>
        <v>0</v>
      </c>
    </row>
    <row r="194" spans="2:16" s="130" customFormat="1" x14ac:dyDescent="0.2">
      <c r="B194" s="438"/>
      <c r="C194" s="246"/>
      <c r="E194" s="246"/>
      <c r="G194" s="246">
        <f t="shared" si="14"/>
        <v>0</v>
      </c>
      <c r="H194" s="130">
        <f t="shared" si="14"/>
        <v>0</v>
      </c>
      <c r="L194" s="130" t="str">
        <f t="shared" si="16"/>
        <v xml:space="preserve"> </v>
      </c>
      <c r="N194" s="275"/>
      <c r="O194" s="275"/>
      <c r="P194" s="275">
        <f t="shared" si="15"/>
        <v>0</v>
      </c>
    </row>
    <row r="195" spans="2:16" s="130" customFormat="1" x14ac:dyDescent="0.2">
      <c r="B195" s="438"/>
      <c r="C195" s="246"/>
      <c r="E195" s="246"/>
      <c r="G195" s="246">
        <f t="shared" si="14"/>
        <v>0</v>
      </c>
      <c r="H195" s="130">
        <f t="shared" si="14"/>
        <v>0</v>
      </c>
      <c r="L195" s="130" t="str">
        <f t="shared" si="16"/>
        <v xml:space="preserve"> </v>
      </c>
      <c r="N195" s="275"/>
      <c r="O195" s="275"/>
      <c r="P195" s="275">
        <f t="shared" si="15"/>
        <v>0</v>
      </c>
    </row>
    <row r="196" spans="2:16" s="130" customFormat="1" x14ac:dyDescent="0.2">
      <c r="B196" s="438"/>
      <c r="C196" s="246"/>
      <c r="E196" s="246"/>
      <c r="G196" s="246">
        <f t="shared" si="14"/>
        <v>0</v>
      </c>
      <c r="H196" s="130">
        <f t="shared" si="14"/>
        <v>0</v>
      </c>
      <c r="L196" s="130" t="str">
        <f t="shared" si="16"/>
        <v xml:space="preserve"> </v>
      </c>
      <c r="N196" s="275"/>
      <c r="O196" s="275"/>
      <c r="P196" s="275">
        <f t="shared" si="15"/>
        <v>0</v>
      </c>
    </row>
    <row r="197" spans="2:16" s="130" customFormat="1" x14ac:dyDescent="0.2">
      <c r="B197" s="438"/>
      <c r="C197" s="246"/>
      <c r="E197" s="246"/>
      <c r="G197" s="246">
        <f t="shared" si="14"/>
        <v>0</v>
      </c>
      <c r="H197" s="130">
        <f t="shared" si="14"/>
        <v>0</v>
      </c>
      <c r="L197" s="130" t="str">
        <f t="shared" si="16"/>
        <v xml:space="preserve"> </v>
      </c>
      <c r="N197" s="275"/>
      <c r="O197" s="275"/>
      <c r="P197" s="275">
        <f t="shared" si="15"/>
        <v>0</v>
      </c>
    </row>
    <row r="198" spans="2:16" s="130" customFormat="1" x14ac:dyDescent="0.2">
      <c r="B198" s="438"/>
      <c r="C198" s="246"/>
      <c r="E198" s="246"/>
      <c r="G198" s="246">
        <f t="shared" si="14"/>
        <v>0</v>
      </c>
      <c r="H198" s="130">
        <f t="shared" si="14"/>
        <v>0</v>
      </c>
      <c r="L198" s="130" t="str">
        <f t="shared" si="16"/>
        <v xml:space="preserve"> </v>
      </c>
      <c r="N198" s="275"/>
      <c r="O198" s="275"/>
      <c r="P198" s="275">
        <f t="shared" si="15"/>
        <v>0</v>
      </c>
    </row>
    <row r="199" spans="2:16" s="130" customFormat="1" x14ac:dyDescent="0.2">
      <c r="B199" s="438"/>
      <c r="C199" s="246"/>
      <c r="E199" s="246"/>
      <c r="G199" s="246">
        <f t="shared" si="14"/>
        <v>0</v>
      </c>
      <c r="H199" s="130">
        <f t="shared" si="14"/>
        <v>0</v>
      </c>
      <c r="L199" s="130" t="str">
        <f t="shared" si="16"/>
        <v xml:space="preserve"> </v>
      </c>
      <c r="N199" s="275"/>
      <c r="O199" s="275"/>
      <c r="P199" s="275">
        <f t="shared" si="15"/>
        <v>0</v>
      </c>
    </row>
    <row r="200" spans="2:16" s="130" customFormat="1" x14ac:dyDescent="0.2">
      <c r="B200" s="438"/>
      <c r="C200" s="246"/>
      <c r="E200" s="246"/>
      <c r="G200" s="246">
        <f t="shared" si="14"/>
        <v>0</v>
      </c>
      <c r="H200" s="130">
        <f t="shared" si="14"/>
        <v>0</v>
      </c>
      <c r="L200" s="130" t="str">
        <f t="shared" si="16"/>
        <v xml:space="preserve"> </v>
      </c>
      <c r="N200" s="275"/>
      <c r="O200" s="275"/>
      <c r="P200" s="275">
        <f t="shared" si="15"/>
        <v>0</v>
      </c>
    </row>
    <row r="201" spans="2:16" s="130" customFormat="1" x14ac:dyDescent="0.2">
      <c r="B201" s="438"/>
      <c r="C201" s="246"/>
      <c r="E201" s="246"/>
      <c r="G201" s="246">
        <f t="shared" si="14"/>
        <v>0</v>
      </c>
      <c r="H201" s="130">
        <f t="shared" si="14"/>
        <v>0</v>
      </c>
      <c r="L201" s="130" t="str">
        <f t="shared" si="16"/>
        <v xml:space="preserve"> </v>
      </c>
      <c r="N201" s="275"/>
      <c r="O201" s="275"/>
      <c r="P201" s="275">
        <f t="shared" si="15"/>
        <v>0</v>
      </c>
    </row>
    <row r="202" spans="2:16" s="130" customFormat="1" x14ac:dyDescent="0.2">
      <c r="B202" s="438"/>
      <c r="C202" s="246"/>
      <c r="E202" s="246"/>
      <c r="G202" s="246">
        <f t="shared" si="14"/>
        <v>0</v>
      </c>
      <c r="H202" s="130">
        <f t="shared" si="14"/>
        <v>0</v>
      </c>
      <c r="L202" s="130" t="str">
        <f t="shared" si="16"/>
        <v xml:space="preserve"> </v>
      </c>
      <c r="N202" s="275"/>
      <c r="O202" s="275"/>
      <c r="P202" s="275">
        <f t="shared" si="15"/>
        <v>0</v>
      </c>
    </row>
    <row r="203" spans="2:16" s="130" customFormat="1" x14ac:dyDescent="0.2">
      <c r="B203" s="438"/>
      <c r="C203" s="246"/>
      <c r="E203" s="246"/>
      <c r="G203" s="246">
        <f t="shared" ref="G203:H228" si="17">G202-E203+C203</f>
        <v>0</v>
      </c>
      <c r="H203" s="130">
        <f t="shared" si="17"/>
        <v>0</v>
      </c>
      <c r="L203" s="130" t="str">
        <f t="shared" si="16"/>
        <v xml:space="preserve"> </v>
      </c>
      <c r="N203" s="275"/>
      <c r="O203" s="275"/>
      <c r="P203" s="275">
        <f t="shared" si="15"/>
        <v>0</v>
      </c>
    </row>
    <row r="204" spans="2:16" s="130" customFormat="1" x14ac:dyDescent="0.2">
      <c r="B204" s="438"/>
      <c r="C204" s="246"/>
      <c r="E204" s="246"/>
      <c r="G204" s="246">
        <f t="shared" si="17"/>
        <v>0</v>
      </c>
      <c r="H204" s="130">
        <f t="shared" si="17"/>
        <v>0</v>
      </c>
      <c r="L204" s="130" t="str">
        <f t="shared" si="16"/>
        <v xml:space="preserve"> </v>
      </c>
      <c r="N204" s="275"/>
      <c r="O204" s="275"/>
      <c r="P204" s="275">
        <f t="shared" si="15"/>
        <v>0</v>
      </c>
    </row>
    <row r="205" spans="2:16" s="130" customFormat="1" x14ac:dyDescent="0.2">
      <c r="B205" s="438"/>
      <c r="C205" s="246"/>
      <c r="E205" s="246"/>
      <c r="G205" s="246">
        <f t="shared" si="17"/>
        <v>0</v>
      </c>
      <c r="H205" s="130">
        <f t="shared" si="17"/>
        <v>0</v>
      </c>
      <c r="L205" s="130" t="str">
        <f t="shared" si="16"/>
        <v xml:space="preserve"> </v>
      </c>
      <c r="N205" s="275"/>
      <c r="O205" s="275"/>
      <c r="P205" s="275">
        <f t="shared" si="15"/>
        <v>0</v>
      </c>
    </row>
    <row r="206" spans="2:16" s="130" customFormat="1" x14ac:dyDescent="0.2">
      <c r="B206" s="438"/>
      <c r="C206" s="246"/>
      <c r="E206" s="246"/>
      <c r="G206" s="246">
        <f t="shared" si="17"/>
        <v>0</v>
      </c>
      <c r="H206" s="130">
        <f t="shared" si="17"/>
        <v>0</v>
      </c>
      <c r="L206" s="130" t="str">
        <f t="shared" si="16"/>
        <v xml:space="preserve"> </v>
      </c>
      <c r="N206" s="275"/>
      <c r="O206" s="275"/>
      <c r="P206" s="275">
        <f t="shared" si="15"/>
        <v>0</v>
      </c>
    </row>
    <row r="207" spans="2:16" s="130" customFormat="1" x14ac:dyDescent="0.2">
      <c r="B207" s="438"/>
      <c r="C207" s="246"/>
      <c r="E207" s="246"/>
      <c r="G207" s="246">
        <f t="shared" si="17"/>
        <v>0</v>
      </c>
      <c r="H207" s="130">
        <f t="shared" si="17"/>
        <v>0</v>
      </c>
      <c r="L207" s="130" t="str">
        <f t="shared" si="16"/>
        <v xml:space="preserve"> </v>
      </c>
      <c r="N207" s="275"/>
      <c r="O207" s="275"/>
      <c r="P207" s="275">
        <f t="shared" si="15"/>
        <v>0</v>
      </c>
    </row>
    <row r="208" spans="2:16" s="130" customFormat="1" x14ac:dyDescent="0.2">
      <c r="B208" s="438"/>
      <c r="C208" s="246"/>
      <c r="E208" s="246"/>
      <c r="G208" s="246">
        <f t="shared" si="17"/>
        <v>0</v>
      </c>
      <c r="H208" s="130">
        <f t="shared" si="17"/>
        <v>0</v>
      </c>
      <c r="L208" s="130" t="str">
        <f t="shared" si="16"/>
        <v xml:space="preserve"> </v>
      </c>
      <c r="N208" s="275"/>
      <c r="O208" s="275"/>
      <c r="P208" s="275">
        <f t="shared" si="15"/>
        <v>0</v>
      </c>
    </row>
    <row r="209" spans="2:16" x14ac:dyDescent="0.2">
      <c r="B209" s="122"/>
      <c r="G209" s="13">
        <f t="shared" si="17"/>
        <v>0</v>
      </c>
      <c r="H209" s="9">
        <f t="shared" si="17"/>
        <v>0</v>
      </c>
      <c r="I209" s="9"/>
      <c r="J209" s="9"/>
      <c r="L209" s="9" t="str">
        <f t="shared" si="16"/>
        <v xml:space="preserve"> </v>
      </c>
      <c r="P209" s="14">
        <f t="shared" si="15"/>
        <v>0</v>
      </c>
    </row>
    <row r="210" spans="2:16" x14ac:dyDescent="0.2">
      <c r="B210" s="122"/>
      <c r="G210" s="13">
        <f t="shared" si="17"/>
        <v>0</v>
      </c>
      <c r="H210" s="9">
        <f t="shared" si="17"/>
        <v>0</v>
      </c>
      <c r="I210" s="9"/>
      <c r="J210" s="9"/>
      <c r="L210" s="9" t="str">
        <f t="shared" si="16"/>
        <v xml:space="preserve"> </v>
      </c>
      <c r="P210" s="14">
        <f t="shared" si="15"/>
        <v>0</v>
      </c>
    </row>
    <row r="211" spans="2:16" x14ac:dyDescent="0.2">
      <c r="B211" s="122"/>
      <c r="G211" s="13">
        <f t="shared" si="17"/>
        <v>0</v>
      </c>
      <c r="H211" s="9">
        <f t="shared" si="17"/>
        <v>0</v>
      </c>
      <c r="I211" s="9"/>
      <c r="J211" s="9"/>
      <c r="L211" s="9" t="str">
        <f t="shared" si="16"/>
        <v xml:space="preserve"> </v>
      </c>
      <c r="P211" s="14">
        <f t="shared" si="15"/>
        <v>0</v>
      </c>
    </row>
    <row r="212" spans="2:16" x14ac:dyDescent="0.2">
      <c r="B212" s="122"/>
      <c r="G212" s="13">
        <f t="shared" si="17"/>
        <v>0</v>
      </c>
      <c r="H212" s="9">
        <f t="shared" si="17"/>
        <v>0</v>
      </c>
      <c r="I212" s="9"/>
      <c r="J212" s="9"/>
      <c r="L212" s="9" t="str">
        <f t="shared" si="16"/>
        <v xml:space="preserve"> </v>
      </c>
      <c r="P212" s="14">
        <f t="shared" si="15"/>
        <v>0</v>
      </c>
    </row>
    <row r="213" spans="2:16" x14ac:dyDescent="0.2">
      <c r="G213" s="13">
        <f t="shared" si="17"/>
        <v>0</v>
      </c>
      <c r="H213" s="9">
        <f t="shared" si="17"/>
        <v>0</v>
      </c>
      <c r="I213" s="9"/>
      <c r="J213" s="9"/>
      <c r="L213" s="9" t="str">
        <f t="shared" si="16"/>
        <v xml:space="preserve"> </v>
      </c>
      <c r="P213" s="14">
        <f t="shared" si="15"/>
        <v>0</v>
      </c>
    </row>
    <row r="214" spans="2:16" x14ac:dyDescent="0.2">
      <c r="G214" s="13">
        <f t="shared" si="17"/>
        <v>0</v>
      </c>
      <c r="H214" s="9">
        <f t="shared" si="17"/>
        <v>0</v>
      </c>
      <c r="I214" s="9"/>
      <c r="J214" s="9"/>
      <c r="L214" s="9" t="str">
        <f t="shared" si="16"/>
        <v xml:space="preserve"> </v>
      </c>
      <c r="P214" s="14">
        <f t="shared" si="15"/>
        <v>0</v>
      </c>
    </row>
    <row r="215" spans="2:16" x14ac:dyDescent="0.2">
      <c r="G215" s="13">
        <f t="shared" si="17"/>
        <v>0</v>
      </c>
      <c r="H215" s="9">
        <f t="shared" si="17"/>
        <v>0</v>
      </c>
      <c r="I215" s="9"/>
      <c r="J215" s="9"/>
      <c r="L215" s="9" t="str">
        <f t="shared" si="16"/>
        <v xml:space="preserve"> </v>
      </c>
      <c r="P215" s="14">
        <f t="shared" si="15"/>
        <v>0</v>
      </c>
    </row>
    <row r="216" spans="2:16" x14ac:dyDescent="0.2">
      <c r="G216" s="13">
        <f t="shared" si="17"/>
        <v>0</v>
      </c>
      <c r="H216" s="9">
        <f t="shared" si="17"/>
        <v>0</v>
      </c>
      <c r="I216" s="9"/>
      <c r="J216" s="9"/>
      <c r="L216" s="9" t="str">
        <f t="shared" si="16"/>
        <v xml:space="preserve"> </v>
      </c>
      <c r="P216" s="14">
        <f t="shared" si="15"/>
        <v>0</v>
      </c>
    </row>
    <row r="217" spans="2:16" x14ac:dyDescent="0.2">
      <c r="G217" s="13">
        <f t="shared" si="17"/>
        <v>0</v>
      </c>
      <c r="H217" s="9">
        <f t="shared" si="17"/>
        <v>0</v>
      </c>
      <c r="I217" s="9"/>
      <c r="J217" s="9"/>
      <c r="L217" s="9" t="str">
        <f t="shared" si="16"/>
        <v xml:space="preserve"> </v>
      </c>
      <c r="P217" s="14">
        <f t="shared" si="15"/>
        <v>0</v>
      </c>
    </row>
    <row r="218" spans="2:16" x14ac:dyDescent="0.2">
      <c r="G218" s="13">
        <f t="shared" si="17"/>
        <v>0</v>
      </c>
      <c r="H218" s="9">
        <f t="shared" si="17"/>
        <v>0</v>
      </c>
      <c r="I218" s="9"/>
      <c r="J218" s="9"/>
      <c r="L218" s="9" t="str">
        <f t="shared" si="16"/>
        <v xml:space="preserve"> </v>
      </c>
      <c r="P218" s="14">
        <f t="shared" si="15"/>
        <v>0</v>
      </c>
    </row>
    <row r="219" spans="2:16" x14ac:dyDescent="0.2">
      <c r="G219" s="13">
        <f t="shared" si="17"/>
        <v>0</v>
      </c>
      <c r="H219" s="9">
        <f t="shared" si="17"/>
        <v>0</v>
      </c>
      <c r="I219" s="9"/>
      <c r="J219" s="9"/>
      <c r="L219" s="9" t="str">
        <f t="shared" si="16"/>
        <v xml:space="preserve"> </v>
      </c>
      <c r="P219" s="14">
        <f t="shared" si="15"/>
        <v>0</v>
      </c>
    </row>
    <row r="220" spans="2:16" x14ac:dyDescent="0.2">
      <c r="G220" s="13">
        <f t="shared" si="17"/>
        <v>0</v>
      </c>
      <c r="H220" s="9">
        <f t="shared" si="17"/>
        <v>0</v>
      </c>
      <c r="I220" s="9"/>
      <c r="J220" s="9"/>
      <c r="L220" s="9" t="str">
        <f t="shared" si="16"/>
        <v xml:space="preserve"> </v>
      </c>
      <c r="P220" s="14">
        <f t="shared" si="15"/>
        <v>0</v>
      </c>
    </row>
    <row r="221" spans="2:16" x14ac:dyDescent="0.2">
      <c r="G221" s="13">
        <f t="shared" si="17"/>
        <v>0</v>
      </c>
      <c r="H221" s="9">
        <f t="shared" si="17"/>
        <v>0</v>
      </c>
      <c r="I221" s="9"/>
      <c r="J221" s="9"/>
      <c r="L221" s="9" t="str">
        <f t="shared" si="16"/>
        <v xml:space="preserve"> </v>
      </c>
      <c r="P221" s="14">
        <f t="shared" si="15"/>
        <v>0</v>
      </c>
    </row>
    <row r="222" spans="2:16" x14ac:dyDescent="0.2">
      <c r="G222" s="13">
        <f t="shared" si="17"/>
        <v>0</v>
      </c>
      <c r="H222" s="9">
        <f t="shared" si="17"/>
        <v>0</v>
      </c>
      <c r="I222" s="9"/>
      <c r="J222" s="9"/>
      <c r="L222" s="9" t="str">
        <f t="shared" si="16"/>
        <v xml:space="preserve"> </v>
      </c>
      <c r="P222" s="14">
        <f t="shared" ref="P222:P228" si="18">O222*G222</f>
        <v>0</v>
      </c>
    </row>
    <row r="223" spans="2:16" x14ac:dyDescent="0.2">
      <c r="G223" s="13">
        <f t="shared" si="17"/>
        <v>0</v>
      </c>
      <c r="H223" s="9">
        <f t="shared" si="17"/>
        <v>0</v>
      </c>
      <c r="I223" s="9"/>
      <c r="J223" s="9"/>
      <c r="L223" s="9" t="str">
        <f t="shared" si="16"/>
        <v xml:space="preserve"> </v>
      </c>
      <c r="P223" s="14">
        <f t="shared" si="18"/>
        <v>0</v>
      </c>
    </row>
    <row r="224" spans="2:16" x14ac:dyDescent="0.2">
      <c r="G224" s="13">
        <f t="shared" si="17"/>
        <v>0</v>
      </c>
      <c r="H224" s="9">
        <f t="shared" si="17"/>
        <v>0</v>
      </c>
      <c r="I224" s="9"/>
      <c r="J224" s="9"/>
      <c r="L224" s="9" t="str">
        <f>IF(D224&gt;0,D224," ")</f>
        <v xml:space="preserve"> </v>
      </c>
      <c r="P224" s="14">
        <f t="shared" si="18"/>
        <v>0</v>
      </c>
    </row>
    <row r="225" spans="7:16" x14ac:dyDescent="0.2">
      <c r="G225" s="13">
        <f t="shared" si="17"/>
        <v>0</v>
      </c>
      <c r="H225" s="9">
        <f t="shared" si="17"/>
        <v>0</v>
      </c>
      <c r="I225" s="9"/>
      <c r="J225" s="9"/>
      <c r="L225" s="9" t="str">
        <f>IF(D225&gt;0,D225," ")</f>
        <v xml:space="preserve"> </v>
      </c>
      <c r="P225" s="14">
        <f t="shared" si="18"/>
        <v>0</v>
      </c>
    </row>
    <row r="226" spans="7:16" x14ac:dyDescent="0.2">
      <c r="G226" s="13">
        <f t="shared" si="17"/>
        <v>0</v>
      </c>
      <c r="H226" s="9">
        <f t="shared" si="17"/>
        <v>0</v>
      </c>
      <c r="I226" s="9"/>
      <c r="J226" s="9"/>
      <c r="L226" s="9" t="str">
        <f>IF(D226&gt;0,D226," ")</f>
        <v xml:space="preserve"> </v>
      </c>
      <c r="P226" s="14">
        <f t="shared" si="18"/>
        <v>0</v>
      </c>
    </row>
    <row r="227" spans="7:16" x14ac:dyDescent="0.2">
      <c r="G227" s="13">
        <f t="shared" si="17"/>
        <v>0</v>
      </c>
      <c r="H227" s="9">
        <f t="shared" si="17"/>
        <v>0</v>
      </c>
      <c r="I227" s="9"/>
      <c r="J227" s="9"/>
      <c r="L227" s="9" t="str">
        <f>IF(D227&gt;0,D227," ")</f>
        <v xml:space="preserve"> </v>
      </c>
      <c r="P227" s="14">
        <f t="shared" si="18"/>
        <v>0</v>
      </c>
    </row>
    <row r="228" spans="7:16" x14ac:dyDescent="0.2">
      <c r="G228" s="13">
        <f t="shared" si="17"/>
        <v>0</v>
      </c>
      <c r="H228" s="9">
        <f t="shared" si="17"/>
        <v>0</v>
      </c>
      <c r="I228" s="9"/>
      <c r="J228" s="9"/>
      <c r="L228" s="9" t="str">
        <f>IF(D228&gt;0,D228," ")</f>
        <v xml:space="preserve"> </v>
      </c>
      <c r="P228" s="14">
        <f t="shared" si="18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50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68</v>
      </c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75</v>
      </c>
      <c r="B9" s="157">
        <v>1</v>
      </c>
      <c r="C9" s="83"/>
      <c r="D9" s="81"/>
      <c r="E9" s="83"/>
      <c r="F9" s="81"/>
      <c r="G9" s="75"/>
      <c r="H9" s="76"/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/>
      <c r="C10" s="83"/>
      <c r="D10" s="83"/>
      <c r="E10" s="83"/>
      <c r="F10" s="230"/>
      <c r="G10" s="80">
        <f t="shared" ref="G10:H12" si="1">G9-E10+C10</f>
        <v>0</v>
      </c>
      <c r="H10" s="123">
        <f t="shared" si="1"/>
        <v>0</v>
      </c>
      <c r="I10" s="157"/>
      <c r="J10" s="190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34"/>
      <c r="B11" s="276"/>
      <c r="C11" s="233"/>
      <c r="D11" s="234"/>
      <c r="E11" s="233"/>
      <c r="F11" s="234"/>
      <c r="G11" s="237">
        <f t="shared" si="1"/>
        <v>0</v>
      </c>
      <c r="H11" s="506">
        <f t="shared" si="1"/>
        <v>0</v>
      </c>
      <c r="I11" s="240"/>
      <c r="J11" s="234"/>
      <c r="K11" s="507"/>
      <c r="L11" s="238"/>
      <c r="M11" s="238"/>
      <c r="N11" s="294"/>
      <c r="O11" s="294"/>
      <c r="P11" s="294">
        <f t="shared" si="0"/>
        <v>0</v>
      </c>
      <c r="R11" s="275"/>
    </row>
    <row r="12" spans="1:18" s="130" customFormat="1" ht="15" x14ac:dyDescent="0.2">
      <c r="A12" s="234"/>
      <c r="B12" s="245"/>
      <c r="C12" s="391"/>
      <c r="D12" s="245"/>
      <c r="E12" s="391"/>
      <c r="F12" s="245"/>
      <c r="G12" s="237">
        <f t="shared" si="1"/>
        <v>0</v>
      </c>
      <c r="H12" s="506">
        <f t="shared" si="1"/>
        <v>0</v>
      </c>
      <c r="I12" s="240"/>
      <c r="J12" s="234"/>
      <c r="K12" s="329"/>
      <c r="L12" s="238"/>
      <c r="M12" s="238"/>
      <c r="N12" s="294"/>
      <c r="O12" s="294"/>
      <c r="P12" s="294">
        <f t="shared" si="0"/>
        <v>0</v>
      </c>
      <c r="R12" s="275"/>
    </row>
    <row r="13" spans="1:18" s="130" customFormat="1" ht="15" x14ac:dyDescent="0.2">
      <c r="A13" s="234"/>
      <c r="B13" s="245"/>
      <c r="C13" s="233"/>
      <c r="D13" s="234"/>
      <c r="E13" s="508"/>
      <c r="F13" s="245"/>
      <c r="G13" s="237">
        <f t="shared" ref="G13:G22" si="2">G12-E13+C13</f>
        <v>0</v>
      </c>
      <c r="H13" s="506">
        <f t="shared" ref="H13:H18" si="3">H12-F13+D13</f>
        <v>0</v>
      </c>
      <c r="I13" s="248"/>
      <c r="J13" s="263"/>
      <c r="K13" s="329"/>
      <c r="L13" s="238"/>
      <c r="M13" s="238"/>
      <c r="N13" s="294"/>
      <c r="O13" s="293"/>
      <c r="P13" s="294">
        <f t="shared" si="0"/>
        <v>0</v>
      </c>
      <c r="R13" s="275"/>
    </row>
    <row r="14" spans="1:18" s="130" customFormat="1" ht="15" x14ac:dyDescent="0.2">
      <c r="A14" s="234"/>
      <c r="B14" s="234"/>
      <c r="C14" s="233"/>
      <c r="D14" s="234"/>
      <c r="E14" s="233"/>
      <c r="F14" s="234"/>
      <c r="G14" s="237">
        <f t="shared" si="2"/>
        <v>0</v>
      </c>
      <c r="H14" s="506">
        <f t="shared" si="3"/>
        <v>0</v>
      </c>
      <c r="I14" s="240"/>
      <c r="J14" s="234"/>
      <c r="K14" s="329"/>
      <c r="L14" s="238"/>
      <c r="M14" s="238"/>
      <c r="N14" s="294"/>
      <c r="O14" s="294"/>
      <c r="P14" s="294">
        <f t="shared" si="0"/>
        <v>0</v>
      </c>
      <c r="R14" s="275"/>
    </row>
    <row r="15" spans="1:18" s="130" customFormat="1" ht="15" x14ac:dyDescent="0.2">
      <c r="A15" s="234"/>
      <c r="B15" s="234"/>
      <c r="C15" s="233"/>
      <c r="D15" s="234"/>
      <c r="E15" s="233"/>
      <c r="F15" s="234"/>
      <c r="G15" s="237">
        <f t="shared" si="2"/>
        <v>0</v>
      </c>
      <c r="H15" s="506">
        <f t="shared" si="3"/>
        <v>0</v>
      </c>
      <c r="I15" s="234"/>
      <c r="J15" s="234"/>
      <c r="K15" s="238"/>
      <c r="L15" s="238"/>
      <c r="M15" s="238"/>
      <c r="N15" s="294"/>
      <c r="O15" s="294"/>
      <c r="P15" s="294">
        <f t="shared" si="0"/>
        <v>0</v>
      </c>
      <c r="R15" s="275"/>
    </row>
    <row r="16" spans="1:18" s="130" customFormat="1" ht="15" x14ac:dyDescent="0.2">
      <c r="A16" s="238"/>
      <c r="B16" s="238"/>
      <c r="C16" s="237"/>
      <c r="D16" s="238"/>
      <c r="E16" s="237"/>
      <c r="F16" s="238"/>
      <c r="G16" s="237">
        <f t="shared" si="2"/>
        <v>0</v>
      </c>
      <c r="H16" s="506">
        <f t="shared" si="3"/>
        <v>0</v>
      </c>
      <c r="I16" s="234"/>
      <c r="J16" s="234"/>
      <c r="K16" s="238"/>
      <c r="L16" s="238"/>
      <c r="M16" s="238"/>
      <c r="N16" s="294"/>
      <c r="O16" s="294"/>
      <c r="P16" s="294">
        <f t="shared" si="0"/>
        <v>0</v>
      </c>
      <c r="R16" s="275"/>
    </row>
    <row r="17" spans="1:16" s="130" customFormat="1" ht="15" x14ac:dyDescent="0.2">
      <c r="A17" s="238"/>
      <c r="B17" s="238"/>
      <c r="C17" s="237"/>
      <c r="D17" s="238"/>
      <c r="E17" s="237"/>
      <c r="F17" s="238"/>
      <c r="G17" s="237">
        <f t="shared" si="2"/>
        <v>0</v>
      </c>
      <c r="H17" s="506">
        <f t="shared" si="3"/>
        <v>0</v>
      </c>
      <c r="I17" s="234"/>
      <c r="J17" s="234"/>
      <c r="K17" s="238"/>
      <c r="L17" s="238"/>
      <c r="M17" s="238"/>
      <c r="N17" s="294"/>
      <c r="O17" s="294"/>
      <c r="P17" s="294">
        <f t="shared" si="0"/>
        <v>0</v>
      </c>
    </row>
    <row r="18" spans="1:16" s="130" customFormat="1" ht="15" x14ac:dyDescent="0.2">
      <c r="A18" s="238"/>
      <c r="B18" s="238"/>
      <c r="C18" s="237"/>
      <c r="D18" s="238"/>
      <c r="E18" s="237"/>
      <c r="F18" s="238"/>
      <c r="G18" s="237">
        <f t="shared" si="2"/>
        <v>0</v>
      </c>
      <c r="H18" s="506">
        <f t="shared" si="3"/>
        <v>0</v>
      </c>
      <c r="I18" s="234"/>
      <c r="J18" s="234"/>
      <c r="K18" s="238"/>
      <c r="L18" s="238"/>
      <c r="M18" s="238"/>
      <c r="N18" s="294"/>
      <c r="O18" s="294"/>
      <c r="P18" s="294">
        <f t="shared" si="0"/>
        <v>0</v>
      </c>
    </row>
    <row r="19" spans="1:16" s="130" customFormat="1" ht="15" x14ac:dyDescent="0.2">
      <c r="A19" s="238"/>
      <c r="B19" s="238"/>
      <c r="C19" s="237"/>
      <c r="D19" s="238"/>
      <c r="E19" s="237"/>
      <c r="F19" s="238"/>
      <c r="G19" s="237">
        <f t="shared" si="2"/>
        <v>0</v>
      </c>
      <c r="H19" s="506">
        <f t="shared" ref="H19:H25" si="4">H18-F19+D19</f>
        <v>0</v>
      </c>
      <c r="I19" s="234"/>
      <c r="J19" s="234"/>
      <c r="K19" s="238"/>
      <c r="L19" s="238"/>
      <c r="M19" s="238"/>
      <c r="N19" s="294"/>
      <c r="O19" s="294"/>
      <c r="P19" s="294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0</v>
      </c>
      <c r="H20" s="123">
        <f t="shared" si="4"/>
        <v>0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0</v>
      </c>
      <c r="H21" s="123">
        <f t="shared" si="4"/>
        <v>0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0</v>
      </c>
      <c r="H22" s="123">
        <f t="shared" si="4"/>
        <v>0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0</v>
      </c>
      <c r="H23" s="123">
        <f t="shared" si="4"/>
        <v>0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0</v>
      </c>
      <c r="H24" s="123">
        <f t="shared" si="4"/>
        <v>0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0</v>
      </c>
      <c r="H25" s="123">
        <f t="shared" si="4"/>
        <v>0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0</v>
      </c>
      <c r="H26" s="123">
        <f t="shared" si="6"/>
        <v>0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0</v>
      </c>
      <c r="H27" s="123">
        <f t="shared" si="6"/>
        <v>0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0</v>
      </c>
      <c r="H28" s="123">
        <f t="shared" si="6"/>
        <v>0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0</v>
      </c>
      <c r="H29" s="123">
        <f t="shared" si="6"/>
        <v>0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0</v>
      </c>
      <c r="H30" s="123">
        <f t="shared" si="6"/>
        <v>0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0</v>
      </c>
      <c r="H31" s="123">
        <f t="shared" si="6"/>
        <v>0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0</v>
      </c>
      <c r="H32" s="123">
        <f t="shared" si="6"/>
        <v>0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0</v>
      </c>
      <c r="H33" s="123">
        <f t="shared" si="6"/>
        <v>0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0</v>
      </c>
      <c r="H34" s="123">
        <f t="shared" si="6"/>
        <v>0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0</v>
      </c>
      <c r="H35" s="123">
        <f t="shared" si="6"/>
        <v>0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0</v>
      </c>
      <c r="H36" s="123">
        <f t="shared" si="6"/>
        <v>0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0</v>
      </c>
      <c r="H37" s="123">
        <f t="shared" si="6"/>
        <v>0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0</v>
      </c>
      <c r="H38" s="123">
        <f t="shared" si="6"/>
        <v>0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0</v>
      </c>
      <c r="H39" s="123">
        <f t="shared" si="6"/>
        <v>0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0</v>
      </c>
      <c r="H40" s="123">
        <f t="shared" si="6"/>
        <v>0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0</v>
      </c>
      <c r="H41" s="123">
        <f t="shared" si="6"/>
        <v>0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0</v>
      </c>
      <c r="H42" s="123">
        <f t="shared" si="5"/>
        <v>0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0</v>
      </c>
      <c r="H43" s="123">
        <f t="shared" si="5"/>
        <v>0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0</v>
      </c>
      <c r="H44" s="123">
        <f t="shared" si="5"/>
        <v>0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0</v>
      </c>
      <c r="H45" s="123">
        <f t="shared" si="5"/>
        <v>0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0</v>
      </c>
      <c r="H46" s="123">
        <f t="shared" si="5"/>
        <v>0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0</v>
      </c>
      <c r="H47" s="123">
        <f t="shared" si="5"/>
        <v>0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0</v>
      </c>
      <c r="H48" s="123">
        <f t="shared" si="5"/>
        <v>0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0</v>
      </c>
      <c r="H49" s="123">
        <f t="shared" si="5"/>
        <v>0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0</v>
      </c>
      <c r="H50" s="123">
        <f t="shared" si="5"/>
        <v>0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0</v>
      </c>
      <c r="H51" s="123">
        <f t="shared" si="5"/>
        <v>0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0</v>
      </c>
      <c r="H52" s="123">
        <f t="shared" si="5"/>
        <v>0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0</v>
      </c>
      <c r="H53" s="123">
        <f t="shared" si="5"/>
        <v>0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0</v>
      </c>
      <c r="H54" s="123">
        <f t="shared" si="5"/>
        <v>0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0</v>
      </c>
      <c r="H55" s="123">
        <f t="shared" si="5"/>
        <v>0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0</v>
      </c>
      <c r="H56" s="123">
        <f t="shared" si="5"/>
        <v>0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0</v>
      </c>
      <c r="H57" s="123">
        <f t="shared" si="5"/>
        <v>0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0</v>
      </c>
      <c r="H58" s="123">
        <f t="shared" si="5"/>
        <v>0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0</v>
      </c>
      <c r="H59" s="123">
        <f t="shared" si="5"/>
        <v>0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0</v>
      </c>
      <c r="H60" s="123">
        <f t="shared" si="5"/>
        <v>0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0</v>
      </c>
      <c r="H61" s="123">
        <f t="shared" si="5"/>
        <v>0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0</v>
      </c>
      <c r="H62" s="123">
        <f t="shared" si="5"/>
        <v>0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0</v>
      </c>
      <c r="H63" s="123">
        <f t="shared" si="5"/>
        <v>0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0</v>
      </c>
      <c r="H64" s="123">
        <f t="shared" si="5"/>
        <v>0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0</v>
      </c>
      <c r="H65" s="123">
        <f t="shared" si="5"/>
        <v>0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0</v>
      </c>
      <c r="H66" s="123">
        <f t="shared" si="5"/>
        <v>0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0</v>
      </c>
      <c r="H67" s="123">
        <f t="shared" si="5"/>
        <v>0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0</v>
      </c>
      <c r="H68" s="123">
        <f t="shared" si="5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0</v>
      </c>
      <c r="H69" s="123">
        <f t="shared" si="5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0</v>
      </c>
      <c r="H70" s="123">
        <f t="shared" si="5"/>
        <v>0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0</v>
      </c>
      <c r="H71" s="123">
        <f t="shared" si="5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0</v>
      </c>
      <c r="H72" s="123">
        <f t="shared" si="5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0</v>
      </c>
      <c r="H73" s="123">
        <f t="shared" si="5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0</v>
      </c>
      <c r="H74" s="123">
        <f t="shared" si="5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0</v>
      </c>
      <c r="H75" s="123">
        <f t="shared" si="5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0</v>
      </c>
      <c r="H76" s="123">
        <f t="shared" si="5"/>
        <v>0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0</v>
      </c>
      <c r="H77" s="123">
        <f t="shared" si="5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0</v>
      </c>
      <c r="H78" s="123">
        <f t="shared" si="5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0</v>
      </c>
      <c r="H79" s="123">
        <f t="shared" si="5"/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0</v>
      </c>
      <c r="H80" s="123">
        <f t="shared" si="5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0</v>
      </c>
      <c r="H81" s="123">
        <f t="shared" si="5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0</v>
      </c>
      <c r="H82" s="123">
        <f t="shared" si="5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0</v>
      </c>
      <c r="H83" s="123">
        <f t="shared" si="11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0</v>
      </c>
      <c r="H84" s="123">
        <f t="shared" si="11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0</v>
      </c>
      <c r="H85" s="123">
        <f t="shared" si="11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0</v>
      </c>
      <c r="H86" s="123">
        <f t="shared" si="11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0</v>
      </c>
      <c r="H87" s="123">
        <f t="shared" si="11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0</v>
      </c>
      <c r="H88" s="123">
        <f t="shared" si="11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0</v>
      </c>
      <c r="H89" s="123">
        <f t="shared" si="11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0</v>
      </c>
      <c r="H90" s="123">
        <f t="shared" si="11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0</v>
      </c>
      <c r="H91" s="123">
        <f t="shared" si="11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0</v>
      </c>
      <c r="H92" s="123">
        <f t="shared" si="11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0</v>
      </c>
      <c r="H93" s="123">
        <f t="shared" si="11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0</v>
      </c>
      <c r="H94" s="123">
        <f t="shared" si="11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0</v>
      </c>
      <c r="H95" s="123">
        <f t="shared" si="11"/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0</v>
      </c>
      <c r="H96" s="123">
        <f t="shared" si="11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0</v>
      </c>
      <c r="H97" s="123">
        <f t="shared" si="11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0</v>
      </c>
      <c r="H98" s="123">
        <f t="shared" si="11"/>
        <v>0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0</v>
      </c>
      <c r="H99" s="123">
        <f t="shared" si="11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0</v>
      </c>
      <c r="H100" s="123">
        <f t="shared" si="11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0</v>
      </c>
      <c r="H101" s="123">
        <f t="shared" si="11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0</v>
      </c>
      <c r="H102" s="123">
        <f t="shared" si="11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0</v>
      </c>
      <c r="H103" s="123">
        <f t="shared" si="11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0</v>
      </c>
      <c r="H104" s="123">
        <f t="shared" si="11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0</v>
      </c>
      <c r="H105" s="123">
        <f t="shared" si="11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0</v>
      </c>
      <c r="H106" s="123">
        <f t="shared" si="11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0</v>
      </c>
      <c r="H107" s="123">
        <f t="shared" si="11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0</v>
      </c>
      <c r="H108" s="123">
        <f t="shared" si="11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0</v>
      </c>
      <c r="H109" s="123">
        <f t="shared" si="11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0</v>
      </c>
      <c r="H110" s="123">
        <f t="shared" si="11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0</v>
      </c>
      <c r="H111" s="123">
        <f t="shared" si="12"/>
        <v>0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0</v>
      </c>
      <c r="H112" s="123">
        <f t="shared" si="12"/>
        <v>0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0</v>
      </c>
      <c r="H113" s="123">
        <f t="shared" si="12"/>
        <v>0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0</v>
      </c>
      <c r="H114" s="123">
        <f t="shared" si="12"/>
        <v>0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0</v>
      </c>
      <c r="H115" s="123">
        <f t="shared" si="12"/>
        <v>0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0</v>
      </c>
      <c r="H116" s="123">
        <f t="shared" si="12"/>
        <v>0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0</v>
      </c>
      <c r="H117" s="123">
        <f t="shared" si="12"/>
        <v>0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0</v>
      </c>
      <c r="H118" s="123">
        <f t="shared" si="12"/>
        <v>0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0</v>
      </c>
      <c r="H119" s="123">
        <f t="shared" si="12"/>
        <v>0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0</v>
      </c>
      <c r="H120" s="123">
        <f t="shared" si="12"/>
        <v>0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0</v>
      </c>
      <c r="H121" s="123">
        <f t="shared" si="12"/>
        <v>0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0</v>
      </c>
      <c r="H122" s="123">
        <f t="shared" si="12"/>
        <v>0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0</v>
      </c>
      <c r="H123" s="123">
        <f t="shared" si="12"/>
        <v>0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0</v>
      </c>
      <c r="H124" s="123">
        <f t="shared" si="12"/>
        <v>0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0</v>
      </c>
      <c r="H125" s="123">
        <f t="shared" si="12"/>
        <v>0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0</v>
      </c>
      <c r="H126" s="123">
        <f t="shared" si="12"/>
        <v>0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0</v>
      </c>
      <c r="H127" s="123">
        <f t="shared" si="12"/>
        <v>0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0</v>
      </c>
      <c r="H128" s="123">
        <f t="shared" si="12"/>
        <v>0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0</v>
      </c>
      <c r="H129" s="123">
        <f t="shared" si="12"/>
        <v>0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0</v>
      </c>
      <c r="H130" s="123">
        <f t="shared" si="12"/>
        <v>0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0</v>
      </c>
      <c r="H131" s="123">
        <f t="shared" si="12"/>
        <v>0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0</v>
      </c>
      <c r="H132" s="123">
        <f t="shared" si="12"/>
        <v>0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0</v>
      </c>
      <c r="H133" s="123">
        <f t="shared" si="12"/>
        <v>0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0</v>
      </c>
      <c r="H134" s="123">
        <f t="shared" si="12"/>
        <v>0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0</v>
      </c>
      <c r="H135" s="123">
        <f t="shared" si="12"/>
        <v>0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0</v>
      </c>
      <c r="H136" s="123">
        <f t="shared" si="12"/>
        <v>0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0</v>
      </c>
      <c r="H137" s="123">
        <f t="shared" si="12"/>
        <v>0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0</v>
      </c>
      <c r="H138" s="123">
        <f t="shared" si="12"/>
        <v>0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0</v>
      </c>
      <c r="H139" s="123">
        <f t="shared" si="12"/>
        <v>0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0</v>
      </c>
      <c r="H140" s="123">
        <f t="shared" si="12"/>
        <v>0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0</v>
      </c>
      <c r="H141" s="123">
        <f t="shared" si="12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0</v>
      </c>
      <c r="H142" s="123">
        <f t="shared" si="12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0</v>
      </c>
      <c r="H143" s="123">
        <f t="shared" si="12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0</v>
      </c>
      <c r="H144" s="123">
        <f t="shared" si="12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0</v>
      </c>
      <c r="H145" s="123">
        <f t="shared" si="12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0</v>
      </c>
      <c r="H146" s="123">
        <f t="shared" si="12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0</v>
      </c>
      <c r="H147" s="123">
        <f t="shared" si="12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0</v>
      </c>
      <c r="H148" s="123">
        <f t="shared" si="12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0</v>
      </c>
      <c r="H149" s="123">
        <f t="shared" si="12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0</v>
      </c>
      <c r="H150" s="123">
        <f t="shared" si="12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0</v>
      </c>
      <c r="H151" s="123">
        <f t="shared" si="12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0</v>
      </c>
      <c r="H152" s="123">
        <f t="shared" si="12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0</v>
      </c>
      <c r="H153" s="123">
        <f t="shared" si="12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0</v>
      </c>
      <c r="H154" s="123">
        <f t="shared" si="12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0</v>
      </c>
      <c r="H155" s="123">
        <f t="shared" si="12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0</v>
      </c>
      <c r="H156" s="123">
        <f t="shared" si="12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0</v>
      </c>
      <c r="H157" s="123">
        <f t="shared" si="12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0</v>
      </c>
      <c r="H158" s="123">
        <f t="shared" si="12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0</v>
      </c>
      <c r="H159" s="123">
        <f t="shared" si="12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0</v>
      </c>
      <c r="H160" s="123">
        <f t="shared" si="12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0</v>
      </c>
      <c r="H161" s="123">
        <f t="shared" si="12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0</v>
      </c>
      <c r="H162" s="123">
        <f t="shared" si="12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0</v>
      </c>
      <c r="H163" s="123">
        <f t="shared" si="12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0</v>
      </c>
      <c r="H164" s="123">
        <f t="shared" si="12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0</v>
      </c>
      <c r="H165" s="123">
        <f t="shared" si="12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0</v>
      </c>
      <c r="H166" s="123">
        <f t="shared" si="12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0</v>
      </c>
      <c r="H167" s="123">
        <f t="shared" si="12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0</v>
      </c>
      <c r="H168" s="123">
        <f t="shared" si="12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0</v>
      </c>
      <c r="H169" s="123">
        <f t="shared" si="12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0</v>
      </c>
      <c r="H170" s="123">
        <f t="shared" si="12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0</v>
      </c>
      <c r="H171" s="123">
        <f t="shared" si="12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0</v>
      </c>
      <c r="H172" s="123">
        <f t="shared" si="12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0</v>
      </c>
      <c r="H173" s="123">
        <f t="shared" si="12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0</v>
      </c>
      <c r="H174" s="123">
        <f t="shared" si="12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0</v>
      </c>
      <c r="H175" s="123">
        <f t="shared" si="15"/>
        <v>0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0</v>
      </c>
      <c r="H176" s="123">
        <f t="shared" si="15"/>
        <v>0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0</v>
      </c>
      <c r="H177" s="123">
        <f t="shared" si="15"/>
        <v>0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0</v>
      </c>
      <c r="H178" s="123">
        <f t="shared" si="15"/>
        <v>0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0</v>
      </c>
      <c r="H179" s="123">
        <f t="shared" si="15"/>
        <v>0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0</v>
      </c>
      <c r="H180" s="123">
        <f t="shared" si="15"/>
        <v>0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0</v>
      </c>
      <c r="H181" s="123">
        <f t="shared" si="15"/>
        <v>0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0</v>
      </c>
      <c r="H182" s="123">
        <f t="shared" si="15"/>
        <v>0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0</v>
      </c>
      <c r="H183" s="123">
        <f t="shared" si="15"/>
        <v>0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0</v>
      </c>
      <c r="H184" s="123">
        <f t="shared" si="15"/>
        <v>0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0</v>
      </c>
      <c r="H185" s="123">
        <f t="shared" si="15"/>
        <v>0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0</v>
      </c>
      <c r="H186" s="123">
        <f t="shared" si="15"/>
        <v>0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0</v>
      </c>
      <c r="H187" s="123">
        <f t="shared" si="15"/>
        <v>0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0</v>
      </c>
      <c r="H188" s="123">
        <f t="shared" si="15"/>
        <v>0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0</v>
      </c>
      <c r="H189" s="123">
        <f t="shared" si="15"/>
        <v>0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0</v>
      </c>
      <c r="H190" s="123">
        <f t="shared" si="15"/>
        <v>0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0</v>
      </c>
      <c r="H191" s="123">
        <f t="shared" si="15"/>
        <v>0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0</v>
      </c>
      <c r="H192" s="123">
        <f t="shared" si="15"/>
        <v>0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0</v>
      </c>
      <c r="H193" s="123">
        <f t="shared" si="15"/>
        <v>0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0</v>
      </c>
      <c r="H194" s="123">
        <f t="shared" si="15"/>
        <v>0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0</v>
      </c>
      <c r="H195" s="123">
        <f t="shared" si="15"/>
        <v>0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0</v>
      </c>
      <c r="H196" s="123">
        <f t="shared" si="15"/>
        <v>0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0</v>
      </c>
      <c r="H197" s="123">
        <f t="shared" si="15"/>
        <v>0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0</v>
      </c>
      <c r="H198" s="123">
        <f t="shared" si="15"/>
        <v>0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0</v>
      </c>
      <c r="H199" s="123">
        <f t="shared" si="15"/>
        <v>0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0</v>
      </c>
      <c r="H200" s="123">
        <f t="shared" si="15"/>
        <v>0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0</v>
      </c>
      <c r="H201" s="123">
        <f t="shared" si="15"/>
        <v>0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0</v>
      </c>
      <c r="H202" s="123">
        <f t="shared" si="15"/>
        <v>0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0</v>
      </c>
      <c r="H203" s="123">
        <f t="shared" si="15"/>
        <v>0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0</v>
      </c>
      <c r="H204" s="123">
        <f t="shared" si="15"/>
        <v>0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0</v>
      </c>
      <c r="H205" s="123">
        <f t="shared" si="15"/>
        <v>0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0</v>
      </c>
      <c r="H206" s="123">
        <f t="shared" si="15"/>
        <v>0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0</v>
      </c>
      <c r="H207" s="123">
        <f t="shared" si="15"/>
        <v>0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0</v>
      </c>
      <c r="H208" s="123">
        <f t="shared" si="15"/>
        <v>0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0</v>
      </c>
      <c r="H209" s="123">
        <f t="shared" si="15"/>
        <v>0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R2012"/>
  <sheetViews>
    <sheetView topLeftCell="A5" zoomScale="110" zoomScaleNormal="110" workbookViewId="0">
      <pane ySplit="4" topLeftCell="A156" activePane="bottomLeft" state="frozen"/>
      <selection activeCell="J13" sqref="J13"/>
      <selection pane="bottomLeft" activeCell="N167" sqref="N167"/>
    </sheetView>
  </sheetViews>
  <sheetFormatPr baseColWidth="10" defaultRowHeight="15" x14ac:dyDescent="0.2"/>
  <cols>
    <col min="1" max="1" width="7.42578125" customWidth="1"/>
    <col min="2" max="2" width="6.5703125" style="153" customWidth="1"/>
    <col min="3" max="3" width="16.140625" style="74" customWidth="1"/>
    <col min="4" max="4" width="9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3.5703125" style="203" customWidth="1"/>
    <col min="10" max="10" width="14.42578125" style="199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07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196" t="s">
        <v>49</v>
      </c>
      <c r="D5" s="208"/>
      <c r="E5" s="212"/>
      <c r="F5" s="210"/>
      <c r="G5" s="172"/>
      <c r="H5" s="176" t="s">
        <v>1</v>
      </c>
      <c r="I5" s="204" t="s">
        <v>29</v>
      </c>
    </row>
    <row r="6" spans="1:17" ht="16.5" thickBot="1" x14ac:dyDescent="0.3">
      <c r="B6" s="209"/>
      <c r="C6" s="197"/>
      <c r="F6" s="211"/>
      <c r="G6" s="173"/>
      <c r="K6" s="863" t="s">
        <v>22</v>
      </c>
      <c r="L6" s="864"/>
      <c r="M6" s="865"/>
    </row>
    <row r="7" spans="1:17" ht="15.75" x14ac:dyDescent="0.25">
      <c r="A7" s="866" t="s">
        <v>2</v>
      </c>
      <c r="B7" s="867"/>
      <c r="C7" s="868" t="s">
        <v>3</v>
      </c>
      <c r="D7" s="869"/>
      <c r="E7" s="868" t="s">
        <v>4</v>
      </c>
      <c r="F7" s="869"/>
      <c r="G7" s="868" t="s">
        <v>5</v>
      </c>
      <c r="H7" s="869"/>
      <c r="I7" s="205" t="s">
        <v>17</v>
      </c>
      <c r="J7" s="20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47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4" t="s">
        <v>12</v>
      </c>
      <c r="F8" s="175" t="s">
        <v>7</v>
      </c>
      <c r="G8" s="174" t="s">
        <v>12</v>
      </c>
      <c r="H8" s="175" t="s">
        <v>7</v>
      </c>
      <c r="I8" s="206" t="s">
        <v>18</v>
      </c>
      <c r="J8" s="201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29"/>
    </row>
    <row r="9" spans="1:17" s="130" customFormat="1" ht="15.75" x14ac:dyDescent="0.25">
      <c r="A9" s="238" t="s">
        <v>84</v>
      </c>
      <c r="B9" s="236"/>
      <c r="C9" s="237"/>
      <c r="D9" s="238"/>
      <c r="E9" s="250"/>
      <c r="F9" s="236"/>
      <c r="G9" s="247">
        <v>0</v>
      </c>
      <c r="H9" s="249">
        <v>0</v>
      </c>
      <c r="I9" s="280"/>
      <c r="J9" s="269" t="s">
        <v>23</v>
      </c>
      <c r="K9" s="307"/>
      <c r="L9" s="238"/>
      <c r="M9" s="238"/>
      <c r="N9" s="294"/>
      <c r="O9" s="294"/>
      <c r="P9" s="294"/>
      <c r="Q9" s="295"/>
    </row>
    <row r="10" spans="1:17" s="130" customFormat="1" ht="20.25" x14ac:dyDescent="0.3">
      <c r="A10" s="234"/>
      <c r="B10" s="236">
        <v>1</v>
      </c>
      <c r="C10" s="237">
        <v>19157.8</v>
      </c>
      <c r="D10" s="238">
        <v>21</v>
      </c>
      <c r="E10" s="624">
        <v>863.6</v>
      </c>
      <c r="F10" s="480">
        <v>1</v>
      </c>
      <c r="G10" s="481">
        <f>G9-E10+C10</f>
        <v>18294.2</v>
      </c>
      <c r="H10" s="252">
        <f>H9-F10+D10</f>
        <v>20</v>
      </c>
      <c r="I10" s="326" t="s">
        <v>88</v>
      </c>
      <c r="J10" s="240" t="s">
        <v>52</v>
      </c>
      <c r="K10" s="307" t="s">
        <v>87</v>
      </c>
      <c r="L10" s="291"/>
      <c r="M10" s="234"/>
      <c r="N10" s="293"/>
      <c r="O10" s="294"/>
      <c r="P10" s="294"/>
      <c r="Q10" s="295"/>
    </row>
    <row r="11" spans="1:17" s="130" customFormat="1" ht="20.25" x14ac:dyDescent="0.3">
      <c r="A11" s="325"/>
      <c r="B11" s="236">
        <v>1</v>
      </c>
      <c r="C11" s="233"/>
      <c r="D11" s="234"/>
      <c r="E11" s="624">
        <v>882.7</v>
      </c>
      <c r="F11" s="480">
        <v>1</v>
      </c>
      <c r="G11" s="481">
        <f t="shared" ref="G11:G74" si="0">G10-E11+C11</f>
        <v>17411.5</v>
      </c>
      <c r="H11" s="252">
        <f t="shared" ref="H11:H61" si="1">H10-F11+D11</f>
        <v>19</v>
      </c>
      <c r="I11" s="326" t="s">
        <v>88</v>
      </c>
      <c r="J11" s="240" t="s">
        <v>52</v>
      </c>
      <c r="K11" s="307" t="s">
        <v>87</v>
      </c>
      <c r="L11" s="291"/>
      <c r="M11" s="234"/>
      <c r="N11" s="293"/>
      <c r="O11" s="294"/>
      <c r="P11" s="294"/>
      <c r="Q11" s="295"/>
    </row>
    <row r="12" spans="1:17" s="669" customFormat="1" ht="20.25" x14ac:dyDescent="0.3">
      <c r="A12" s="664"/>
      <c r="B12" s="236">
        <v>1</v>
      </c>
      <c r="C12" s="665"/>
      <c r="D12" s="664"/>
      <c r="E12" s="624">
        <v>896.3</v>
      </c>
      <c r="F12" s="480">
        <v>1</v>
      </c>
      <c r="G12" s="481">
        <f t="shared" si="0"/>
        <v>16515.2</v>
      </c>
      <c r="H12" s="252">
        <f t="shared" si="1"/>
        <v>18</v>
      </c>
      <c r="I12" s="326" t="s">
        <v>88</v>
      </c>
      <c r="J12" s="240" t="s">
        <v>52</v>
      </c>
      <c r="K12" s="307" t="s">
        <v>87</v>
      </c>
      <c r="L12" s="666"/>
      <c r="M12" s="664"/>
      <c r="N12" s="667"/>
      <c r="O12" s="668"/>
      <c r="P12" s="668"/>
    </row>
    <row r="13" spans="1:17" s="130" customFormat="1" ht="20.25" x14ac:dyDescent="0.3">
      <c r="A13" s="234"/>
      <c r="B13" s="236">
        <v>1</v>
      </c>
      <c r="C13" s="233"/>
      <c r="D13" s="234"/>
      <c r="E13" s="624">
        <v>940.7</v>
      </c>
      <c r="F13" s="480">
        <v>1</v>
      </c>
      <c r="G13" s="481">
        <f t="shared" si="0"/>
        <v>15574.5</v>
      </c>
      <c r="H13" s="252">
        <f t="shared" si="1"/>
        <v>17</v>
      </c>
      <c r="I13" s="326" t="s">
        <v>88</v>
      </c>
      <c r="J13" s="240" t="s">
        <v>52</v>
      </c>
      <c r="K13" s="307" t="s">
        <v>87</v>
      </c>
      <c r="L13" s="291"/>
      <c r="M13" s="234"/>
      <c r="N13" s="293"/>
      <c r="O13" s="293"/>
      <c r="P13" s="294"/>
      <c r="Q13" s="295"/>
    </row>
    <row r="14" spans="1:17" s="130" customFormat="1" ht="20.25" x14ac:dyDescent="0.3">
      <c r="A14" s="234"/>
      <c r="B14" s="236">
        <v>1</v>
      </c>
      <c r="C14" s="233"/>
      <c r="D14" s="234"/>
      <c r="E14" s="624">
        <v>898.6</v>
      </c>
      <c r="F14" s="480">
        <v>1</v>
      </c>
      <c r="G14" s="481">
        <f t="shared" si="0"/>
        <v>14675.9</v>
      </c>
      <c r="H14" s="252">
        <f t="shared" si="1"/>
        <v>16</v>
      </c>
      <c r="I14" s="326" t="s">
        <v>88</v>
      </c>
      <c r="J14" s="240" t="s">
        <v>52</v>
      </c>
      <c r="K14" s="307" t="s">
        <v>87</v>
      </c>
      <c r="L14" s="291"/>
      <c r="M14" s="234"/>
      <c r="N14" s="293"/>
      <c r="O14" s="294"/>
      <c r="P14" s="294"/>
      <c r="Q14" s="295"/>
    </row>
    <row r="15" spans="1:17" s="130" customFormat="1" ht="20.25" x14ac:dyDescent="0.3">
      <c r="A15" s="234"/>
      <c r="B15" s="236">
        <v>1</v>
      </c>
      <c r="C15" s="233"/>
      <c r="D15" s="234"/>
      <c r="E15" s="624">
        <v>927.1</v>
      </c>
      <c r="F15" s="480">
        <v>1</v>
      </c>
      <c r="G15" s="481">
        <f t="shared" si="0"/>
        <v>13748.8</v>
      </c>
      <c r="H15" s="252">
        <f t="shared" si="1"/>
        <v>15</v>
      </c>
      <c r="I15" s="326" t="s">
        <v>88</v>
      </c>
      <c r="J15" s="240" t="s">
        <v>52</v>
      </c>
      <c r="K15" s="307" t="s">
        <v>87</v>
      </c>
      <c r="L15" s="240"/>
      <c r="M15" s="234"/>
      <c r="N15" s="293"/>
      <c r="O15" s="294"/>
      <c r="P15" s="294"/>
      <c r="Q15" s="295"/>
    </row>
    <row r="16" spans="1:17" s="669" customFormat="1" ht="20.25" x14ac:dyDescent="0.3">
      <c r="A16" s="664"/>
      <c r="B16" s="236">
        <v>1</v>
      </c>
      <c r="C16" s="665"/>
      <c r="D16" s="664"/>
      <c r="E16" s="624">
        <v>922.1</v>
      </c>
      <c r="F16" s="480">
        <v>1</v>
      </c>
      <c r="G16" s="481">
        <f t="shared" si="0"/>
        <v>12826.699999999999</v>
      </c>
      <c r="H16" s="252">
        <f t="shared" si="1"/>
        <v>14</v>
      </c>
      <c r="I16" s="326" t="s">
        <v>88</v>
      </c>
      <c r="J16" s="240" t="s">
        <v>52</v>
      </c>
      <c r="K16" s="307" t="s">
        <v>87</v>
      </c>
      <c r="L16" s="664"/>
      <c r="M16" s="670"/>
      <c r="N16" s="667"/>
      <c r="O16" s="668"/>
      <c r="P16" s="668"/>
    </row>
    <row r="17" spans="1:17" s="130" customFormat="1" ht="20.25" x14ac:dyDescent="0.3">
      <c r="A17" s="234"/>
      <c r="B17" s="236">
        <v>1</v>
      </c>
      <c r="C17" s="233"/>
      <c r="D17" s="234"/>
      <c r="E17" s="624">
        <v>935.8</v>
      </c>
      <c r="F17" s="480">
        <v>1</v>
      </c>
      <c r="G17" s="481">
        <f t="shared" si="0"/>
        <v>11890.9</v>
      </c>
      <c r="H17" s="252">
        <f t="shared" si="1"/>
        <v>13</v>
      </c>
      <c r="I17" s="326" t="s">
        <v>88</v>
      </c>
      <c r="J17" s="240" t="s">
        <v>52</v>
      </c>
      <c r="K17" s="307" t="s">
        <v>87</v>
      </c>
      <c r="L17" s="234"/>
      <c r="M17" s="234"/>
      <c r="N17" s="293"/>
      <c r="O17" s="294"/>
      <c r="P17" s="294"/>
      <c r="Q17" s="295"/>
    </row>
    <row r="18" spans="1:17" s="669" customFormat="1" ht="20.25" x14ac:dyDescent="0.3">
      <c r="A18" s="664"/>
      <c r="B18" s="236">
        <v>1</v>
      </c>
      <c r="C18" s="665"/>
      <c r="D18" s="671"/>
      <c r="E18" s="624">
        <v>936.2</v>
      </c>
      <c r="F18" s="480">
        <v>1</v>
      </c>
      <c r="G18" s="481">
        <f t="shared" si="0"/>
        <v>10954.699999999999</v>
      </c>
      <c r="H18" s="252">
        <f t="shared" si="1"/>
        <v>12</v>
      </c>
      <c r="I18" s="326" t="s">
        <v>88</v>
      </c>
      <c r="J18" s="240" t="s">
        <v>52</v>
      </c>
      <c r="K18" s="307" t="s">
        <v>87</v>
      </c>
      <c r="L18" s="664"/>
      <c r="M18" s="664"/>
      <c r="N18" s="667"/>
      <c r="O18" s="668"/>
      <c r="P18" s="668"/>
    </row>
    <row r="19" spans="1:17" s="130" customFormat="1" ht="20.25" x14ac:dyDescent="0.3">
      <c r="A19" s="234"/>
      <c r="B19" s="236">
        <v>1</v>
      </c>
      <c r="C19" s="233"/>
      <c r="D19" s="234"/>
      <c r="E19" s="624">
        <v>876.8</v>
      </c>
      <c r="F19" s="480">
        <v>1</v>
      </c>
      <c r="G19" s="481">
        <f t="shared" si="0"/>
        <v>10077.9</v>
      </c>
      <c r="H19" s="252">
        <f t="shared" si="1"/>
        <v>11</v>
      </c>
      <c r="I19" s="326" t="s">
        <v>88</v>
      </c>
      <c r="J19" s="240" t="s">
        <v>52</v>
      </c>
      <c r="K19" s="307" t="s">
        <v>87</v>
      </c>
      <c r="L19" s="234"/>
      <c r="M19" s="234"/>
      <c r="N19" s="293"/>
      <c r="O19" s="294"/>
      <c r="P19" s="294"/>
      <c r="Q19" s="295"/>
    </row>
    <row r="20" spans="1:17" s="130" customFormat="1" ht="20.25" x14ac:dyDescent="0.3">
      <c r="A20" s="234"/>
      <c r="B20" s="236">
        <v>1</v>
      </c>
      <c r="C20" s="233"/>
      <c r="D20" s="234"/>
      <c r="E20" s="624">
        <v>923.1</v>
      </c>
      <c r="F20" s="480">
        <v>1</v>
      </c>
      <c r="G20" s="481">
        <f t="shared" si="0"/>
        <v>9154.7999999999993</v>
      </c>
      <c r="H20" s="252">
        <f t="shared" si="1"/>
        <v>10</v>
      </c>
      <c r="I20" s="326" t="s">
        <v>88</v>
      </c>
      <c r="J20" s="240" t="s">
        <v>52</v>
      </c>
      <c r="K20" s="307" t="s">
        <v>87</v>
      </c>
      <c r="L20" s="234"/>
      <c r="M20" s="234"/>
      <c r="N20" s="293"/>
      <c r="O20" s="294"/>
      <c r="P20" s="294"/>
      <c r="Q20" s="295"/>
    </row>
    <row r="21" spans="1:17" s="344" customFormat="1" ht="20.25" x14ac:dyDescent="0.3">
      <c r="A21" s="342"/>
      <c r="B21" s="236">
        <v>1</v>
      </c>
      <c r="C21" s="343"/>
      <c r="D21" s="342"/>
      <c r="E21" s="624">
        <v>919</v>
      </c>
      <c r="F21" s="480">
        <v>1</v>
      </c>
      <c r="G21" s="481">
        <f t="shared" si="0"/>
        <v>8235.7999999999993</v>
      </c>
      <c r="H21" s="252">
        <f t="shared" si="1"/>
        <v>9</v>
      </c>
      <c r="I21" s="326" t="s">
        <v>88</v>
      </c>
      <c r="J21" s="240" t="s">
        <v>52</v>
      </c>
      <c r="K21" s="307" t="s">
        <v>87</v>
      </c>
      <c r="L21" s="342"/>
      <c r="M21" s="342"/>
      <c r="N21" s="345"/>
      <c r="O21" s="346"/>
      <c r="P21" s="346"/>
    </row>
    <row r="22" spans="1:17" s="344" customFormat="1" ht="20.25" x14ac:dyDescent="0.3">
      <c r="A22" s="342"/>
      <c r="B22" s="236">
        <v>1</v>
      </c>
      <c r="C22" s="343"/>
      <c r="D22" s="342"/>
      <c r="E22" s="624">
        <v>906.7</v>
      </c>
      <c r="F22" s="480">
        <v>1</v>
      </c>
      <c r="G22" s="481">
        <f t="shared" si="0"/>
        <v>7329.0999999999995</v>
      </c>
      <c r="H22" s="252">
        <f t="shared" si="1"/>
        <v>8</v>
      </c>
      <c r="I22" s="326" t="s">
        <v>88</v>
      </c>
      <c r="J22" s="240" t="s">
        <v>52</v>
      </c>
      <c r="K22" s="307" t="s">
        <v>87</v>
      </c>
      <c r="L22" s="342"/>
      <c r="M22" s="342"/>
      <c r="N22" s="345"/>
      <c r="O22" s="346"/>
      <c r="P22" s="346"/>
    </row>
    <row r="23" spans="1:17" s="130" customFormat="1" ht="25.5" customHeight="1" x14ac:dyDescent="0.3">
      <c r="A23" s="234"/>
      <c r="B23" s="236">
        <v>1</v>
      </c>
      <c r="C23" s="672"/>
      <c r="D23" s="234"/>
      <c r="E23" s="624">
        <v>886.8</v>
      </c>
      <c r="F23" s="480">
        <v>1</v>
      </c>
      <c r="G23" s="481">
        <f t="shared" si="0"/>
        <v>6442.2999999999993</v>
      </c>
      <c r="H23" s="252">
        <f t="shared" si="1"/>
        <v>7</v>
      </c>
      <c r="I23" s="326" t="s">
        <v>86</v>
      </c>
      <c r="J23" s="240" t="s">
        <v>52</v>
      </c>
      <c r="K23" s="307" t="s">
        <v>87</v>
      </c>
      <c r="L23" s="234"/>
      <c r="M23" s="234"/>
      <c r="N23" s="293"/>
      <c r="O23" s="294"/>
      <c r="P23" s="294"/>
      <c r="Q23" s="295"/>
    </row>
    <row r="24" spans="1:17" s="344" customFormat="1" ht="25.5" customHeight="1" x14ac:dyDescent="0.3">
      <c r="A24" s="342"/>
      <c r="B24" s="236">
        <v>1</v>
      </c>
      <c r="C24" s="343"/>
      <c r="D24" s="342"/>
      <c r="E24" s="624">
        <v>902.6</v>
      </c>
      <c r="F24" s="480">
        <v>1</v>
      </c>
      <c r="G24" s="481">
        <f t="shared" si="0"/>
        <v>5539.6999999999989</v>
      </c>
      <c r="H24" s="252">
        <f t="shared" si="1"/>
        <v>6</v>
      </c>
      <c r="I24" s="326" t="s">
        <v>86</v>
      </c>
      <c r="J24" s="240" t="s">
        <v>52</v>
      </c>
      <c r="K24" s="307" t="s">
        <v>87</v>
      </c>
      <c r="L24" s="342"/>
      <c r="M24" s="342"/>
      <c r="N24" s="345"/>
      <c r="O24" s="346"/>
      <c r="P24" s="346"/>
    </row>
    <row r="25" spans="1:17" s="130" customFormat="1" ht="25.5" customHeight="1" x14ac:dyDescent="0.3">
      <c r="A25" s="234"/>
      <c r="B25" s="236">
        <v>1</v>
      </c>
      <c r="C25" s="233"/>
      <c r="D25" s="234"/>
      <c r="E25" s="624">
        <v>939.4</v>
      </c>
      <c r="F25" s="480">
        <v>1</v>
      </c>
      <c r="G25" s="481">
        <f t="shared" si="0"/>
        <v>4600.2999999999993</v>
      </c>
      <c r="H25" s="252">
        <f t="shared" si="1"/>
        <v>5</v>
      </c>
      <c r="I25" s="326" t="s">
        <v>86</v>
      </c>
      <c r="J25" s="240" t="s">
        <v>52</v>
      </c>
      <c r="K25" s="307" t="s">
        <v>87</v>
      </c>
      <c r="L25" s="234"/>
      <c r="M25" s="234"/>
      <c r="N25" s="293"/>
      <c r="O25" s="294"/>
      <c r="P25" s="294"/>
      <c r="Q25" s="295"/>
    </row>
    <row r="26" spans="1:17" s="130" customFormat="1" ht="20.25" x14ac:dyDescent="0.3">
      <c r="A26" s="234"/>
      <c r="B26" s="236">
        <v>1</v>
      </c>
      <c r="C26" s="233"/>
      <c r="D26" s="234"/>
      <c r="E26" s="713">
        <v>959.8</v>
      </c>
      <c r="F26" s="480">
        <v>1</v>
      </c>
      <c r="G26" s="481">
        <f t="shared" si="0"/>
        <v>3640.4999999999991</v>
      </c>
      <c r="H26" s="252">
        <f t="shared" si="1"/>
        <v>4</v>
      </c>
      <c r="I26" s="326" t="s">
        <v>86</v>
      </c>
      <c r="J26" s="240" t="s">
        <v>52</v>
      </c>
      <c r="K26" s="307" t="s">
        <v>87</v>
      </c>
      <c r="L26" s="234"/>
      <c r="M26" s="234"/>
      <c r="N26" s="293"/>
      <c r="O26" s="294"/>
      <c r="P26" s="294"/>
      <c r="Q26" s="295"/>
    </row>
    <row r="27" spans="1:17" s="130" customFormat="1" ht="20.25" x14ac:dyDescent="0.3">
      <c r="A27" s="234"/>
      <c r="B27" s="236">
        <v>1</v>
      </c>
      <c r="C27" s="233"/>
      <c r="D27" s="234"/>
      <c r="E27" s="714">
        <v>952.5</v>
      </c>
      <c r="F27" s="480">
        <v>1</v>
      </c>
      <c r="G27" s="481">
        <f>G26-E27+C27</f>
        <v>2687.9999999999991</v>
      </c>
      <c r="H27" s="252">
        <f t="shared" si="1"/>
        <v>3</v>
      </c>
      <c r="I27" s="326" t="s">
        <v>86</v>
      </c>
      <c r="J27" s="240" t="s">
        <v>52</v>
      </c>
      <c r="K27" s="307" t="s">
        <v>87</v>
      </c>
      <c r="L27" s="234"/>
      <c r="M27" s="234"/>
      <c r="N27" s="293"/>
      <c r="O27" s="294"/>
      <c r="P27" s="294"/>
      <c r="Q27" s="295"/>
    </row>
    <row r="28" spans="1:17" s="130" customFormat="1" ht="20.25" x14ac:dyDescent="0.3">
      <c r="A28" s="234"/>
      <c r="B28" s="236">
        <v>1</v>
      </c>
      <c r="C28" s="233"/>
      <c r="D28" s="234"/>
      <c r="E28" s="624">
        <v>873.2</v>
      </c>
      <c r="F28" s="480">
        <v>1</v>
      </c>
      <c r="G28" s="481">
        <f t="shared" si="0"/>
        <v>1814.799999999999</v>
      </c>
      <c r="H28" s="252">
        <f t="shared" si="1"/>
        <v>2</v>
      </c>
      <c r="I28" s="326" t="s">
        <v>86</v>
      </c>
      <c r="J28" s="240" t="s">
        <v>52</v>
      </c>
      <c r="K28" s="307" t="s">
        <v>87</v>
      </c>
      <c r="L28" s="234"/>
      <c r="M28" s="234"/>
      <c r="N28" s="293"/>
      <c r="O28" s="294"/>
      <c r="P28" s="294"/>
      <c r="Q28" s="295"/>
    </row>
    <row r="29" spans="1:17" s="344" customFormat="1" ht="20.25" x14ac:dyDescent="0.3">
      <c r="A29" s="342"/>
      <c r="B29" s="236">
        <v>1</v>
      </c>
      <c r="C29" s="343"/>
      <c r="D29" s="342"/>
      <c r="E29" s="505">
        <v>924.9</v>
      </c>
      <c r="F29" s="480">
        <v>1</v>
      </c>
      <c r="G29" s="481">
        <f t="shared" si="0"/>
        <v>889.89999999999907</v>
      </c>
      <c r="H29" s="252">
        <f t="shared" si="1"/>
        <v>1</v>
      </c>
      <c r="I29" s="326" t="s">
        <v>86</v>
      </c>
      <c r="J29" s="240" t="s">
        <v>52</v>
      </c>
      <c r="K29" s="307" t="s">
        <v>87</v>
      </c>
      <c r="L29" s="342"/>
      <c r="M29" s="342"/>
      <c r="N29" s="345"/>
      <c r="O29" s="346"/>
      <c r="P29" s="346"/>
    </row>
    <row r="30" spans="1:17" s="344" customFormat="1" ht="20.25" x14ac:dyDescent="0.3">
      <c r="A30" s="342"/>
      <c r="B30" s="236">
        <v>1</v>
      </c>
      <c r="C30" s="343"/>
      <c r="D30" s="342"/>
      <c r="E30" s="505">
        <v>889.9</v>
      </c>
      <c r="F30" s="480">
        <v>1</v>
      </c>
      <c r="G30" s="481">
        <f t="shared" si="0"/>
        <v>-9.0949470177292824E-13</v>
      </c>
      <c r="H30" s="252">
        <f t="shared" si="1"/>
        <v>0</v>
      </c>
      <c r="I30" s="326" t="s">
        <v>86</v>
      </c>
      <c r="J30" s="240" t="s">
        <v>52</v>
      </c>
      <c r="K30" s="307" t="s">
        <v>87</v>
      </c>
      <c r="L30" s="342"/>
      <c r="M30" s="342"/>
      <c r="N30" s="345"/>
      <c r="O30" s="346"/>
      <c r="P30" s="346"/>
    </row>
    <row r="31" spans="1:17" s="130" customFormat="1" ht="20.25" x14ac:dyDescent="0.3">
      <c r="A31" s="234"/>
      <c r="B31" s="236">
        <v>2</v>
      </c>
      <c r="C31" s="233">
        <v>19291.099999999999</v>
      </c>
      <c r="D31" s="234">
        <v>21</v>
      </c>
      <c r="E31" s="505"/>
      <c r="F31" s="480"/>
      <c r="G31" s="481">
        <f t="shared" si="0"/>
        <v>19291.099999999999</v>
      </c>
      <c r="H31" s="252">
        <f t="shared" si="1"/>
        <v>21</v>
      </c>
      <c r="I31" s="586"/>
      <c r="J31" s="240" t="s">
        <v>62</v>
      </c>
      <c r="K31" s="307"/>
      <c r="L31" s="234"/>
      <c r="M31" s="234" t="s">
        <v>87</v>
      </c>
      <c r="N31" s="293"/>
      <c r="O31" s="294"/>
      <c r="P31" s="294"/>
      <c r="Q31" s="295"/>
    </row>
    <row r="32" spans="1:17" s="344" customFormat="1" ht="20.25" x14ac:dyDescent="0.3">
      <c r="A32" s="342"/>
      <c r="B32" s="236">
        <v>2</v>
      </c>
      <c r="C32" s="343"/>
      <c r="D32" s="342"/>
      <c r="E32" s="505">
        <v>917.6</v>
      </c>
      <c r="F32" s="480">
        <v>1</v>
      </c>
      <c r="G32" s="481">
        <f t="shared" si="0"/>
        <v>18373.5</v>
      </c>
      <c r="H32" s="252">
        <f t="shared" si="1"/>
        <v>20</v>
      </c>
      <c r="I32" s="326" t="s">
        <v>95</v>
      </c>
      <c r="J32" s="240" t="s">
        <v>52</v>
      </c>
      <c r="K32" s="307" t="s">
        <v>87</v>
      </c>
      <c r="L32" s="342"/>
      <c r="M32" s="342"/>
      <c r="N32" s="345"/>
      <c r="O32" s="346"/>
      <c r="P32" s="346"/>
    </row>
    <row r="33" spans="1:17" s="130" customFormat="1" ht="20.25" x14ac:dyDescent="0.3">
      <c r="A33" s="234"/>
      <c r="B33" s="236">
        <v>2</v>
      </c>
      <c r="C33" s="625"/>
      <c r="D33" s="285"/>
      <c r="E33" s="505">
        <v>921.7</v>
      </c>
      <c r="F33" s="480">
        <v>1</v>
      </c>
      <c r="G33" s="481">
        <f t="shared" si="0"/>
        <v>17451.8</v>
      </c>
      <c r="H33" s="252">
        <f t="shared" si="1"/>
        <v>19</v>
      </c>
      <c r="I33" s="326" t="s">
        <v>95</v>
      </c>
      <c r="J33" s="240" t="s">
        <v>52</v>
      </c>
      <c r="K33" s="307" t="s">
        <v>87</v>
      </c>
      <c r="L33" s="234"/>
      <c r="M33" s="285"/>
      <c r="N33" s="293"/>
      <c r="O33" s="294"/>
      <c r="P33" s="294"/>
      <c r="Q33" s="295"/>
    </row>
    <row r="34" spans="1:17" s="130" customFormat="1" ht="20.25" x14ac:dyDescent="0.3">
      <c r="A34" s="234"/>
      <c r="B34" s="236">
        <v>2</v>
      </c>
      <c r="C34" s="303"/>
      <c r="D34" s="234"/>
      <c r="E34" s="505">
        <v>915.8</v>
      </c>
      <c r="F34" s="480">
        <v>1</v>
      </c>
      <c r="G34" s="481">
        <f t="shared" si="0"/>
        <v>16536</v>
      </c>
      <c r="H34" s="252">
        <f t="shared" si="1"/>
        <v>18</v>
      </c>
      <c r="I34" s="326" t="s">
        <v>95</v>
      </c>
      <c r="J34" s="240" t="s">
        <v>52</v>
      </c>
      <c r="K34" s="307" t="s">
        <v>87</v>
      </c>
      <c r="L34" s="234"/>
      <c r="M34" s="234"/>
      <c r="N34" s="293"/>
      <c r="O34" s="294"/>
      <c r="P34" s="294"/>
      <c r="Q34" s="295"/>
    </row>
    <row r="35" spans="1:17" s="130" customFormat="1" ht="20.25" x14ac:dyDescent="0.3">
      <c r="A35" s="234"/>
      <c r="B35" s="236">
        <v>2</v>
      </c>
      <c r="C35" s="303"/>
      <c r="D35" s="285"/>
      <c r="E35" s="505">
        <v>925.8</v>
      </c>
      <c r="F35" s="480">
        <v>1</v>
      </c>
      <c r="G35" s="481">
        <f t="shared" si="0"/>
        <v>15610.2</v>
      </c>
      <c r="H35" s="252">
        <f t="shared" si="1"/>
        <v>17</v>
      </c>
      <c r="I35" s="326" t="s">
        <v>95</v>
      </c>
      <c r="J35" s="240" t="s">
        <v>52</v>
      </c>
      <c r="K35" s="307" t="s">
        <v>87</v>
      </c>
      <c r="L35" s="234"/>
      <c r="M35" s="234"/>
      <c r="N35" s="293"/>
      <c r="O35" s="294"/>
      <c r="P35" s="294"/>
      <c r="Q35" s="295"/>
    </row>
    <row r="36" spans="1:17" s="295" customFormat="1" ht="20.25" x14ac:dyDescent="0.3">
      <c r="A36" s="356"/>
      <c r="B36" s="236">
        <v>2</v>
      </c>
      <c r="C36" s="613"/>
      <c r="D36" s="356"/>
      <c r="E36" s="505">
        <v>919</v>
      </c>
      <c r="F36" s="480">
        <v>1</v>
      </c>
      <c r="G36" s="481">
        <f t="shared" si="0"/>
        <v>14691.2</v>
      </c>
      <c r="H36" s="252">
        <f t="shared" si="1"/>
        <v>16</v>
      </c>
      <c r="I36" s="326" t="s">
        <v>95</v>
      </c>
      <c r="J36" s="240" t="s">
        <v>52</v>
      </c>
      <c r="K36" s="307" t="s">
        <v>87</v>
      </c>
      <c r="L36" s="356"/>
      <c r="M36" s="356"/>
      <c r="N36" s="359"/>
      <c r="O36" s="360"/>
      <c r="P36" s="360"/>
    </row>
    <row r="37" spans="1:17" s="130" customFormat="1" ht="20.25" x14ac:dyDescent="0.3">
      <c r="A37" s="234"/>
      <c r="B37" s="236">
        <v>2</v>
      </c>
      <c r="C37" s="324"/>
      <c r="D37" s="234"/>
      <c r="E37" s="505">
        <v>927.1</v>
      </c>
      <c r="F37" s="480">
        <v>1</v>
      </c>
      <c r="G37" s="481">
        <f t="shared" si="0"/>
        <v>13764.1</v>
      </c>
      <c r="H37" s="252">
        <f t="shared" si="1"/>
        <v>15</v>
      </c>
      <c r="I37" s="326" t="s">
        <v>95</v>
      </c>
      <c r="J37" s="240" t="s">
        <v>52</v>
      </c>
      <c r="K37" s="307" t="s">
        <v>87</v>
      </c>
      <c r="L37" s="234"/>
      <c r="M37" s="234"/>
      <c r="N37" s="293"/>
      <c r="O37" s="294"/>
      <c r="P37" s="294"/>
      <c r="Q37" s="295"/>
    </row>
    <row r="38" spans="1:17" s="130" customFormat="1" ht="20.25" x14ac:dyDescent="0.3">
      <c r="A38" s="234"/>
      <c r="B38" s="236">
        <v>2</v>
      </c>
      <c r="C38" s="233"/>
      <c r="D38" s="234"/>
      <c r="E38" s="505">
        <v>876.5</v>
      </c>
      <c r="F38" s="256">
        <v>1</v>
      </c>
      <c r="G38" s="481">
        <f t="shared" si="0"/>
        <v>12887.6</v>
      </c>
      <c r="H38" s="252">
        <f t="shared" si="1"/>
        <v>14</v>
      </c>
      <c r="I38" s="326" t="s">
        <v>95</v>
      </c>
      <c r="J38" s="240" t="s">
        <v>52</v>
      </c>
      <c r="K38" s="307" t="s">
        <v>87</v>
      </c>
      <c r="L38" s="234"/>
      <c r="M38" s="285"/>
      <c r="N38" s="293"/>
      <c r="O38" s="294"/>
      <c r="P38" s="294"/>
      <c r="Q38" s="295"/>
    </row>
    <row r="39" spans="1:17" s="130" customFormat="1" ht="20.25" x14ac:dyDescent="0.3">
      <c r="A39" s="234"/>
      <c r="B39" s="236">
        <v>2</v>
      </c>
      <c r="C39" s="303"/>
      <c r="D39" s="285"/>
      <c r="E39" s="505">
        <v>918.1</v>
      </c>
      <c r="F39" s="256">
        <v>1</v>
      </c>
      <c r="G39" s="481">
        <f t="shared" si="0"/>
        <v>11969.5</v>
      </c>
      <c r="H39" s="252">
        <f t="shared" si="1"/>
        <v>13</v>
      </c>
      <c r="I39" s="326" t="s">
        <v>95</v>
      </c>
      <c r="J39" s="240" t="s">
        <v>52</v>
      </c>
      <c r="K39" s="307" t="s">
        <v>87</v>
      </c>
      <c r="L39" s="538"/>
      <c r="M39" s="285"/>
      <c r="N39" s="293"/>
      <c r="O39" s="294"/>
      <c r="P39" s="294"/>
      <c r="Q39" s="295"/>
    </row>
    <row r="40" spans="1:17" s="130" customFormat="1" ht="20.25" x14ac:dyDescent="0.3">
      <c r="A40" s="234"/>
      <c r="B40" s="236">
        <v>2</v>
      </c>
      <c r="C40" s="233"/>
      <c r="D40" s="234"/>
      <c r="E40" s="505">
        <v>922.1</v>
      </c>
      <c r="F40" s="256">
        <v>1</v>
      </c>
      <c r="G40" s="481">
        <f t="shared" si="0"/>
        <v>11047.4</v>
      </c>
      <c r="H40" s="252">
        <f t="shared" si="1"/>
        <v>12</v>
      </c>
      <c r="I40" s="326" t="s">
        <v>95</v>
      </c>
      <c r="J40" s="240" t="s">
        <v>52</v>
      </c>
      <c r="K40" s="307" t="s">
        <v>87</v>
      </c>
      <c r="L40" s="405"/>
      <c r="M40" s="234"/>
      <c r="N40" s="293"/>
      <c r="O40" s="294"/>
      <c r="P40" s="294"/>
      <c r="Q40" s="295"/>
    </row>
    <row r="41" spans="1:17" s="130" customFormat="1" ht="20.25" x14ac:dyDescent="0.3">
      <c r="A41" s="234"/>
      <c r="B41" s="236">
        <v>2</v>
      </c>
      <c r="C41" s="233"/>
      <c r="D41" s="234"/>
      <c r="E41" s="505">
        <v>925.3</v>
      </c>
      <c r="F41" s="256">
        <v>1</v>
      </c>
      <c r="G41" s="481">
        <f t="shared" si="0"/>
        <v>10122.1</v>
      </c>
      <c r="H41" s="252">
        <f t="shared" si="1"/>
        <v>11</v>
      </c>
      <c r="I41" s="326" t="s">
        <v>95</v>
      </c>
      <c r="J41" s="240" t="s">
        <v>52</v>
      </c>
      <c r="K41" s="307" t="s">
        <v>87</v>
      </c>
      <c r="L41" s="405"/>
      <c r="M41" s="234"/>
      <c r="N41" s="293"/>
      <c r="O41" s="294"/>
      <c r="P41" s="294"/>
      <c r="Q41" s="295"/>
    </row>
    <row r="42" spans="1:17" s="130" customFormat="1" ht="20.25" x14ac:dyDescent="0.3">
      <c r="A42" s="234"/>
      <c r="B42" s="236">
        <v>2</v>
      </c>
      <c r="C42" s="233"/>
      <c r="D42" s="234"/>
      <c r="E42" s="505">
        <v>926.2</v>
      </c>
      <c r="F42" s="256">
        <v>1</v>
      </c>
      <c r="G42" s="481">
        <f t="shared" si="0"/>
        <v>9195.9</v>
      </c>
      <c r="H42" s="252">
        <f t="shared" si="1"/>
        <v>10</v>
      </c>
      <c r="I42" s="326" t="s">
        <v>96</v>
      </c>
      <c r="J42" s="240" t="s">
        <v>52</v>
      </c>
      <c r="K42" s="307" t="s">
        <v>87</v>
      </c>
      <c r="L42" s="405"/>
      <c r="M42" s="234"/>
      <c r="N42" s="293"/>
      <c r="O42" s="294"/>
      <c r="P42" s="294"/>
      <c r="Q42" s="295"/>
    </row>
    <row r="43" spans="1:17" s="130" customFormat="1" ht="20.25" x14ac:dyDescent="0.3">
      <c r="A43" s="234"/>
      <c r="B43" s="236">
        <v>2</v>
      </c>
      <c r="C43" s="233"/>
      <c r="D43" s="240"/>
      <c r="E43" s="505">
        <v>909</v>
      </c>
      <c r="F43" s="256">
        <v>1</v>
      </c>
      <c r="G43" s="481">
        <f t="shared" si="0"/>
        <v>8286.9</v>
      </c>
      <c r="H43" s="252">
        <f t="shared" si="1"/>
        <v>9</v>
      </c>
      <c r="I43" s="326" t="s">
        <v>96</v>
      </c>
      <c r="J43" s="240" t="s">
        <v>52</v>
      </c>
      <c r="K43" s="307" t="s">
        <v>87</v>
      </c>
      <c r="L43" s="405"/>
      <c r="M43" s="234"/>
      <c r="N43" s="293"/>
      <c r="O43" s="294"/>
      <c r="P43" s="294"/>
      <c r="Q43" s="295"/>
    </row>
    <row r="44" spans="1:17" s="292" customFormat="1" ht="20.25" x14ac:dyDescent="0.3">
      <c r="A44" s="234"/>
      <c r="B44" s="236">
        <v>2</v>
      </c>
      <c r="C44" s="233"/>
      <c r="D44" s="285"/>
      <c r="E44" s="505">
        <v>908.1</v>
      </c>
      <c r="F44" s="256">
        <v>1</v>
      </c>
      <c r="G44" s="481">
        <f t="shared" si="0"/>
        <v>7378.7999999999993</v>
      </c>
      <c r="H44" s="252">
        <f t="shared" si="1"/>
        <v>8</v>
      </c>
      <c r="I44" s="326" t="s">
        <v>96</v>
      </c>
      <c r="J44" s="240" t="s">
        <v>52</v>
      </c>
      <c r="K44" s="307" t="s">
        <v>87</v>
      </c>
      <c r="L44" s="405"/>
      <c r="M44" s="234"/>
      <c r="N44" s="293"/>
      <c r="O44" s="294"/>
      <c r="P44" s="294"/>
    </row>
    <row r="45" spans="1:17" s="130" customFormat="1" ht="20.25" x14ac:dyDescent="0.3">
      <c r="A45" s="234"/>
      <c r="B45" s="236">
        <v>2</v>
      </c>
      <c r="C45" s="715"/>
      <c r="D45" s="285"/>
      <c r="E45" s="505">
        <v>916.5</v>
      </c>
      <c r="F45" s="256">
        <v>1</v>
      </c>
      <c r="G45" s="481">
        <f t="shared" si="0"/>
        <v>6462.2999999999993</v>
      </c>
      <c r="H45" s="252">
        <f t="shared" si="1"/>
        <v>7</v>
      </c>
      <c r="I45" s="326" t="s">
        <v>96</v>
      </c>
      <c r="J45" s="240" t="s">
        <v>52</v>
      </c>
      <c r="K45" s="307" t="s">
        <v>87</v>
      </c>
      <c r="L45" s="405"/>
      <c r="M45" s="234"/>
      <c r="N45" s="293"/>
      <c r="O45" s="294"/>
      <c r="P45" s="294"/>
      <c r="Q45" s="295"/>
    </row>
    <row r="46" spans="1:17" s="130" customFormat="1" ht="20.25" x14ac:dyDescent="0.3">
      <c r="A46" s="234"/>
      <c r="B46" s="236">
        <v>2</v>
      </c>
      <c r="C46" s="233"/>
      <c r="D46" s="234"/>
      <c r="E46" s="505">
        <v>927.1</v>
      </c>
      <c r="F46" s="256">
        <v>1</v>
      </c>
      <c r="G46" s="481">
        <f t="shared" si="0"/>
        <v>5535.1999999999989</v>
      </c>
      <c r="H46" s="252">
        <f t="shared" si="1"/>
        <v>6</v>
      </c>
      <c r="I46" s="326" t="s">
        <v>96</v>
      </c>
      <c r="J46" s="240" t="s">
        <v>52</v>
      </c>
      <c r="K46" s="307" t="s">
        <v>87</v>
      </c>
      <c r="L46" s="405"/>
      <c r="M46" s="234"/>
      <c r="N46" s="293"/>
      <c r="O46" s="294"/>
      <c r="P46" s="294"/>
      <c r="Q46" s="295"/>
    </row>
    <row r="47" spans="1:17" s="130" customFormat="1" ht="20.25" x14ac:dyDescent="0.3">
      <c r="A47" s="234"/>
      <c r="B47" s="236">
        <v>2</v>
      </c>
      <c r="C47" s="233"/>
      <c r="D47" s="234"/>
      <c r="E47" s="505">
        <v>932.6</v>
      </c>
      <c r="F47" s="256">
        <v>1</v>
      </c>
      <c r="G47" s="481">
        <f t="shared" si="0"/>
        <v>4602.5999999999985</v>
      </c>
      <c r="H47" s="252">
        <f t="shared" si="1"/>
        <v>5</v>
      </c>
      <c r="I47" s="326" t="s">
        <v>96</v>
      </c>
      <c r="J47" s="240" t="s">
        <v>52</v>
      </c>
      <c r="K47" s="307" t="s">
        <v>87</v>
      </c>
      <c r="L47" s="405"/>
      <c r="M47" s="234"/>
      <c r="N47" s="293"/>
      <c r="O47" s="294"/>
      <c r="P47" s="294"/>
      <c r="Q47" s="295"/>
    </row>
    <row r="48" spans="1:17" s="130" customFormat="1" ht="20.25" x14ac:dyDescent="0.3">
      <c r="A48" s="234"/>
      <c r="B48" s="236">
        <v>2</v>
      </c>
      <c r="C48" s="233"/>
      <c r="D48" s="234"/>
      <c r="E48" s="505">
        <v>923.5</v>
      </c>
      <c r="F48" s="256">
        <v>1</v>
      </c>
      <c r="G48" s="481">
        <f t="shared" si="0"/>
        <v>3679.0999999999985</v>
      </c>
      <c r="H48" s="252">
        <f t="shared" si="1"/>
        <v>4</v>
      </c>
      <c r="I48" s="326" t="s">
        <v>96</v>
      </c>
      <c r="J48" s="240" t="s">
        <v>52</v>
      </c>
      <c r="K48" s="307" t="s">
        <v>87</v>
      </c>
      <c r="L48" s="405"/>
      <c r="M48" s="234"/>
      <c r="N48" s="293"/>
      <c r="O48" s="294"/>
      <c r="P48" s="294"/>
      <c r="Q48" s="295"/>
    </row>
    <row r="49" spans="1:17" s="130" customFormat="1" ht="20.25" x14ac:dyDescent="0.3">
      <c r="A49" s="234"/>
      <c r="B49" s="236">
        <v>2</v>
      </c>
      <c r="C49" s="233"/>
      <c r="D49" s="234"/>
      <c r="E49" s="505">
        <v>917.2</v>
      </c>
      <c r="F49" s="256">
        <v>1</v>
      </c>
      <c r="G49" s="481">
        <f t="shared" si="0"/>
        <v>2761.8999999999987</v>
      </c>
      <c r="H49" s="252">
        <f t="shared" si="1"/>
        <v>3</v>
      </c>
      <c r="I49" s="326" t="s">
        <v>96</v>
      </c>
      <c r="J49" s="240" t="s">
        <v>52</v>
      </c>
      <c r="K49" s="307" t="s">
        <v>87</v>
      </c>
      <c r="L49" s="405"/>
      <c r="M49" s="234"/>
      <c r="N49" s="293"/>
      <c r="O49" s="294"/>
      <c r="P49" s="294"/>
      <c r="Q49" s="295"/>
    </row>
    <row r="50" spans="1:17" s="130" customFormat="1" ht="18" x14ac:dyDescent="0.25">
      <c r="A50" s="234"/>
      <c r="B50" s="236">
        <v>2</v>
      </c>
      <c r="C50" s="233"/>
      <c r="D50" s="234"/>
      <c r="E50" s="291">
        <v>923.1</v>
      </c>
      <c r="F50" s="256">
        <v>1</v>
      </c>
      <c r="G50" s="481">
        <f t="shared" si="0"/>
        <v>1838.7999999999988</v>
      </c>
      <c r="H50" s="252">
        <f t="shared" si="1"/>
        <v>2</v>
      </c>
      <c r="I50" s="326" t="s">
        <v>96</v>
      </c>
      <c r="J50" s="240" t="s">
        <v>52</v>
      </c>
      <c r="K50" s="307" t="s">
        <v>87</v>
      </c>
      <c r="L50" s="405"/>
      <c r="M50" s="234"/>
      <c r="N50" s="293"/>
      <c r="O50" s="294"/>
      <c r="P50" s="294"/>
      <c r="Q50" s="295"/>
    </row>
    <row r="51" spans="1:17" s="130" customFormat="1" ht="18" x14ac:dyDescent="0.25">
      <c r="A51" s="234"/>
      <c r="B51" s="236">
        <v>2</v>
      </c>
      <c r="C51" s="233"/>
      <c r="D51" s="234"/>
      <c r="E51" s="291">
        <v>915.3</v>
      </c>
      <c r="F51" s="256">
        <v>1</v>
      </c>
      <c r="G51" s="481">
        <f t="shared" si="0"/>
        <v>923.49999999999886</v>
      </c>
      <c r="H51" s="252">
        <f t="shared" si="1"/>
        <v>1</v>
      </c>
      <c r="I51" s="326" t="s">
        <v>96</v>
      </c>
      <c r="J51" s="240" t="s">
        <v>52</v>
      </c>
      <c r="K51" s="307" t="s">
        <v>87</v>
      </c>
      <c r="L51" s="405"/>
      <c r="M51" s="234"/>
      <c r="N51" s="293"/>
      <c r="O51" s="294"/>
      <c r="P51" s="294"/>
      <c r="Q51" s="295"/>
    </row>
    <row r="52" spans="1:17" s="130" customFormat="1" ht="15" customHeight="1" x14ac:dyDescent="0.25">
      <c r="A52" s="234"/>
      <c r="B52" s="236">
        <v>2</v>
      </c>
      <c r="C52" s="233"/>
      <c r="D52" s="234"/>
      <c r="E52" s="291">
        <v>923.5</v>
      </c>
      <c r="F52" s="256">
        <v>1</v>
      </c>
      <c r="G52" s="481">
        <f t="shared" si="0"/>
        <v>-1.1368683772161603E-12</v>
      </c>
      <c r="H52" s="252">
        <f t="shared" si="1"/>
        <v>0</v>
      </c>
      <c r="I52" s="326" t="s">
        <v>96</v>
      </c>
      <c r="J52" s="240" t="s">
        <v>52</v>
      </c>
      <c r="K52" s="307" t="s">
        <v>87</v>
      </c>
      <c r="L52" s="405"/>
      <c r="M52" s="234"/>
      <c r="N52" s="293"/>
      <c r="O52" s="294"/>
      <c r="P52" s="294"/>
      <c r="Q52" s="295"/>
    </row>
    <row r="53" spans="1:17" s="295" customFormat="1" ht="21" customHeight="1" x14ac:dyDescent="0.25">
      <c r="A53" s="356"/>
      <c r="B53" s="236">
        <v>3</v>
      </c>
      <c r="C53" s="357">
        <v>18445.37</v>
      </c>
      <c r="D53" s="356">
        <v>20</v>
      </c>
      <c r="E53" s="291"/>
      <c r="F53" s="256"/>
      <c r="G53" s="481">
        <f t="shared" si="0"/>
        <v>18445.37</v>
      </c>
      <c r="H53" s="252">
        <f t="shared" si="1"/>
        <v>20</v>
      </c>
      <c r="I53" s="326"/>
      <c r="J53" s="240" t="s">
        <v>103</v>
      </c>
      <c r="K53" s="307"/>
      <c r="L53" s="544"/>
      <c r="M53" s="234" t="s">
        <v>87</v>
      </c>
      <c r="N53" s="359"/>
      <c r="O53" s="360"/>
      <c r="P53" s="360"/>
    </row>
    <row r="54" spans="1:17" s="130" customFormat="1" ht="18" customHeight="1" x14ac:dyDescent="0.25">
      <c r="A54" s="234"/>
      <c r="B54" s="236">
        <v>3</v>
      </c>
      <c r="C54" s="233"/>
      <c r="D54" s="234"/>
      <c r="E54" s="291">
        <v>875.74</v>
      </c>
      <c r="F54" s="256">
        <v>1</v>
      </c>
      <c r="G54" s="481">
        <f t="shared" si="0"/>
        <v>17569.629999999997</v>
      </c>
      <c r="H54" s="252">
        <f t="shared" si="1"/>
        <v>19</v>
      </c>
      <c r="I54" s="326" t="s">
        <v>115</v>
      </c>
      <c r="J54" s="240" t="s">
        <v>52</v>
      </c>
      <c r="K54" s="307" t="s">
        <v>74</v>
      </c>
      <c r="L54" s="405"/>
      <c r="M54" s="234" t="s">
        <v>102</v>
      </c>
      <c r="N54" s="293"/>
      <c r="O54" s="294"/>
      <c r="P54" s="294"/>
      <c r="Q54" s="295"/>
    </row>
    <row r="55" spans="1:17" s="130" customFormat="1" ht="18" x14ac:dyDescent="0.25">
      <c r="A55" s="234"/>
      <c r="B55" s="236">
        <v>3</v>
      </c>
      <c r="C55" s="303"/>
      <c r="D55" s="285"/>
      <c r="E55" s="291">
        <v>929.25</v>
      </c>
      <c r="F55" s="256">
        <v>1</v>
      </c>
      <c r="G55" s="481">
        <f t="shared" si="0"/>
        <v>16640.379999999997</v>
      </c>
      <c r="H55" s="252">
        <f t="shared" si="1"/>
        <v>18</v>
      </c>
      <c r="I55" s="326" t="s">
        <v>115</v>
      </c>
      <c r="J55" s="240" t="s">
        <v>52</v>
      </c>
      <c r="K55" s="307" t="s">
        <v>74</v>
      </c>
      <c r="L55" s="405"/>
      <c r="M55" s="234"/>
      <c r="N55" s="293"/>
      <c r="O55" s="294"/>
      <c r="P55" s="294"/>
      <c r="Q55" s="295"/>
    </row>
    <row r="56" spans="1:17" s="130" customFormat="1" ht="18" x14ac:dyDescent="0.25">
      <c r="A56" s="234"/>
      <c r="B56" s="236">
        <v>3</v>
      </c>
      <c r="C56" s="233"/>
      <c r="D56" s="234"/>
      <c r="E56" s="291">
        <v>944.22</v>
      </c>
      <c r="F56" s="750">
        <v>1</v>
      </c>
      <c r="G56" s="481">
        <f t="shared" si="0"/>
        <v>15696.159999999998</v>
      </c>
      <c r="H56" s="252">
        <f t="shared" si="1"/>
        <v>17</v>
      </c>
      <c r="I56" s="326" t="s">
        <v>115</v>
      </c>
      <c r="J56" s="240" t="s">
        <v>52</v>
      </c>
      <c r="K56" s="307" t="s">
        <v>74</v>
      </c>
      <c r="L56" s="405"/>
      <c r="M56" s="234"/>
      <c r="N56" s="293"/>
      <c r="O56" s="294"/>
      <c r="P56" s="294"/>
      <c r="Q56" s="295"/>
    </row>
    <row r="57" spans="1:17" s="130" customFormat="1" ht="18" x14ac:dyDescent="0.25">
      <c r="A57" s="234"/>
      <c r="B57" s="236">
        <v>3</v>
      </c>
      <c r="C57" s="303"/>
      <c r="D57" s="285"/>
      <c r="E57" s="291">
        <v>940.59</v>
      </c>
      <c r="F57" s="750">
        <v>1</v>
      </c>
      <c r="G57" s="481">
        <f t="shared" si="0"/>
        <v>14755.569999999998</v>
      </c>
      <c r="H57" s="252">
        <f t="shared" si="1"/>
        <v>16</v>
      </c>
      <c r="I57" s="326" t="s">
        <v>115</v>
      </c>
      <c r="J57" s="240" t="s">
        <v>52</v>
      </c>
      <c r="K57" s="307" t="s">
        <v>74</v>
      </c>
      <c r="L57" s="405"/>
      <c r="M57" s="234"/>
      <c r="N57" s="293"/>
      <c r="O57" s="294"/>
      <c r="P57" s="294"/>
      <c r="Q57" s="295"/>
    </row>
    <row r="58" spans="1:17" s="130" customFormat="1" ht="18" x14ac:dyDescent="0.25">
      <c r="A58" s="234"/>
      <c r="B58" s="236">
        <v>3</v>
      </c>
      <c r="C58" s="233"/>
      <c r="D58" s="234"/>
      <c r="E58" s="291">
        <v>936.96</v>
      </c>
      <c r="F58" s="750">
        <v>1</v>
      </c>
      <c r="G58" s="481">
        <f t="shared" si="0"/>
        <v>13818.609999999997</v>
      </c>
      <c r="H58" s="252">
        <f t="shared" si="1"/>
        <v>15</v>
      </c>
      <c r="I58" s="326" t="s">
        <v>115</v>
      </c>
      <c r="J58" s="240" t="s">
        <v>52</v>
      </c>
      <c r="K58" s="307" t="s">
        <v>74</v>
      </c>
      <c r="L58" s="405"/>
      <c r="M58" s="234"/>
      <c r="N58" s="293"/>
      <c r="O58" s="294"/>
      <c r="P58" s="294"/>
      <c r="Q58" s="295"/>
    </row>
    <row r="59" spans="1:17" s="130" customFormat="1" ht="18" x14ac:dyDescent="0.25">
      <c r="A59" s="234"/>
      <c r="B59" s="236">
        <v>3</v>
      </c>
      <c r="C59" s="303"/>
      <c r="D59" s="285"/>
      <c r="E59" s="291">
        <v>914.29</v>
      </c>
      <c r="F59" s="750">
        <v>1</v>
      </c>
      <c r="G59" s="481">
        <f t="shared" si="0"/>
        <v>12904.319999999996</v>
      </c>
      <c r="H59" s="252">
        <f t="shared" si="1"/>
        <v>14</v>
      </c>
      <c r="I59" s="326" t="s">
        <v>115</v>
      </c>
      <c r="J59" s="240" t="s">
        <v>52</v>
      </c>
      <c r="K59" s="307" t="s">
        <v>74</v>
      </c>
      <c r="L59" s="405"/>
      <c r="M59" s="234"/>
      <c r="N59" s="293"/>
      <c r="O59" s="294"/>
      <c r="P59" s="294"/>
      <c r="Q59" s="295"/>
    </row>
    <row r="60" spans="1:17" s="130" customFormat="1" ht="18" x14ac:dyDescent="0.25">
      <c r="A60" s="234"/>
      <c r="B60" s="236">
        <v>3</v>
      </c>
      <c r="C60" s="233"/>
      <c r="D60" s="234"/>
      <c r="E60" s="291">
        <v>880.73</v>
      </c>
      <c r="F60" s="750">
        <v>1</v>
      </c>
      <c r="G60" s="481">
        <f t="shared" si="0"/>
        <v>12023.589999999997</v>
      </c>
      <c r="H60" s="252">
        <f t="shared" si="1"/>
        <v>13</v>
      </c>
      <c r="I60" s="326" t="s">
        <v>115</v>
      </c>
      <c r="J60" s="240" t="s">
        <v>52</v>
      </c>
      <c r="K60" s="307" t="s">
        <v>74</v>
      </c>
      <c r="L60" s="405"/>
      <c r="M60" s="234"/>
      <c r="N60" s="293"/>
      <c r="O60" s="294"/>
      <c r="P60" s="294"/>
      <c r="Q60" s="295"/>
    </row>
    <row r="61" spans="1:17" s="130" customFormat="1" ht="18" x14ac:dyDescent="0.25">
      <c r="A61" s="234"/>
      <c r="B61" s="236">
        <v>3</v>
      </c>
      <c r="C61" s="233"/>
      <c r="D61" s="234"/>
      <c r="E61" s="291">
        <v>918.37</v>
      </c>
      <c r="F61" s="750">
        <v>1</v>
      </c>
      <c r="G61" s="481">
        <f t="shared" si="0"/>
        <v>11105.219999999996</v>
      </c>
      <c r="H61" s="252">
        <f t="shared" si="1"/>
        <v>12</v>
      </c>
      <c r="I61" s="326" t="s">
        <v>115</v>
      </c>
      <c r="J61" s="240" t="s">
        <v>52</v>
      </c>
      <c r="K61" s="307" t="s">
        <v>74</v>
      </c>
      <c r="L61" s="405"/>
      <c r="M61" s="234"/>
      <c r="N61" s="293"/>
      <c r="O61" s="294"/>
      <c r="P61" s="294"/>
      <c r="Q61" s="295"/>
    </row>
    <row r="62" spans="1:17" s="130" customFormat="1" ht="18" x14ac:dyDescent="0.25">
      <c r="A62" s="234"/>
      <c r="B62" s="236">
        <v>3</v>
      </c>
      <c r="C62" s="233"/>
      <c r="D62" s="234"/>
      <c r="E62" s="291">
        <v>829.48</v>
      </c>
      <c r="F62" s="750">
        <v>1</v>
      </c>
      <c r="G62" s="481">
        <f t="shared" si="0"/>
        <v>10275.739999999996</v>
      </c>
      <c r="H62" s="252">
        <f t="shared" ref="H62:H91" si="2">H61-F62+D62</f>
        <v>11</v>
      </c>
      <c r="I62" s="326" t="s">
        <v>115</v>
      </c>
      <c r="J62" s="240" t="s">
        <v>52</v>
      </c>
      <c r="K62" s="307" t="s">
        <v>74</v>
      </c>
      <c r="L62" s="405"/>
      <c r="M62" s="234" t="s">
        <v>102</v>
      </c>
      <c r="N62" s="293"/>
      <c r="O62" s="294"/>
      <c r="P62" s="294"/>
      <c r="Q62" s="295"/>
    </row>
    <row r="63" spans="1:17" s="130" customFormat="1" ht="18" x14ac:dyDescent="0.25">
      <c r="A63" s="234"/>
      <c r="B63" s="236">
        <v>3</v>
      </c>
      <c r="C63" s="233"/>
      <c r="D63" s="234"/>
      <c r="E63" s="291">
        <v>935.6</v>
      </c>
      <c r="F63" s="750">
        <v>1</v>
      </c>
      <c r="G63" s="481">
        <f t="shared" si="0"/>
        <v>9340.1399999999958</v>
      </c>
      <c r="H63" s="252">
        <f t="shared" si="2"/>
        <v>10</v>
      </c>
      <c r="I63" s="326" t="s">
        <v>115</v>
      </c>
      <c r="J63" s="240" t="s">
        <v>52</v>
      </c>
      <c r="K63" s="307" t="s">
        <v>74</v>
      </c>
      <c r="L63" s="405"/>
      <c r="M63" s="234"/>
      <c r="N63" s="293"/>
      <c r="O63" s="294"/>
      <c r="P63" s="294"/>
      <c r="Q63" s="295"/>
    </row>
    <row r="64" spans="1:17" s="130" customFormat="1" ht="18" x14ac:dyDescent="0.25">
      <c r="A64" s="234"/>
      <c r="B64" s="236">
        <v>3</v>
      </c>
      <c r="C64" s="233"/>
      <c r="D64" s="234"/>
      <c r="E64" s="291">
        <v>893.88</v>
      </c>
      <c r="F64" s="750">
        <v>1</v>
      </c>
      <c r="G64" s="481">
        <f t="shared" si="0"/>
        <v>8446.2599999999966</v>
      </c>
      <c r="H64" s="252">
        <f t="shared" si="2"/>
        <v>9</v>
      </c>
      <c r="I64" s="326" t="s">
        <v>115</v>
      </c>
      <c r="J64" s="240" t="s">
        <v>52</v>
      </c>
      <c r="K64" s="307" t="s">
        <v>74</v>
      </c>
      <c r="L64" s="405"/>
      <c r="M64" s="234"/>
      <c r="N64" s="293"/>
      <c r="O64" s="294"/>
      <c r="P64" s="294"/>
      <c r="Q64" s="295"/>
    </row>
    <row r="65" spans="1:17" s="130" customFormat="1" ht="18" x14ac:dyDescent="0.25">
      <c r="A65" s="234"/>
      <c r="B65" s="236">
        <v>3</v>
      </c>
      <c r="C65" s="233"/>
      <c r="D65" s="234"/>
      <c r="E65" s="291">
        <v>945.58</v>
      </c>
      <c r="F65" s="750">
        <v>1</v>
      </c>
      <c r="G65" s="481">
        <f t="shared" si="0"/>
        <v>7500.6799999999967</v>
      </c>
      <c r="H65" s="252">
        <f t="shared" si="2"/>
        <v>8</v>
      </c>
      <c r="I65" s="326" t="s">
        <v>115</v>
      </c>
      <c r="J65" s="240" t="s">
        <v>52</v>
      </c>
      <c r="K65" s="307" t="s">
        <v>74</v>
      </c>
      <c r="L65" s="405"/>
      <c r="M65" s="234"/>
      <c r="N65" s="293"/>
      <c r="O65" s="294"/>
      <c r="P65" s="294"/>
      <c r="Q65" s="295"/>
    </row>
    <row r="66" spans="1:17" s="130" customFormat="1" ht="18" x14ac:dyDescent="0.25">
      <c r="A66" s="234"/>
      <c r="B66" s="236">
        <v>3</v>
      </c>
      <c r="C66" s="233"/>
      <c r="D66" s="234"/>
      <c r="E66" s="291">
        <v>947.39</v>
      </c>
      <c r="F66" s="750">
        <v>1</v>
      </c>
      <c r="G66" s="481">
        <f t="shared" si="0"/>
        <v>6553.2899999999963</v>
      </c>
      <c r="H66" s="252">
        <f t="shared" si="2"/>
        <v>7</v>
      </c>
      <c r="I66" s="326" t="s">
        <v>115</v>
      </c>
      <c r="J66" s="240" t="s">
        <v>52</v>
      </c>
      <c r="K66" s="307" t="s">
        <v>74</v>
      </c>
      <c r="L66" s="405"/>
      <c r="M66" s="234"/>
      <c r="N66" s="293"/>
      <c r="O66" s="294"/>
      <c r="P66" s="294"/>
      <c r="Q66" s="295"/>
    </row>
    <row r="67" spans="1:17" s="130" customFormat="1" ht="18" x14ac:dyDescent="0.25">
      <c r="A67" s="234"/>
      <c r="B67" s="236">
        <v>3</v>
      </c>
      <c r="C67" s="318"/>
      <c r="D67" s="240"/>
      <c r="E67" s="291">
        <v>923.81</v>
      </c>
      <c r="F67" s="750">
        <v>1</v>
      </c>
      <c r="G67" s="481">
        <f t="shared" si="0"/>
        <v>5629.4799999999959</v>
      </c>
      <c r="H67" s="252">
        <f t="shared" si="2"/>
        <v>6</v>
      </c>
      <c r="I67" s="326" t="s">
        <v>115</v>
      </c>
      <c r="J67" s="240" t="s">
        <v>52</v>
      </c>
      <c r="K67" s="307" t="s">
        <v>74</v>
      </c>
      <c r="L67" s="405"/>
      <c r="M67" s="234"/>
      <c r="N67" s="293"/>
      <c r="O67" s="294"/>
      <c r="P67" s="294"/>
      <c r="Q67" s="295"/>
    </row>
    <row r="68" spans="1:17" s="130" customFormat="1" ht="18" x14ac:dyDescent="0.25">
      <c r="A68" s="234"/>
      <c r="B68" s="236">
        <v>3</v>
      </c>
      <c r="C68" s="324"/>
      <c r="D68" s="234"/>
      <c r="E68" s="291">
        <v>929.71</v>
      </c>
      <c r="F68" s="750">
        <v>1</v>
      </c>
      <c r="G68" s="481">
        <f t="shared" si="0"/>
        <v>4699.7699999999959</v>
      </c>
      <c r="H68" s="252">
        <f t="shared" si="2"/>
        <v>5</v>
      </c>
      <c r="I68" s="326" t="s">
        <v>115</v>
      </c>
      <c r="J68" s="240" t="s">
        <v>52</v>
      </c>
      <c r="K68" s="307" t="s">
        <v>74</v>
      </c>
      <c r="L68" s="405"/>
      <c r="M68" s="234"/>
      <c r="N68" s="293"/>
      <c r="O68" s="294"/>
      <c r="P68" s="294"/>
      <c r="Q68" s="295"/>
    </row>
    <row r="69" spans="1:17" s="130" customFormat="1" ht="18" x14ac:dyDescent="0.25">
      <c r="A69" s="234"/>
      <c r="B69" s="236">
        <v>3</v>
      </c>
      <c r="C69" s="233"/>
      <c r="D69" s="234"/>
      <c r="E69" s="291">
        <v>930.61</v>
      </c>
      <c r="F69" s="750">
        <v>1</v>
      </c>
      <c r="G69" s="481">
        <f t="shared" si="0"/>
        <v>3769.1599999999958</v>
      </c>
      <c r="H69" s="252">
        <f t="shared" si="2"/>
        <v>4</v>
      </c>
      <c r="I69" s="326" t="s">
        <v>115</v>
      </c>
      <c r="J69" s="240" t="s">
        <v>52</v>
      </c>
      <c r="K69" s="307" t="s">
        <v>74</v>
      </c>
      <c r="L69" s="405"/>
      <c r="M69" s="234"/>
      <c r="N69" s="293"/>
      <c r="O69" s="294"/>
      <c r="P69" s="294"/>
      <c r="Q69" s="295"/>
    </row>
    <row r="70" spans="1:17" s="130" customFormat="1" ht="18" x14ac:dyDescent="0.25">
      <c r="A70" s="234"/>
      <c r="B70" s="236">
        <v>3</v>
      </c>
      <c r="C70" s="324"/>
      <c r="D70" s="234"/>
      <c r="E70" s="291">
        <v>929.25</v>
      </c>
      <c r="F70" s="750">
        <v>1</v>
      </c>
      <c r="G70" s="481">
        <f t="shared" si="0"/>
        <v>2839.9099999999958</v>
      </c>
      <c r="H70" s="252">
        <f t="shared" si="2"/>
        <v>3</v>
      </c>
      <c r="I70" s="326" t="s">
        <v>115</v>
      </c>
      <c r="J70" s="240" t="s">
        <v>52</v>
      </c>
      <c r="K70" s="307" t="s">
        <v>74</v>
      </c>
      <c r="L70" s="405"/>
      <c r="M70" s="234"/>
      <c r="N70" s="293"/>
      <c r="O70" s="294"/>
      <c r="P70" s="294"/>
      <c r="Q70" s="295"/>
    </row>
    <row r="71" spans="1:17" s="130" customFormat="1" ht="18" x14ac:dyDescent="0.25">
      <c r="A71" s="234"/>
      <c r="B71" s="236">
        <v>3</v>
      </c>
      <c r="C71" s="233"/>
      <c r="D71" s="234"/>
      <c r="E71" s="291">
        <v>946.49</v>
      </c>
      <c r="F71" s="256">
        <v>1</v>
      </c>
      <c r="G71" s="481">
        <f t="shared" si="0"/>
        <v>1893.4199999999958</v>
      </c>
      <c r="H71" s="252">
        <f t="shared" si="2"/>
        <v>2</v>
      </c>
      <c r="I71" s="326" t="s">
        <v>115</v>
      </c>
      <c r="J71" s="240" t="s">
        <v>52</v>
      </c>
      <c r="K71" s="307" t="s">
        <v>74</v>
      </c>
      <c r="L71" s="405"/>
      <c r="M71" s="234"/>
      <c r="N71" s="293"/>
      <c r="O71" s="294"/>
      <c r="P71" s="294"/>
      <c r="Q71" s="295"/>
    </row>
    <row r="72" spans="1:17" s="130" customFormat="1" ht="18" x14ac:dyDescent="0.25">
      <c r="A72" s="234"/>
      <c r="B72" s="236">
        <v>3</v>
      </c>
      <c r="C72" s="233"/>
      <c r="D72" s="234"/>
      <c r="E72" s="291">
        <v>948.75</v>
      </c>
      <c r="F72" s="256">
        <v>1</v>
      </c>
      <c r="G72" s="481">
        <f t="shared" si="0"/>
        <v>944.66999999999575</v>
      </c>
      <c r="H72" s="252">
        <f t="shared" si="2"/>
        <v>1</v>
      </c>
      <c r="I72" s="240" t="s">
        <v>115</v>
      </c>
      <c r="J72" s="307" t="s">
        <v>52</v>
      </c>
      <c r="K72" s="307" t="s">
        <v>74</v>
      </c>
      <c r="L72" s="405"/>
      <c r="M72" s="234"/>
      <c r="N72" s="293"/>
      <c r="O72" s="294"/>
      <c r="P72" s="294"/>
      <c r="Q72" s="295"/>
    </row>
    <row r="73" spans="1:17" s="130" customFormat="1" ht="18" x14ac:dyDescent="0.25">
      <c r="A73" s="234"/>
      <c r="B73" s="236">
        <v>3</v>
      </c>
      <c r="C73" s="233"/>
      <c r="D73" s="234"/>
      <c r="E73" s="291">
        <v>944.67</v>
      </c>
      <c r="F73" s="256">
        <v>1</v>
      </c>
      <c r="G73" s="481">
        <f t="shared" si="0"/>
        <v>-4.2064129956997931E-12</v>
      </c>
      <c r="H73" s="252">
        <f t="shared" si="2"/>
        <v>0</v>
      </c>
      <c r="I73" s="240" t="s">
        <v>116</v>
      </c>
      <c r="J73" s="307" t="s">
        <v>52</v>
      </c>
      <c r="K73" s="307" t="s">
        <v>74</v>
      </c>
      <c r="L73" s="405"/>
      <c r="M73" s="234"/>
      <c r="N73" s="293"/>
      <c r="O73" s="294"/>
      <c r="P73" s="294"/>
      <c r="Q73" s="295"/>
    </row>
    <row r="74" spans="1:17" s="242" customFormat="1" ht="18" x14ac:dyDescent="0.25">
      <c r="A74" s="234"/>
      <c r="B74" s="236">
        <v>3</v>
      </c>
      <c r="C74" s="233"/>
      <c r="D74" s="234"/>
      <c r="E74" s="291"/>
      <c r="F74" s="256"/>
      <c r="G74" s="481">
        <f t="shared" si="0"/>
        <v>-4.2064129956997931E-12</v>
      </c>
      <c r="H74" s="252">
        <f t="shared" si="2"/>
        <v>0</v>
      </c>
      <c r="I74" s="240"/>
      <c r="J74" s="307" t="s">
        <v>105</v>
      </c>
      <c r="K74" s="307"/>
      <c r="L74" s="405"/>
      <c r="M74" s="234" t="s">
        <v>104</v>
      </c>
      <c r="N74" s="293"/>
      <c r="O74" s="293"/>
      <c r="P74" s="293"/>
      <c r="Q74" s="587"/>
    </row>
    <row r="75" spans="1:17" s="130" customFormat="1" ht="18" x14ac:dyDescent="0.25">
      <c r="A75" s="234"/>
      <c r="B75" s="236">
        <v>3</v>
      </c>
      <c r="C75" s="357">
        <v>18825</v>
      </c>
      <c r="D75" s="234">
        <v>19</v>
      </c>
      <c r="E75" s="610"/>
      <c r="F75" s="240"/>
      <c r="G75" s="481">
        <f t="shared" ref="G75:H138" si="3">G74-E75+C75</f>
        <v>18824.999999999996</v>
      </c>
      <c r="H75" s="252">
        <f t="shared" si="2"/>
        <v>19</v>
      </c>
      <c r="I75" s="240"/>
      <c r="J75" s="240"/>
      <c r="K75" s="307"/>
      <c r="L75" s="234"/>
      <c r="M75" s="234"/>
      <c r="N75" s="293"/>
      <c r="O75" s="294"/>
      <c r="P75" s="294"/>
      <c r="Q75" s="295"/>
    </row>
    <row r="76" spans="1:17" s="130" customFormat="1" ht="18" x14ac:dyDescent="0.25">
      <c r="A76" s="234"/>
      <c r="B76" s="236">
        <v>3</v>
      </c>
      <c r="C76" s="233"/>
      <c r="D76" s="234"/>
      <c r="E76" s="291">
        <v>986</v>
      </c>
      <c r="F76" s="751">
        <v>1</v>
      </c>
      <c r="G76" s="481">
        <f t="shared" si="3"/>
        <v>17838.999999999996</v>
      </c>
      <c r="H76" s="252">
        <f t="shared" si="2"/>
        <v>18</v>
      </c>
      <c r="I76" s="240" t="s">
        <v>117</v>
      </c>
      <c r="J76" s="240" t="s">
        <v>52</v>
      </c>
      <c r="K76" s="307" t="s">
        <v>104</v>
      </c>
      <c r="L76" s="234"/>
      <c r="M76" s="234"/>
      <c r="N76" s="293"/>
      <c r="O76" s="294"/>
      <c r="P76" s="294"/>
      <c r="Q76" s="295"/>
    </row>
    <row r="77" spans="1:17" s="130" customFormat="1" ht="18" x14ac:dyDescent="0.25">
      <c r="A77" s="234"/>
      <c r="B77" s="236">
        <v>3</v>
      </c>
      <c r="C77" s="233"/>
      <c r="D77" s="234"/>
      <c r="E77" s="291">
        <v>987</v>
      </c>
      <c r="F77" s="751">
        <v>1</v>
      </c>
      <c r="G77" s="481">
        <f t="shared" si="3"/>
        <v>16851.999999999996</v>
      </c>
      <c r="H77" s="252">
        <f t="shared" si="2"/>
        <v>17</v>
      </c>
      <c r="I77" s="240" t="s">
        <v>117</v>
      </c>
      <c r="J77" s="240" t="s">
        <v>52</v>
      </c>
      <c r="K77" s="307" t="s">
        <v>104</v>
      </c>
      <c r="L77" s="325"/>
      <c r="M77" s="234"/>
      <c r="N77" s="293"/>
      <c r="O77" s="294"/>
      <c r="P77" s="294"/>
      <c r="Q77" s="295"/>
    </row>
    <row r="78" spans="1:17" s="130" customFormat="1" ht="18" x14ac:dyDescent="0.25">
      <c r="A78" s="234"/>
      <c r="B78" s="236">
        <v>3</v>
      </c>
      <c r="C78" s="233"/>
      <c r="D78" s="234"/>
      <c r="E78" s="291">
        <v>973</v>
      </c>
      <c r="F78" s="751">
        <v>1</v>
      </c>
      <c r="G78" s="481">
        <f t="shared" si="3"/>
        <v>15878.999999999996</v>
      </c>
      <c r="H78" s="252">
        <f t="shared" si="2"/>
        <v>16</v>
      </c>
      <c r="I78" s="240" t="s">
        <v>117</v>
      </c>
      <c r="J78" s="240" t="s">
        <v>52</v>
      </c>
      <c r="K78" s="307" t="s">
        <v>104</v>
      </c>
      <c r="L78" s="234"/>
      <c r="M78" s="234"/>
      <c r="N78" s="293"/>
      <c r="O78" s="294"/>
      <c r="P78" s="294"/>
      <c r="Q78" s="295"/>
    </row>
    <row r="79" spans="1:17" s="130" customFormat="1" ht="18" x14ac:dyDescent="0.25">
      <c r="A79" s="234"/>
      <c r="B79" s="236">
        <v>3</v>
      </c>
      <c r="C79" s="303"/>
      <c r="D79" s="285"/>
      <c r="E79" s="291">
        <v>993</v>
      </c>
      <c r="F79" s="751">
        <v>1</v>
      </c>
      <c r="G79" s="481">
        <f t="shared" si="3"/>
        <v>14885.999999999996</v>
      </c>
      <c r="H79" s="252">
        <f t="shared" si="2"/>
        <v>15</v>
      </c>
      <c r="I79" s="240" t="s">
        <v>117</v>
      </c>
      <c r="J79" s="240" t="s">
        <v>52</v>
      </c>
      <c r="K79" s="307" t="s">
        <v>104</v>
      </c>
      <c r="L79" s="234"/>
      <c r="M79" s="234"/>
      <c r="N79" s="293"/>
      <c r="O79" s="294"/>
      <c r="P79" s="294"/>
      <c r="Q79" s="295"/>
    </row>
    <row r="80" spans="1:17" s="130" customFormat="1" ht="18" x14ac:dyDescent="0.25">
      <c r="A80" s="234"/>
      <c r="B80" s="236">
        <v>3</v>
      </c>
      <c r="C80" s="233"/>
      <c r="D80" s="234"/>
      <c r="E80" s="291">
        <v>996</v>
      </c>
      <c r="F80" s="751">
        <v>1</v>
      </c>
      <c r="G80" s="481">
        <f t="shared" si="3"/>
        <v>13889.999999999996</v>
      </c>
      <c r="H80" s="252">
        <f t="shared" si="2"/>
        <v>14</v>
      </c>
      <c r="I80" s="240" t="s">
        <v>117</v>
      </c>
      <c r="J80" s="240" t="s">
        <v>52</v>
      </c>
      <c r="K80" s="307" t="s">
        <v>104</v>
      </c>
      <c r="L80" s="234"/>
      <c r="M80" s="234"/>
      <c r="N80" s="293"/>
      <c r="O80" s="294"/>
      <c r="P80" s="294"/>
      <c r="Q80" s="295"/>
    </row>
    <row r="81" spans="1:17" s="130" customFormat="1" ht="18" x14ac:dyDescent="0.25">
      <c r="A81" s="234"/>
      <c r="B81" s="236">
        <v>3</v>
      </c>
      <c r="C81" s="233"/>
      <c r="D81" s="234"/>
      <c r="E81" s="291">
        <v>1040</v>
      </c>
      <c r="F81" s="751">
        <v>1</v>
      </c>
      <c r="G81" s="481">
        <f t="shared" si="3"/>
        <v>12849.999999999996</v>
      </c>
      <c r="H81" s="252">
        <f t="shared" si="2"/>
        <v>13</v>
      </c>
      <c r="I81" s="240" t="s">
        <v>117</v>
      </c>
      <c r="J81" s="240" t="s">
        <v>52</v>
      </c>
      <c r="K81" s="307" t="s">
        <v>104</v>
      </c>
      <c r="L81" s="234"/>
      <c r="M81" s="234"/>
      <c r="N81" s="293"/>
      <c r="O81" s="294"/>
      <c r="P81" s="294"/>
      <c r="Q81" s="295"/>
    </row>
    <row r="82" spans="1:17" s="130" customFormat="1" ht="18" x14ac:dyDescent="0.25">
      <c r="A82" s="234"/>
      <c r="B82" s="236">
        <v>3</v>
      </c>
      <c r="C82" s="303"/>
      <c r="D82" s="285"/>
      <c r="E82" s="291">
        <v>964</v>
      </c>
      <c r="F82" s="751">
        <v>1</v>
      </c>
      <c r="G82" s="481">
        <f t="shared" si="3"/>
        <v>11885.999999999996</v>
      </c>
      <c r="H82" s="252">
        <f t="shared" si="2"/>
        <v>12</v>
      </c>
      <c r="I82" s="240" t="s">
        <v>117</v>
      </c>
      <c r="J82" s="240" t="s">
        <v>52</v>
      </c>
      <c r="K82" s="307" t="s">
        <v>104</v>
      </c>
      <c r="L82" s="234"/>
      <c r="M82" s="285"/>
      <c r="N82" s="293"/>
      <c r="O82" s="294"/>
      <c r="P82" s="294"/>
      <c r="Q82" s="295"/>
    </row>
    <row r="83" spans="1:17" s="130" customFormat="1" ht="18" x14ac:dyDescent="0.25">
      <c r="A83" s="234"/>
      <c r="B83" s="236">
        <v>3</v>
      </c>
      <c r="C83" s="233"/>
      <c r="D83" s="234"/>
      <c r="E83" s="291">
        <v>1001</v>
      </c>
      <c r="F83" s="751">
        <v>1</v>
      </c>
      <c r="G83" s="481">
        <f t="shared" si="3"/>
        <v>10884.999999999996</v>
      </c>
      <c r="H83" s="252">
        <f t="shared" si="2"/>
        <v>11</v>
      </c>
      <c r="I83" s="240" t="s">
        <v>117</v>
      </c>
      <c r="J83" s="240" t="s">
        <v>52</v>
      </c>
      <c r="K83" s="307" t="s">
        <v>104</v>
      </c>
      <c r="L83" s="234"/>
      <c r="M83" s="285"/>
      <c r="N83" s="293"/>
      <c r="O83" s="294"/>
      <c r="P83" s="294"/>
      <c r="Q83" s="295"/>
    </row>
    <row r="84" spans="1:17" s="130" customFormat="1" ht="18" x14ac:dyDescent="0.25">
      <c r="A84" s="234"/>
      <c r="B84" s="236">
        <v>3</v>
      </c>
      <c r="C84" s="233"/>
      <c r="D84" s="234"/>
      <c r="E84" s="291">
        <v>990</v>
      </c>
      <c r="F84" s="751">
        <v>1</v>
      </c>
      <c r="G84" s="481">
        <f t="shared" si="3"/>
        <v>9894.9999999999964</v>
      </c>
      <c r="H84" s="252">
        <f t="shared" si="2"/>
        <v>10</v>
      </c>
      <c r="I84" s="240" t="s">
        <v>117</v>
      </c>
      <c r="J84" s="240" t="s">
        <v>52</v>
      </c>
      <c r="K84" s="307" t="s">
        <v>104</v>
      </c>
      <c r="L84" s="234"/>
      <c r="M84" s="285"/>
      <c r="N84" s="293"/>
      <c r="O84" s="294"/>
      <c r="P84" s="294"/>
      <c r="Q84" s="295"/>
    </row>
    <row r="85" spans="1:17" s="130" customFormat="1" ht="18" x14ac:dyDescent="0.25">
      <c r="A85" s="234"/>
      <c r="B85" s="236">
        <v>3</v>
      </c>
      <c r="C85" s="233"/>
      <c r="D85" s="234"/>
      <c r="E85" s="291">
        <v>970</v>
      </c>
      <c r="F85" s="751">
        <v>1</v>
      </c>
      <c r="G85" s="481">
        <f t="shared" si="3"/>
        <v>8924.9999999999964</v>
      </c>
      <c r="H85" s="252">
        <f t="shared" si="2"/>
        <v>9</v>
      </c>
      <c r="I85" s="240" t="s">
        <v>117</v>
      </c>
      <c r="J85" s="240" t="s">
        <v>52</v>
      </c>
      <c r="K85" s="307" t="s">
        <v>104</v>
      </c>
      <c r="L85" s="234"/>
      <c r="M85" s="234"/>
      <c r="N85" s="293"/>
      <c r="O85" s="294"/>
      <c r="P85" s="294"/>
      <c r="Q85" s="295"/>
    </row>
    <row r="86" spans="1:17" s="130" customFormat="1" ht="18" x14ac:dyDescent="0.25">
      <c r="A86" s="234"/>
      <c r="B86" s="236">
        <v>3</v>
      </c>
      <c r="C86" s="233"/>
      <c r="D86" s="234"/>
      <c r="E86" s="291">
        <v>985</v>
      </c>
      <c r="F86" s="240">
        <v>1</v>
      </c>
      <c r="G86" s="481">
        <f t="shared" si="3"/>
        <v>7939.9999999999964</v>
      </c>
      <c r="H86" s="252">
        <f t="shared" si="2"/>
        <v>8</v>
      </c>
      <c r="I86" s="240" t="s">
        <v>118</v>
      </c>
      <c r="J86" s="240" t="s">
        <v>52</v>
      </c>
      <c r="K86" s="307" t="s">
        <v>104</v>
      </c>
      <c r="L86" s="234"/>
      <c r="M86" s="234"/>
      <c r="N86" s="293"/>
      <c r="O86" s="294"/>
      <c r="P86" s="294"/>
      <c r="Q86" s="295"/>
    </row>
    <row r="87" spans="1:17" s="130" customFormat="1" ht="18" x14ac:dyDescent="0.25">
      <c r="A87" s="234"/>
      <c r="B87" s="236">
        <v>3</v>
      </c>
      <c r="C87" s="233"/>
      <c r="D87" s="234"/>
      <c r="E87" s="291">
        <v>1017</v>
      </c>
      <c r="F87" s="240">
        <v>1</v>
      </c>
      <c r="G87" s="481">
        <f t="shared" si="3"/>
        <v>6922.9999999999964</v>
      </c>
      <c r="H87" s="252">
        <f t="shared" si="2"/>
        <v>7</v>
      </c>
      <c r="I87" s="240" t="s">
        <v>118</v>
      </c>
      <c r="J87" s="240" t="s">
        <v>52</v>
      </c>
      <c r="K87" s="307" t="s">
        <v>104</v>
      </c>
      <c r="L87" s="234"/>
      <c r="M87" s="234"/>
      <c r="N87" s="293"/>
      <c r="O87" s="294"/>
      <c r="P87" s="294"/>
      <c r="Q87" s="295"/>
    </row>
    <row r="88" spans="1:17" s="130" customFormat="1" ht="18" x14ac:dyDescent="0.25">
      <c r="A88" s="234"/>
      <c r="B88" s="236">
        <v>3</v>
      </c>
      <c r="C88" s="233"/>
      <c r="D88" s="234"/>
      <c r="E88" s="291">
        <v>1029</v>
      </c>
      <c r="F88" s="240">
        <v>1</v>
      </c>
      <c r="G88" s="481">
        <f t="shared" si="3"/>
        <v>5893.9999999999964</v>
      </c>
      <c r="H88" s="252">
        <f t="shared" si="2"/>
        <v>6</v>
      </c>
      <c r="I88" s="240" t="s">
        <v>118</v>
      </c>
      <c r="J88" s="240" t="s">
        <v>52</v>
      </c>
      <c r="K88" s="307" t="s">
        <v>104</v>
      </c>
      <c r="L88" s="234"/>
      <c r="M88" s="234"/>
      <c r="N88" s="293"/>
      <c r="O88" s="294"/>
      <c r="P88" s="294"/>
      <c r="Q88" s="295"/>
    </row>
    <row r="89" spans="1:17" s="130" customFormat="1" ht="18" x14ac:dyDescent="0.25">
      <c r="A89" s="234"/>
      <c r="B89" s="236">
        <v>3</v>
      </c>
      <c r="C89" s="233"/>
      <c r="D89" s="234"/>
      <c r="E89" s="291">
        <v>966</v>
      </c>
      <c r="F89" s="240">
        <v>1</v>
      </c>
      <c r="G89" s="481">
        <f t="shared" si="3"/>
        <v>4927.9999999999964</v>
      </c>
      <c r="H89" s="252">
        <f t="shared" si="2"/>
        <v>5</v>
      </c>
      <c r="I89" s="240" t="s">
        <v>118</v>
      </c>
      <c r="J89" s="240" t="s">
        <v>52</v>
      </c>
      <c r="K89" s="307" t="s">
        <v>104</v>
      </c>
      <c r="L89" s="234"/>
      <c r="M89" s="234"/>
      <c r="N89" s="293"/>
      <c r="O89" s="294"/>
      <c r="P89" s="294"/>
      <c r="Q89" s="295"/>
    </row>
    <row r="90" spans="1:17" s="130" customFormat="1" ht="18" x14ac:dyDescent="0.25">
      <c r="A90" s="234"/>
      <c r="B90" s="236">
        <v>3</v>
      </c>
      <c r="C90" s="233"/>
      <c r="D90" s="234"/>
      <c r="E90" s="291">
        <v>974</v>
      </c>
      <c r="F90" s="240">
        <v>1</v>
      </c>
      <c r="G90" s="481">
        <f t="shared" si="3"/>
        <v>3953.9999999999964</v>
      </c>
      <c r="H90" s="252">
        <f t="shared" si="2"/>
        <v>4</v>
      </c>
      <c r="I90" s="240" t="s">
        <v>118</v>
      </c>
      <c r="J90" s="240" t="s">
        <v>52</v>
      </c>
      <c r="K90" s="307" t="s">
        <v>104</v>
      </c>
      <c r="L90" s="234"/>
      <c r="M90" s="234"/>
      <c r="N90" s="293"/>
      <c r="O90" s="294"/>
      <c r="P90" s="294"/>
      <c r="Q90" s="295"/>
    </row>
    <row r="91" spans="1:17" s="130" customFormat="1" ht="18" x14ac:dyDescent="0.25">
      <c r="A91" s="234"/>
      <c r="B91" s="236">
        <v>3</v>
      </c>
      <c r="C91" s="233"/>
      <c r="D91" s="234"/>
      <c r="E91" s="291">
        <v>1007</v>
      </c>
      <c r="F91" s="240">
        <v>1</v>
      </c>
      <c r="G91" s="481">
        <f t="shared" si="3"/>
        <v>2946.9999999999964</v>
      </c>
      <c r="H91" s="252">
        <f t="shared" si="2"/>
        <v>3</v>
      </c>
      <c r="I91" s="240" t="s">
        <v>118</v>
      </c>
      <c r="J91" s="240" t="s">
        <v>52</v>
      </c>
      <c r="K91" s="307" t="s">
        <v>104</v>
      </c>
      <c r="L91" s="234"/>
      <c r="M91" s="234"/>
      <c r="N91" s="293"/>
      <c r="O91" s="294"/>
      <c r="P91" s="294"/>
      <c r="Q91" s="295"/>
    </row>
    <row r="92" spans="1:17" s="130" customFormat="1" ht="20.25" x14ac:dyDescent="0.3">
      <c r="A92" s="234"/>
      <c r="B92" s="236">
        <v>3</v>
      </c>
      <c r="C92" s="233"/>
      <c r="D92" s="234"/>
      <c r="E92" s="505">
        <v>1007</v>
      </c>
      <c r="F92" s="240">
        <v>1</v>
      </c>
      <c r="G92" s="481">
        <f t="shared" si="3"/>
        <v>1939.9999999999964</v>
      </c>
      <c r="H92" s="252">
        <f t="shared" si="3"/>
        <v>2</v>
      </c>
      <c r="I92" s="240" t="s">
        <v>118</v>
      </c>
      <c r="J92" s="240" t="s">
        <v>52</v>
      </c>
      <c r="K92" s="307" t="s">
        <v>104</v>
      </c>
      <c r="L92" s="234"/>
      <c r="M92" s="234"/>
      <c r="N92" s="293"/>
      <c r="O92" s="294"/>
      <c r="P92" s="294"/>
      <c r="Q92" s="295"/>
    </row>
    <row r="93" spans="1:17" s="130" customFormat="1" ht="23.25" x14ac:dyDescent="0.35">
      <c r="A93" s="234"/>
      <c r="B93" s="236">
        <v>3</v>
      </c>
      <c r="C93" s="233"/>
      <c r="D93" s="234"/>
      <c r="E93" s="588">
        <v>973</v>
      </c>
      <c r="F93" s="240">
        <v>1</v>
      </c>
      <c r="G93" s="481">
        <f t="shared" si="3"/>
        <v>966.99999999999636</v>
      </c>
      <c r="H93" s="252">
        <f t="shared" ref="H93:H139" si="4">H92-F93+D93</f>
        <v>1</v>
      </c>
      <c r="I93" s="240" t="s">
        <v>118</v>
      </c>
      <c r="J93" s="240" t="s">
        <v>52</v>
      </c>
      <c r="K93" s="307" t="s">
        <v>104</v>
      </c>
      <c r="L93" s="234"/>
      <c r="M93" s="234"/>
      <c r="N93" s="293"/>
      <c r="O93" s="294"/>
      <c r="P93" s="294"/>
      <c r="Q93" s="295"/>
    </row>
    <row r="94" spans="1:17" s="130" customFormat="1" ht="18" x14ac:dyDescent="0.25">
      <c r="A94" s="234"/>
      <c r="B94" s="236">
        <v>3</v>
      </c>
      <c r="C94" s="233"/>
      <c r="D94" s="234"/>
      <c r="E94" s="291">
        <v>967</v>
      </c>
      <c r="F94" s="240">
        <v>1</v>
      </c>
      <c r="G94" s="481">
        <f t="shared" si="3"/>
        <v>-3.637978807091713E-12</v>
      </c>
      <c r="H94" s="252">
        <f t="shared" si="4"/>
        <v>0</v>
      </c>
      <c r="I94" s="240" t="s">
        <v>118</v>
      </c>
      <c r="J94" s="240" t="s">
        <v>52</v>
      </c>
      <c r="K94" s="307" t="s">
        <v>104</v>
      </c>
      <c r="L94" s="234"/>
      <c r="M94" s="234"/>
      <c r="N94" s="293"/>
      <c r="O94" s="294"/>
      <c r="P94" s="294"/>
      <c r="Q94" s="295"/>
    </row>
    <row r="95" spans="1:17" s="130" customFormat="1" ht="18" x14ac:dyDescent="0.25">
      <c r="A95" s="234"/>
      <c r="B95" s="236">
        <v>3</v>
      </c>
      <c r="C95" s="233"/>
      <c r="D95" s="234"/>
      <c r="E95" s="291"/>
      <c r="F95" s="240"/>
      <c r="G95" s="481">
        <f t="shared" si="3"/>
        <v>-3.637978807091713E-12</v>
      </c>
      <c r="H95" s="252">
        <f t="shared" si="4"/>
        <v>0</v>
      </c>
      <c r="I95" s="240"/>
      <c r="J95" s="240"/>
      <c r="K95" s="307"/>
      <c r="L95" s="234"/>
      <c r="M95" s="234"/>
      <c r="N95" s="293"/>
      <c r="O95" s="294"/>
      <c r="P95" s="294"/>
      <c r="Q95" s="295"/>
    </row>
    <row r="96" spans="1:17" s="130" customFormat="1" ht="18" x14ac:dyDescent="0.25">
      <c r="A96" s="234"/>
      <c r="B96" s="278">
        <v>3</v>
      </c>
      <c r="C96" s="233">
        <v>19286.7</v>
      </c>
      <c r="D96" s="234">
        <v>21</v>
      </c>
      <c r="E96" s="291"/>
      <c r="F96" s="240"/>
      <c r="G96" s="481">
        <f t="shared" si="3"/>
        <v>19286.699999999997</v>
      </c>
      <c r="H96" s="252">
        <f t="shared" si="4"/>
        <v>21</v>
      </c>
      <c r="I96" s="240"/>
      <c r="J96" s="240" t="s">
        <v>106</v>
      </c>
      <c r="K96" s="307"/>
      <c r="L96" s="234"/>
      <c r="M96" s="234" t="s">
        <v>87</v>
      </c>
      <c r="N96" s="293"/>
      <c r="O96" s="294"/>
      <c r="P96" s="294"/>
      <c r="Q96" s="295"/>
    </row>
    <row r="97" spans="1:17" s="130" customFormat="1" ht="23.25" x14ac:dyDescent="0.35">
      <c r="A97" s="234"/>
      <c r="B97" s="278">
        <v>3</v>
      </c>
      <c r="C97" s="233"/>
      <c r="D97" s="234"/>
      <c r="E97" s="588"/>
      <c r="F97" s="240"/>
      <c r="G97" s="481">
        <f t="shared" si="3"/>
        <v>19286.699999999997</v>
      </c>
      <c r="H97" s="252">
        <f t="shared" si="4"/>
        <v>21</v>
      </c>
      <c r="I97" s="240"/>
      <c r="J97" s="240"/>
      <c r="K97" s="307"/>
      <c r="L97" s="234"/>
      <c r="M97" s="234"/>
      <c r="N97" s="293"/>
      <c r="O97" s="294"/>
      <c r="P97" s="294"/>
      <c r="Q97" s="295"/>
    </row>
    <row r="98" spans="1:17" s="130" customFormat="1" ht="18" x14ac:dyDescent="0.25">
      <c r="A98" s="234"/>
      <c r="B98" s="278">
        <v>3</v>
      </c>
      <c r="C98" s="233"/>
      <c r="D98" s="234"/>
      <c r="E98" s="291">
        <v>966.6</v>
      </c>
      <c r="F98" s="240">
        <v>1</v>
      </c>
      <c r="G98" s="481">
        <f t="shared" si="3"/>
        <v>18320.099999999999</v>
      </c>
      <c r="H98" s="252">
        <f t="shared" si="4"/>
        <v>20</v>
      </c>
      <c r="I98" s="240" t="s">
        <v>119</v>
      </c>
      <c r="J98" s="240" t="s">
        <v>52</v>
      </c>
      <c r="K98" s="307" t="s">
        <v>87</v>
      </c>
      <c r="L98" s="234"/>
      <c r="M98" s="234"/>
      <c r="N98" s="293"/>
      <c r="O98" s="294"/>
      <c r="P98" s="294"/>
      <c r="Q98" s="295"/>
    </row>
    <row r="99" spans="1:17" s="130" customFormat="1" ht="18" x14ac:dyDescent="0.25">
      <c r="A99" s="234"/>
      <c r="B99" s="278">
        <v>3</v>
      </c>
      <c r="C99" s="233"/>
      <c r="D99" s="234"/>
      <c r="E99" s="291">
        <v>920.3</v>
      </c>
      <c r="F99" s="240">
        <v>1</v>
      </c>
      <c r="G99" s="481">
        <f t="shared" si="3"/>
        <v>17399.8</v>
      </c>
      <c r="H99" s="252">
        <f t="shared" si="4"/>
        <v>19</v>
      </c>
      <c r="I99" s="240" t="s">
        <v>119</v>
      </c>
      <c r="J99" s="240" t="s">
        <v>52</v>
      </c>
      <c r="K99" s="307" t="s">
        <v>87</v>
      </c>
      <c r="L99" s="234"/>
      <c r="M99" s="234"/>
      <c r="N99" s="293"/>
      <c r="O99" s="294"/>
      <c r="P99" s="294"/>
      <c r="Q99" s="295"/>
    </row>
    <row r="100" spans="1:17" s="130" customFormat="1" ht="18" x14ac:dyDescent="0.25">
      <c r="A100" s="234"/>
      <c r="B100" s="278">
        <v>3</v>
      </c>
      <c r="C100" s="233"/>
      <c r="D100" s="234"/>
      <c r="E100" s="291">
        <v>925.8</v>
      </c>
      <c r="F100" s="240">
        <v>1</v>
      </c>
      <c r="G100" s="481">
        <f t="shared" si="3"/>
        <v>16474</v>
      </c>
      <c r="H100" s="252">
        <f t="shared" si="4"/>
        <v>18</v>
      </c>
      <c r="I100" s="240" t="s">
        <v>119</v>
      </c>
      <c r="J100" s="240" t="s">
        <v>52</v>
      </c>
      <c r="K100" s="307" t="s">
        <v>87</v>
      </c>
      <c r="L100" s="234"/>
      <c r="M100" s="234"/>
      <c r="N100" s="293"/>
      <c r="O100" s="294"/>
      <c r="P100" s="294"/>
      <c r="Q100" s="295"/>
    </row>
    <row r="101" spans="1:17" s="295" customFormat="1" ht="18" x14ac:dyDescent="0.25">
      <c r="A101" s="356"/>
      <c r="B101" s="278">
        <v>3</v>
      </c>
      <c r="C101" s="357"/>
      <c r="D101" s="356"/>
      <c r="E101" s="291">
        <v>903.6</v>
      </c>
      <c r="F101" s="240">
        <v>1</v>
      </c>
      <c r="G101" s="481">
        <f t="shared" si="3"/>
        <v>15570.4</v>
      </c>
      <c r="H101" s="252">
        <f t="shared" si="4"/>
        <v>17</v>
      </c>
      <c r="I101" s="240" t="s">
        <v>119</v>
      </c>
      <c r="J101" s="240" t="s">
        <v>52</v>
      </c>
      <c r="K101" s="307" t="s">
        <v>87</v>
      </c>
      <c r="L101" s="356"/>
      <c r="M101" s="356"/>
      <c r="N101" s="359"/>
      <c r="O101" s="360"/>
      <c r="P101" s="360"/>
    </row>
    <row r="102" spans="1:17" s="130" customFormat="1" ht="18" x14ac:dyDescent="0.25">
      <c r="A102" s="234"/>
      <c r="B102" s="278">
        <v>3</v>
      </c>
      <c r="C102" s="233"/>
      <c r="D102" s="234"/>
      <c r="E102" s="291">
        <v>883.1</v>
      </c>
      <c r="F102" s="240">
        <v>1</v>
      </c>
      <c r="G102" s="481">
        <f t="shared" si="3"/>
        <v>14687.3</v>
      </c>
      <c r="H102" s="252">
        <f t="shared" si="4"/>
        <v>16</v>
      </c>
      <c r="I102" s="240" t="s">
        <v>119</v>
      </c>
      <c r="J102" s="240" t="s">
        <v>52</v>
      </c>
      <c r="K102" s="307" t="s">
        <v>87</v>
      </c>
      <c r="L102" s="234"/>
      <c r="M102" s="234"/>
      <c r="N102" s="293"/>
      <c r="O102" s="294"/>
      <c r="P102" s="294"/>
      <c r="Q102" s="295"/>
    </row>
    <row r="103" spans="1:17" s="130" customFormat="1" ht="18" x14ac:dyDescent="0.25">
      <c r="A103" s="234"/>
      <c r="B103" s="278">
        <v>3</v>
      </c>
      <c r="C103" s="233"/>
      <c r="D103" s="234"/>
      <c r="E103" s="291">
        <v>912.6</v>
      </c>
      <c r="F103" s="240">
        <v>1</v>
      </c>
      <c r="G103" s="481">
        <f t="shared" si="3"/>
        <v>13774.699999999999</v>
      </c>
      <c r="H103" s="252">
        <f t="shared" si="4"/>
        <v>15</v>
      </c>
      <c r="I103" s="240" t="s">
        <v>119</v>
      </c>
      <c r="J103" s="240" t="s">
        <v>52</v>
      </c>
      <c r="K103" s="307" t="s">
        <v>87</v>
      </c>
      <c r="L103" s="234"/>
      <c r="M103" s="234"/>
      <c r="N103" s="293"/>
      <c r="O103" s="294"/>
      <c r="P103" s="294"/>
      <c r="Q103" s="295"/>
    </row>
    <row r="104" spans="1:17" s="130" customFormat="1" ht="18" x14ac:dyDescent="0.25">
      <c r="A104" s="234"/>
      <c r="B104" s="278">
        <v>3</v>
      </c>
      <c r="C104" s="233"/>
      <c r="D104" s="234"/>
      <c r="E104" s="291">
        <v>920.8</v>
      </c>
      <c r="F104" s="240">
        <v>1</v>
      </c>
      <c r="G104" s="481">
        <f t="shared" si="3"/>
        <v>12853.9</v>
      </c>
      <c r="H104" s="252">
        <f t="shared" si="4"/>
        <v>14</v>
      </c>
      <c r="I104" s="240" t="s">
        <v>119</v>
      </c>
      <c r="J104" s="240" t="s">
        <v>52</v>
      </c>
      <c r="K104" s="307" t="s">
        <v>87</v>
      </c>
      <c r="L104" s="234"/>
      <c r="M104" s="234"/>
      <c r="N104" s="293"/>
      <c r="O104" s="294"/>
      <c r="P104" s="294"/>
      <c r="Q104" s="295"/>
    </row>
    <row r="105" spans="1:17" s="130" customFormat="1" ht="18" x14ac:dyDescent="0.25">
      <c r="A105" s="234"/>
      <c r="B105" s="278">
        <v>3</v>
      </c>
      <c r="C105" s="233"/>
      <c r="D105" s="234"/>
      <c r="E105" s="291">
        <v>929.9</v>
      </c>
      <c r="F105" s="240">
        <v>1</v>
      </c>
      <c r="G105" s="481">
        <f t="shared" si="3"/>
        <v>11924</v>
      </c>
      <c r="H105" s="252">
        <f t="shared" si="4"/>
        <v>13</v>
      </c>
      <c r="I105" s="240" t="s">
        <v>119</v>
      </c>
      <c r="J105" s="240" t="s">
        <v>52</v>
      </c>
      <c r="K105" s="307" t="s">
        <v>87</v>
      </c>
      <c r="L105" s="234"/>
      <c r="M105" s="285"/>
      <c r="N105" s="293"/>
      <c r="O105" s="294"/>
      <c r="P105" s="294"/>
      <c r="Q105" s="295"/>
    </row>
    <row r="106" spans="1:17" s="130" customFormat="1" ht="18" x14ac:dyDescent="0.25">
      <c r="A106" s="234"/>
      <c r="B106" s="278">
        <v>3</v>
      </c>
      <c r="C106" s="233"/>
      <c r="D106" s="234"/>
      <c r="E106" s="291">
        <v>932.1</v>
      </c>
      <c r="F106" s="240">
        <v>1</v>
      </c>
      <c r="G106" s="481">
        <f t="shared" si="3"/>
        <v>10991.9</v>
      </c>
      <c r="H106" s="252">
        <f t="shared" si="4"/>
        <v>12</v>
      </c>
      <c r="I106" s="240" t="s">
        <v>119</v>
      </c>
      <c r="J106" s="240" t="s">
        <v>52</v>
      </c>
      <c r="K106" s="307" t="s">
        <v>87</v>
      </c>
      <c r="L106" s="234"/>
      <c r="M106" s="234"/>
      <c r="N106" s="293"/>
      <c r="O106" s="294"/>
      <c r="P106" s="294"/>
      <c r="Q106" s="295"/>
    </row>
    <row r="107" spans="1:17" s="130" customFormat="1" ht="18" x14ac:dyDescent="0.25">
      <c r="A107" s="234"/>
      <c r="B107" s="278">
        <v>3</v>
      </c>
      <c r="C107" s="233"/>
      <c r="D107" s="234"/>
      <c r="E107" s="291">
        <v>902.2</v>
      </c>
      <c r="F107" s="240">
        <v>1</v>
      </c>
      <c r="G107" s="481">
        <f t="shared" si="3"/>
        <v>10089.699999999999</v>
      </c>
      <c r="H107" s="252">
        <f t="shared" si="4"/>
        <v>11</v>
      </c>
      <c r="I107" s="240" t="s">
        <v>119</v>
      </c>
      <c r="J107" s="240" t="s">
        <v>52</v>
      </c>
      <c r="K107" s="307" t="s">
        <v>87</v>
      </c>
      <c r="L107" s="234"/>
      <c r="M107" s="234"/>
      <c r="N107" s="293"/>
      <c r="O107" s="294"/>
      <c r="P107" s="294"/>
      <c r="Q107" s="295"/>
    </row>
    <row r="108" spans="1:17" s="130" customFormat="1" ht="18" x14ac:dyDescent="0.25">
      <c r="A108" s="234"/>
      <c r="B108" s="278">
        <v>3</v>
      </c>
      <c r="C108" s="303"/>
      <c r="D108" s="285"/>
      <c r="E108" s="291">
        <v>942.6</v>
      </c>
      <c r="F108" s="240">
        <v>1</v>
      </c>
      <c r="G108" s="481">
        <f t="shared" si="3"/>
        <v>9147.0999999999985</v>
      </c>
      <c r="H108" s="252">
        <f t="shared" si="4"/>
        <v>10</v>
      </c>
      <c r="I108" s="240" t="s">
        <v>119</v>
      </c>
      <c r="J108" s="240" t="s">
        <v>52</v>
      </c>
      <c r="K108" s="307" t="s">
        <v>87</v>
      </c>
      <c r="L108" s="234"/>
      <c r="M108" s="285"/>
      <c r="N108" s="293"/>
      <c r="O108" s="294"/>
      <c r="P108" s="294"/>
      <c r="Q108" s="295"/>
    </row>
    <row r="109" spans="1:17" s="337" customFormat="1" ht="18" x14ac:dyDescent="0.25">
      <c r="A109" s="338"/>
      <c r="B109" s="278">
        <v>3</v>
      </c>
      <c r="C109" s="233"/>
      <c r="D109" s="234"/>
      <c r="E109" s="291">
        <v>917.2</v>
      </c>
      <c r="F109" s="240">
        <v>1</v>
      </c>
      <c r="G109" s="481">
        <f t="shared" si="3"/>
        <v>8229.8999999999978</v>
      </c>
      <c r="H109" s="252">
        <f t="shared" si="4"/>
        <v>9</v>
      </c>
      <c r="I109" s="240" t="s">
        <v>120</v>
      </c>
      <c r="J109" s="240" t="s">
        <v>52</v>
      </c>
      <c r="K109" s="307" t="s">
        <v>87</v>
      </c>
      <c r="L109" s="234"/>
      <c r="M109" s="285"/>
      <c r="N109" s="340"/>
      <c r="O109" s="341"/>
      <c r="P109" s="341"/>
    </row>
    <row r="110" spans="1:17" s="295" customFormat="1" ht="18" x14ac:dyDescent="0.25">
      <c r="A110" s="356"/>
      <c r="B110" s="278">
        <v>3</v>
      </c>
      <c r="C110" s="233"/>
      <c r="D110" s="234"/>
      <c r="E110" s="291">
        <v>914.9</v>
      </c>
      <c r="F110" s="240">
        <v>1</v>
      </c>
      <c r="G110" s="481">
        <f t="shared" si="3"/>
        <v>7314.9999999999982</v>
      </c>
      <c r="H110" s="252">
        <f t="shared" si="4"/>
        <v>8</v>
      </c>
      <c r="I110" s="240" t="s">
        <v>120</v>
      </c>
      <c r="J110" s="240" t="s">
        <v>52</v>
      </c>
      <c r="K110" s="307" t="s">
        <v>87</v>
      </c>
      <c r="L110" s="234"/>
      <c r="M110" s="234"/>
      <c r="N110" s="359"/>
      <c r="O110" s="360"/>
      <c r="P110" s="360"/>
    </row>
    <row r="111" spans="1:17" s="337" customFormat="1" ht="18" x14ac:dyDescent="0.25">
      <c r="A111" s="338"/>
      <c r="B111" s="278">
        <v>3</v>
      </c>
      <c r="C111" s="233"/>
      <c r="D111" s="234"/>
      <c r="E111" s="291">
        <v>898.6</v>
      </c>
      <c r="F111" s="240">
        <v>1</v>
      </c>
      <c r="G111" s="481">
        <f t="shared" si="3"/>
        <v>6416.3999999999978</v>
      </c>
      <c r="H111" s="252">
        <f t="shared" si="4"/>
        <v>7</v>
      </c>
      <c r="I111" s="240" t="s">
        <v>120</v>
      </c>
      <c r="J111" s="240" t="s">
        <v>52</v>
      </c>
      <c r="K111" s="307" t="s">
        <v>87</v>
      </c>
      <c r="L111" s="234"/>
      <c r="M111" s="338"/>
      <c r="N111" s="340"/>
      <c r="O111" s="341"/>
      <c r="P111" s="341"/>
    </row>
    <row r="112" spans="1:17" s="349" customFormat="1" ht="18" x14ac:dyDescent="0.25">
      <c r="A112" s="347"/>
      <c r="B112" s="278">
        <v>3</v>
      </c>
      <c r="C112" s="348"/>
      <c r="D112" s="347"/>
      <c r="E112" s="291">
        <v>916.3</v>
      </c>
      <c r="F112" s="240">
        <v>1</v>
      </c>
      <c r="G112" s="481">
        <f t="shared" si="3"/>
        <v>5500.0999999999976</v>
      </c>
      <c r="H112" s="252">
        <f t="shared" si="4"/>
        <v>6</v>
      </c>
      <c r="I112" s="240" t="s">
        <v>120</v>
      </c>
      <c r="J112" s="240" t="s">
        <v>52</v>
      </c>
      <c r="K112" s="307" t="s">
        <v>87</v>
      </c>
      <c r="L112" s="234"/>
      <c r="M112" s="347"/>
      <c r="N112" s="348"/>
      <c r="O112" s="351"/>
      <c r="P112" s="351"/>
    </row>
    <row r="113" spans="1:17" s="344" customFormat="1" ht="18" x14ac:dyDescent="0.25">
      <c r="A113" s="342"/>
      <c r="B113" s="278">
        <v>3</v>
      </c>
      <c r="C113" s="343"/>
      <c r="D113" s="342"/>
      <c r="E113" s="291">
        <v>920.3</v>
      </c>
      <c r="F113" s="240">
        <v>1</v>
      </c>
      <c r="G113" s="481">
        <f t="shared" si="3"/>
        <v>4579.7999999999975</v>
      </c>
      <c r="H113" s="252">
        <f t="shared" si="4"/>
        <v>5</v>
      </c>
      <c r="I113" s="240" t="s">
        <v>120</v>
      </c>
      <c r="J113" s="240" t="s">
        <v>52</v>
      </c>
      <c r="K113" s="307" t="s">
        <v>87</v>
      </c>
      <c r="L113" s="234"/>
      <c r="M113" s="342"/>
      <c r="N113" s="345"/>
      <c r="O113" s="346"/>
      <c r="P113" s="346"/>
    </row>
    <row r="114" spans="1:17" s="130" customFormat="1" ht="20.25" x14ac:dyDescent="0.3">
      <c r="A114" s="234"/>
      <c r="B114" s="278">
        <v>3</v>
      </c>
      <c r="C114" s="233"/>
      <c r="D114" s="234"/>
      <c r="E114" s="505">
        <v>910.8</v>
      </c>
      <c r="F114" s="240">
        <v>1</v>
      </c>
      <c r="G114" s="481">
        <f t="shared" si="3"/>
        <v>3668.9999999999973</v>
      </c>
      <c r="H114" s="252">
        <f t="shared" si="4"/>
        <v>4</v>
      </c>
      <c r="I114" s="240" t="s">
        <v>120</v>
      </c>
      <c r="J114" s="240" t="s">
        <v>52</v>
      </c>
      <c r="K114" s="307" t="s">
        <v>87</v>
      </c>
      <c r="L114" s="234"/>
      <c r="M114" s="234"/>
      <c r="N114" s="293"/>
      <c r="O114" s="294"/>
      <c r="P114" s="294"/>
      <c r="Q114" s="295"/>
    </row>
    <row r="115" spans="1:17" s="349" customFormat="1" ht="18" x14ac:dyDescent="0.25">
      <c r="A115" s="347"/>
      <c r="B115" s="278">
        <v>3</v>
      </c>
      <c r="C115" s="348"/>
      <c r="D115" s="347"/>
      <c r="E115" s="291">
        <v>911.7</v>
      </c>
      <c r="F115" s="240">
        <v>1</v>
      </c>
      <c r="G115" s="481">
        <f t="shared" si="3"/>
        <v>2757.2999999999975</v>
      </c>
      <c r="H115" s="252">
        <f t="shared" si="4"/>
        <v>3</v>
      </c>
      <c r="I115" s="240" t="s">
        <v>120</v>
      </c>
      <c r="J115" s="240" t="s">
        <v>52</v>
      </c>
      <c r="K115" s="307" t="s">
        <v>87</v>
      </c>
      <c r="L115" s="234"/>
      <c r="M115" s="347"/>
      <c r="N115" s="350"/>
      <c r="O115" s="351"/>
      <c r="P115" s="351"/>
    </row>
    <row r="116" spans="1:17" s="344" customFormat="1" ht="18" x14ac:dyDescent="0.25">
      <c r="A116" s="342"/>
      <c r="B116" s="278">
        <v>3</v>
      </c>
      <c r="C116" s="343"/>
      <c r="D116" s="342"/>
      <c r="E116" s="291">
        <v>907.6</v>
      </c>
      <c r="F116" s="240">
        <v>1</v>
      </c>
      <c r="G116" s="481">
        <f t="shared" si="3"/>
        <v>1849.6999999999975</v>
      </c>
      <c r="H116" s="252">
        <f t="shared" si="4"/>
        <v>2</v>
      </c>
      <c r="I116" s="240" t="s">
        <v>120</v>
      </c>
      <c r="J116" s="240" t="s">
        <v>52</v>
      </c>
      <c r="K116" s="307" t="s">
        <v>87</v>
      </c>
      <c r="L116" s="234"/>
      <c r="M116" s="342"/>
      <c r="N116" s="345"/>
      <c r="O116" s="346"/>
      <c r="P116" s="346"/>
    </row>
    <row r="117" spans="1:17" s="349" customFormat="1" ht="18" x14ac:dyDescent="0.25">
      <c r="A117" s="347"/>
      <c r="B117" s="278">
        <v>3</v>
      </c>
      <c r="C117" s="348"/>
      <c r="D117" s="347"/>
      <c r="E117" s="291">
        <v>929.4</v>
      </c>
      <c r="F117" s="240">
        <v>1</v>
      </c>
      <c r="G117" s="481">
        <f t="shared" si="3"/>
        <v>920.29999999999757</v>
      </c>
      <c r="H117" s="252">
        <f t="shared" si="4"/>
        <v>1</v>
      </c>
      <c r="I117" s="240" t="s">
        <v>120</v>
      </c>
      <c r="J117" s="240" t="s">
        <v>52</v>
      </c>
      <c r="K117" s="307" t="s">
        <v>87</v>
      </c>
      <c r="L117" s="234"/>
      <c r="M117" s="234"/>
      <c r="N117" s="350"/>
      <c r="O117" s="351"/>
      <c r="P117" s="351"/>
    </row>
    <row r="118" spans="1:17" s="344" customFormat="1" ht="18" x14ac:dyDescent="0.25">
      <c r="A118" s="342"/>
      <c r="B118" s="278">
        <v>3</v>
      </c>
      <c r="C118" s="343"/>
      <c r="D118" s="342"/>
      <c r="E118" s="291">
        <v>920.3</v>
      </c>
      <c r="F118" s="240">
        <v>1</v>
      </c>
      <c r="G118" s="481">
        <f t="shared" si="3"/>
        <v>-2.3874235921539366E-12</v>
      </c>
      <c r="H118" s="252">
        <f t="shared" si="4"/>
        <v>0</v>
      </c>
      <c r="I118" s="240" t="s">
        <v>120</v>
      </c>
      <c r="J118" s="240" t="s">
        <v>52</v>
      </c>
      <c r="K118" s="307" t="s">
        <v>87</v>
      </c>
      <c r="L118" s="234"/>
      <c r="M118" s="234"/>
      <c r="N118" s="345"/>
      <c r="O118" s="346"/>
      <c r="P118" s="346"/>
    </row>
    <row r="119" spans="1:17" s="295" customFormat="1" ht="18" x14ac:dyDescent="0.25">
      <c r="A119" s="356"/>
      <c r="B119" s="278">
        <v>4</v>
      </c>
      <c r="C119" s="233">
        <v>19046.21</v>
      </c>
      <c r="D119" s="234">
        <v>19</v>
      </c>
      <c r="E119" s="291"/>
      <c r="F119" s="240"/>
      <c r="G119" s="481">
        <f t="shared" si="3"/>
        <v>19046.209999999995</v>
      </c>
      <c r="H119" s="252">
        <f t="shared" si="4"/>
        <v>19</v>
      </c>
      <c r="I119" s="240"/>
      <c r="J119" s="240" t="s">
        <v>122</v>
      </c>
      <c r="K119" s="307"/>
      <c r="L119" s="234"/>
      <c r="M119" s="234" t="s">
        <v>104</v>
      </c>
      <c r="N119" s="359"/>
      <c r="O119" s="360"/>
      <c r="P119" s="360"/>
    </row>
    <row r="120" spans="1:17" s="344" customFormat="1" ht="18" x14ac:dyDescent="0.25">
      <c r="A120" s="342"/>
      <c r="B120" s="278">
        <v>6</v>
      </c>
      <c r="C120" s="343"/>
      <c r="D120" s="342"/>
      <c r="E120" s="291">
        <v>19046.21</v>
      </c>
      <c r="F120" s="240">
        <v>19</v>
      </c>
      <c r="G120" s="481">
        <f t="shared" si="3"/>
        <v>-3.637978807091713E-12</v>
      </c>
      <c r="H120" s="252">
        <f t="shared" si="4"/>
        <v>0</v>
      </c>
      <c r="I120" s="240" t="s">
        <v>123</v>
      </c>
      <c r="J120" s="240" t="s">
        <v>52</v>
      </c>
      <c r="K120" s="307" t="s">
        <v>104</v>
      </c>
      <c r="L120" s="234"/>
      <c r="M120" s="342" t="s">
        <v>79</v>
      </c>
      <c r="N120" s="345"/>
      <c r="O120" s="346"/>
      <c r="P120" s="346"/>
    </row>
    <row r="121" spans="1:17" s="349" customFormat="1" ht="18" x14ac:dyDescent="0.25">
      <c r="A121" s="347"/>
      <c r="B121" s="278">
        <v>6</v>
      </c>
      <c r="C121" s="348">
        <v>18463.939999999999</v>
      </c>
      <c r="D121" s="347">
        <v>20</v>
      </c>
      <c r="E121" s="291"/>
      <c r="F121" s="240"/>
      <c r="G121" s="481">
        <f t="shared" si="3"/>
        <v>18463.939999999995</v>
      </c>
      <c r="H121" s="252">
        <f t="shared" si="4"/>
        <v>20</v>
      </c>
      <c r="I121" s="240"/>
      <c r="J121" s="240" t="s">
        <v>103</v>
      </c>
      <c r="K121" s="307"/>
      <c r="L121" s="234"/>
      <c r="M121" s="347" t="s">
        <v>74</v>
      </c>
      <c r="N121" s="350"/>
      <c r="O121" s="351"/>
      <c r="P121" s="351"/>
    </row>
    <row r="122" spans="1:17" s="130" customFormat="1" ht="20.25" x14ac:dyDescent="0.3">
      <c r="A122" s="234"/>
      <c r="B122" s="278">
        <v>6</v>
      </c>
      <c r="C122" s="233"/>
      <c r="D122" s="234"/>
      <c r="E122" s="752">
        <v>922</v>
      </c>
      <c r="F122" s="240">
        <v>1</v>
      </c>
      <c r="G122" s="481">
        <f t="shared" si="3"/>
        <v>17541.939999999995</v>
      </c>
      <c r="H122" s="252">
        <f t="shared" si="4"/>
        <v>19</v>
      </c>
      <c r="I122" s="240" t="s">
        <v>124</v>
      </c>
      <c r="J122" s="240" t="s">
        <v>52</v>
      </c>
      <c r="K122" s="307" t="s">
        <v>74</v>
      </c>
      <c r="L122" s="234"/>
      <c r="M122" s="234"/>
      <c r="N122" s="293"/>
      <c r="O122" s="294"/>
      <c r="P122" s="294"/>
      <c r="Q122" s="295"/>
    </row>
    <row r="123" spans="1:17" s="349" customFormat="1" ht="20.25" x14ac:dyDescent="0.3">
      <c r="A123" s="347" t="s">
        <v>63</v>
      </c>
      <c r="B123" s="278">
        <v>6</v>
      </c>
      <c r="C123" s="348"/>
      <c r="D123" s="347"/>
      <c r="E123" s="752">
        <v>946.03</v>
      </c>
      <c r="F123" s="240">
        <v>1</v>
      </c>
      <c r="G123" s="481">
        <f t="shared" si="3"/>
        <v>16595.909999999996</v>
      </c>
      <c r="H123" s="252">
        <f t="shared" si="4"/>
        <v>18</v>
      </c>
      <c r="I123" s="240" t="s">
        <v>124</v>
      </c>
      <c r="J123" s="240" t="s">
        <v>52</v>
      </c>
      <c r="K123" s="307" t="s">
        <v>74</v>
      </c>
      <c r="L123" s="234"/>
      <c r="M123" s="347"/>
      <c r="N123" s="350"/>
      <c r="O123" s="351"/>
      <c r="P123" s="351"/>
    </row>
    <row r="124" spans="1:17" s="337" customFormat="1" ht="20.25" x14ac:dyDescent="0.3">
      <c r="A124" s="338"/>
      <c r="B124" s="278">
        <v>6</v>
      </c>
      <c r="C124" s="339"/>
      <c r="D124" s="338"/>
      <c r="E124" s="752">
        <v>910.2</v>
      </c>
      <c r="F124" s="240">
        <v>1</v>
      </c>
      <c r="G124" s="481">
        <f t="shared" si="3"/>
        <v>15685.709999999995</v>
      </c>
      <c r="H124" s="252">
        <f t="shared" si="4"/>
        <v>17</v>
      </c>
      <c r="I124" s="240" t="s">
        <v>124</v>
      </c>
      <c r="J124" s="240" t="s">
        <v>52</v>
      </c>
      <c r="K124" s="307" t="s">
        <v>74</v>
      </c>
      <c r="L124" s="234"/>
      <c r="M124" s="338"/>
      <c r="N124" s="340"/>
      <c r="O124" s="341"/>
      <c r="P124" s="341"/>
    </row>
    <row r="125" spans="1:17" s="130" customFormat="1" ht="20.25" x14ac:dyDescent="0.3">
      <c r="A125" s="234"/>
      <c r="B125" s="278">
        <v>6</v>
      </c>
      <c r="C125" s="233"/>
      <c r="D125" s="234"/>
      <c r="E125" s="752">
        <v>919.27</v>
      </c>
      <c r="F125" s="240">
        <v>1</v>
      </c>
      <c r="G125" s="481">
        <f t="shared" si="3"/>
        <v>14766.439999999995</v>
      </c>
      <c r="H125" s="252">
        <f t="shared" si="4"/>
        <v>16</v>
      </c>
      <c r="I125" s="240" t="s">
        <v>124</v>
      </c>
      <c r="J125" s="240" t="s">
        <v>52</v>
      </c>
      <c r="K125" s="307" t="s">
        <v>74</v>
      </c>
      <c r="L125" s="234"/>
      <c r="M125" s="234"/>
      <c r="N125" s="293"/>
      <c r="O125" s="294"/>
      <c r="P125" s="294"/>
      <c r="Q125" s="295"/>
    </row>
    <row r="126" spans="1:17" s="336" customFormat="1" ht="20.25" x14ac:dyDescent="0.3">
      <c r="A126" s="352"/>
      <c r="B126" s="278">
        <v>6</v>
      </c>
      <c r="C126" s="353"/>
      <c r="D126" s="352"/>
      <c r="E126" s="752">
        <v>916.1</v>
      </c>
      <c r="F126" s="240">
        <v>1</v>
      </c>
      <c r="G126" s="481">
        <f t="shared" si="3"/>
        <v>13850.339999999995</v>
      </c>
      <c r="H126" s="252">
        <f t="shared" si="4"/>
        <v>15</v>
      </c>
      <c r="I126" s="240" t="s">
        <v>124</v>
      </c>
      <c r="J126" s="240" t="s">
        <v>52</v>
      </c>
      <c r="K126" s="307" t="s">
        <v>74</v>
      </c>
      <c r="L126" s="234"/>
      <c r="M126" s="352"/>
      <c r="N126" s="354"/>
      <c r="O126" s="355"/>
      <c r="P126" s="355"/>
    </row>
    <row r="127" spans="1:17" s="349" customFormat="1" ht="20.25" x14ac:dyDescent="0.3">
      <c r="A127" s="347"/>
      <c r="B127" s="278">
        <v>6</v>
      </c>
      <c r="C127" s="303"/>
      <c r="D127" s="285"/>
      <c r="E127" s="752">
        <v>945.58</v>
      </c>
      <c r="F127" s="240">
        <v>1</v>
      </c>
      <c r="G127" s="481">
        <f t="shared" si="3"/>
        <v>12904.759999999995</v>
      </c>
      <c r="H127" s="252">
        <f t="shared" si="4"/>
        <v>14</v>
      </c>
      <c r="I127" s="240" t="s">
        <v>124</v>
      </c>
      <c r="J127" s="240" t="s">
        <v>52</v>
      </c>
      <c r="K127" s="307" t="s">
        <v>74</v>
      </c>
      <c r="L127" s="234"/>
      <c r="M127" s="234"/>
      <c r="N127" s="350"/>
      <c r="O127" s="351"/>
      <c r="P127" s="351"/>
    </row>
    <row r="128" spans="1:17" s="349" customFormat="1" ht="20.25" x14ac:dyDescent="0.3">
      <c r="A128" s="347"/>
      <c r="B128" s="278">
        <v>6</v>
      </c>
      <c r="C128" s="233"/>
      <c r="D128" s="347"/>
      <c r="E128" s="752">
        <v>932.43</v>
      </c>
      <c r="F128" s="240">
        <v>1</v>
      </c>
      <c r="G128" s="481">
        <f t="shared" si="3"/>
        <v>11972.329999999994</v>
      </c>
      <c r="H128" s="252">
        <f t="shared" si="4"/>
        <v>13</v>
      </c>
      <c r="I128" s="240" t="s">
        <v>124</v>
      </c>
      <c r="J128" s="240" t="s">
        <v>52</v>
      </c>
      <c r="K128" s="307" t="s">
        <v>74</v>
      </c>
      <c r="L128" s="234"/>
      <c r="M128" s="347"/>
      <c r="N128" s="350"/>
      <c r="O128" s="351"/>
      <c r="P128" s="351"/>
    </row>
    <row r="129" spans="1:17" s="292" customFormat="1" ht="20.25" x14ac:dyDescent="0.3">
      <c r="A129" s="234"/>
      <c r="B129" s="278">
        <v>6</v>
      </c>
      <c r="C129" s="233"/>
      <c r="D129" s="234"/>
      <c r="E129" s="752">
        <v>946.03</v>
      </c>
      <c r="F129" s="240">
        <v>1</v>
      </c>
      <c r="G129" s="481">
        <f t="shared" si="3"/>
        <v>11026.299999999994</v>
      </c>
      <c r="H129" s="252">
        <f t="shared" si="4"/>
        <v>12</v>
      </c>
      <c r="I129" s="240" t="s">
        <v>124</v>
      </c>
      <c r="J129" s="240" t="s">
        <v>52</v>
      </c>
      <c r="K129" s="307" t="s">
        <v>74</v>
      </c>
      <c r="L129" s="234"/>
      <c r="M129" s="234"/>
      <c r="N129" s="293"/>
      <c r="O129" s="294"/>
      <c r="P129" s="294"/>
    </row>
    <row r="130" spans="1:17" s="130" customFormat="1" ht="20.25" x14ac:dyDescent="0.3">
      <c r="A130" s="234"/>
      <c r="B130" s="278">
        <v>6</v>
      </c>
      <c r="C130" s="233"/>
      <c r="D130" s="234"/>
      <c r="E130" s="752">
        <v>912.93</v>
      </c>
      <c r="F130" s="240">
        <v>1</v>
      </c>
      <c r="G130" s="481">
        <f t="shared" si="3"/>
        <v>10113.369999999994</v>
      </c>
      <c r="H130" s="252">
        <f t="shared" si="4"/>
        <v>11</v>
      </c>
      <c r="I130" s="240" t="s">
        <v>124</v>
      </c>
      <c r="J130" s="240" t="s">
        <v>52</v>
      </c>
      <c r="K130" s="307" t="s">
        <v>74</v>
      </c>
      <c r="L130" s="234"/>
      <c r="M130" s="234"/>
      <c r="N130" s="293"/>
      <c r="O130" s="294"/>
      <c r="P130" s="294"/>
      <c r="Q130" s="295"/>
    </row>
    <row r="131" spans="1:17" s="130" customFormat="1" ht="20.25" x14ac:dyDescent="0.3">
      <c r="A131" s="234"/>
      <c r="B131" s="278">
        <v>6</v>
      </c>
      <c r="C131" s="303"/>
      <c r="D131" s="285"/>
      <c r="E131" s="752">
        <v>919.27</v>
      </c>
      <c r="F131" s="240">
        <v>1</v>
      </c>
      <c r="G131" s="481">
        <f t="shared" si="3"/>
        <v>9194.0999999999931</v>
      </c>
      <c r="H131" s="252">
        <f t="shared" si="4"/>
        <v>10</v>
      </c>
      <c r="I131" s="240" t="s">
        <v>124</v>
      </c>
      <c r="J131" s="240" t="s">
        <v>52</v>
      </c>
      <c r="K131" s="307" t="s">
        <v>74</v>
      </c>
      <c r="L131" s="234"/>
      <c r="M131" s="285"/>
      <c r="N131" s="293"/>
      <c r="O131" s="294"/>
      <c r="P131" s="294"/>
      <c r="Q131" s="295"/>
    </row>
    <row r="132" spans="1:17" s="130" customFormat="1" ht="20.25" x14ac:dyDescent="0.3">
      <c r="A132" s="234"/>
      <c r="B132" s="278">
        <v>6</v>
      </c>
      <c r="C132" s="233"/>
      <c r="D132" s="234"/>
      <c r="E132" s="752">
        <v>908.84</v>
      </c>
      <c r="F132" s="240">
        <v>1</v>
      </c>
      <c r="G132" s="481">
        <f t="shared" si="3"/>
        <v>8285.2599999999929</v>
      </c>
      <c r="H132" s="252">
        <f t="shared" si="4"/>
        <v>9</v>
      </c>
      <c r="I132" s="240" t="s">
        <v>125</v>
      </c>
      <c r="J132" s="240" t="s">
        <v>52</v>
      </c>
      <c r="K132" s="307" t="s">
        <v>74</v>
      </c>
      <c r="L132" s="234"/>
      <c r="M132" s="234"/>
      <c r="N132" s="293"/>
      <c r="O132" s="294"/>
      <c r="P132" s="294"/>
      <c r="Q132" s="295"/>
    </row>
    <row r="133" spans="1:17" s="130" customFormat="1" ht="20.25" x14ac:dyDescent="0.3">
      <c r="A133" s="234"/>
      <c r="B133" s="278">
        <v>6</v>
      </c>
      <c r="C133" s="233"/>
      <c r="D133" s="234"/>
      <c r="E133" s="752">
        <v>924.72</v>
      </c>
      <c r="F133" s="240">
        <v>1</v>
      </c>
      <c r="G133" s="481">
        <f t="shared" si="3"/>
        <v>7360.5399999999927</v>
      </c>
      <c r="H133" s="252">
        <f t="shared" si="4"/>
        <v>8</v>
      </c>
      <c r="I133" s="240" t="s">
        <v>125</v>
      </c>
      <c r="J133" s="240" t="s">
        <v>52</v>
      </c>
      <c r="K133" s="307" t="s">
        <v>74</v>
      </c>
      <c r="L133" s="234"/>
      <c r="M133" s="234"/>
      <c r="N133" s="293"/>
      <c r="O133" s="294"/>
      <c r="P133" s="294"/>
      <c r="Q133" s="295"/>
    </row>
    <row r="134" spans="1:17" s="130" customFormat="1" ht="20.25" x14ac:dyDescent="0.3">
      <c r="A134" s="234"/>
      <c r="B134" s="278">
        <v>6</v>
      </c>
      <c r="C134" s="233"/>
      <c r="D134" s="234"/>
      <c r="E134" s="752">
        <v>912.02</v>
      </c>
      <c r="F134" s="240">
        <v>1</v>
      </c>
      <c r="G134" s="481">
        <f t="shared" si="3"/>
        <v>6448.5199999999932</v>
      </c>
      <c r="H134" s="252">
        <f t="shared" si="4"/>
        <v>7</v>
      </c>
      <c r="I134" s="240" t="s">
        <v>125</v>
      </c>
      <c r="J134" s="240" t="s">
        <v>52</v>
      </c>
      <c r="K134" s="307" t="s">
        <v>74</v>
      </c>
      <c r="L134" s="234"/>
      <c r="M134" s="234"/>
      <c r="N134" s="293"/>
      <c r="O134" s="294"/>
      <c r="P134" s="294"/>
      <c r="Q134" s="295"/>
    </row>
    <row r="135" spans="1:17" s="130" customFormat="1" ht="20.25" x14ac:dyDescent="0.3">
      <c r="A135" s="234"/>
      <c r="B135" s="278">
        <v>6</v>
      </c>
      <c r="C135" s="233"/>
      <c r="D135" s="234"/>
      <c r="E135" s="752">
        <v>937.87</v>
      </c>
      <c r="F135" s="240">
        <v>1</v>
      </c>
      <c r="G135" s="481">
        <f t="shared" si="3"/>
        <v>5510.6499999999933</v>
      </c>
      <c r="H135" s="252">
        <f t="shared" si="4"/>
        <v>6</v>
      </c>
      <c r="I135" s="240" t="s">
        <v>125</v>
      </c>
      <c r="J135" s="240" t="s">
        <v>52</v>
      </c>
      <c r="K135" s="307" t="s">
        <v>74</v>
      </c>
      <c r="L135" s="234"/>
      <c r="M135" s="234"/>
      <c r="N135" s="293"/>
      <c r="O135" s="294"/>
      <c r="P135" s="294"/>
      <c r="Q135" s="295"/>
    </row>
    <row r="136" spans="1:17" s="130" customFormat="1" ht="20.25" x14ac:dyDescent="0.3">
      <c r="A136" s="234"/>
      <c r="B136" s="278">
        <v>6</v>
      </c>
      <c r="C136" s="233"/>
      <c r="D136" s="234"/>
      <c r="E136" s="752">
        <v>936.96</v>
      </c>
      <c r="F136" s="240">
        <v>1</v>
      </c>
      <c r="G136" s="481">
        <f t="shared" si="3"/>
        <v>4573.6899999999932</v>
      </c>
      <c r="H136" s="252">
        <f t="shared" si="4"/>
        <v>5</v>
      </c>
      <c r="I136" s="240" t="s">
        <v>125</v>
      </c>
      <c r="J136" s="240" t="s">
        <v>52</v>
      </c>
      <c r="K136" s="307" t="s">
        <v>74</v>
      </c>
      <c r="L136" s="234"/>
      <c r="M136" s="234"/>
      <c r="N136" s="293"/>
      <c r="O136" s="294"/>
      <c r="P136" s="294"/>
      <c r="Q136" s="295"/>
    </row>
    <row r="137" spans="1:17" s="130" customFormat="1" ht="20.25" x14ac:dyDescent="0.3">
      <c r="A137" s="234"/>
      <c r="B137" s="278">
        <v>6</v>
      </c>
      <c r="C137" s="233"/>
      <c r="D137" s="234"/>
      <c r="E137" s="626">
        <v>939.23</v>
      </c>
      <c r="F137" s="240">
        <v>1</v>
      </c>
      <c r="G137" s="481">
        <f t="shared" si="3"/>
        <v>3634.4599999999932</v>
      </c>
      <c r="H137" s="252">
        <f t="shared" si="4"/>
        <v>4</v>
      </c>
      <c r="I137" s="240" t="s">
        <v>125</v>
      </c>
      <c r="J137" s="240" t="s">
        <v>52</v>
      </c>
      <c r="K137" s="307" t="s">
        <v>74</v>
      </c>
      <c r="L137" s="234"/>
      <c r="M137" s="234"/>
      <c r="N137" s="293"/>
      <c r="O137" s="294"/>
      <c r="P137" s="294"/>
      <c r="Q137" s="295"/>
    </row>
    <row r="138" spans="1:17" s="130" customFormat="1" ht="20.25" x14ac:dyDescent="0.3">
      <c r="A138" s="234"/>
      <c r="B138" s="278">
        <v>6</v>
      </c>
      <c r="C138" s="233"/>
      <c r="D138" s="234"/>
      <c r="E138" s="626">
        <v>915.19</v>
      </c>
      <c r="F138" s="240">
        <v>1</v>
      </c>
      <c r="G138" s="481">
        <f t="shared" si="3"/>
        <v>2719.2699999999932</v>
      </c>
      <c r="H138" s="252">
        <f t="shared" si="4"/>
        <v>3</v>
      </c>
      <c r="I138" s="240" t="s">
        <v>125</v>
      </c>
      <c r="J138" s="240" t="s">
        <v>52</v>
      </c>
      <c r="K138" s="307" t="s">
        <v>74</v>
      </c>
      <c r="L138" s="234"/>
      <c r="M138" s="234"/>
      <c r="N138" s="293"/>
      <c r="O138" s="294"/>
      <c r="P138" s="294"/>
      <c r="Q138" s="295"/>
    </row>
    <row r="139" spans="1:17" s="130" customFormat="1" ht="20.25" x14ac:dyDescent="0.3">
      <c r="A139" s="234"/>
      <c r="B139" s="278">
        <v>6</v>
      </c>
      <c r="C139" s="233"/>
      <c r="D139" s="234"/>
      <c r="E139" s="626">
        <v>921.54</v>
      </c>
      <c r="F139" s="240">
        <v>1</v>
      </c>
      <c r="G139" s="481">
        <f t="shared" ref="G139:G154" si="5">G138-E139+C139</f>
        <v>1797.7299999999932</v>
      </c>
      <c r="H139" s="252">
        <f t="shared" si="4"/>
        <v>2</v>
      </c>
      <c r="I139" s="240" t="s">
        <v>125</v>
      </c>
      <c r="J139" s="240" t="s">
        <v>52</v>
      </c>
      <c r="K139" s="307" t="s">
        <v>74</v>
      </c>
      <c r="L139" s="234"/>
      <c r="M139" s="234"/>
      <c r="N139" s="293"/>
      <c r="O139" s="294"/>
      <c r="P139" s="294"/>
      <c r="Q139" s="295"/>
    </row>
    <row r="140" spans="1:17" s="130" customFormat="1" ht="20.25" x14ac:dyDescent="0.3">
      <c r="A140" s="234"/>
      <c r="B140" s="278">
        <v>6</v>
      </c>
      <c r="C140" s="233"/>
      <c r="D140" s="234"/>
      <c r="E140" s="626">
        <v>894.78</v>
      </c>
      <c r="F140" s="240">
        <v>1</v>
      </c>
      <c r="G140" s="481">
        <f t="shared" si="5"/>
        <v>902.94999999999322</v>
      </c>
      <c r="H140" s="252">
        <f t="shared" ref="H140:H205" si="6">H139-F140+D140</f>
        <v>1</v>
      </c>
      <c r="I140" s="240" t="s">
        <v>125</v>
      </c>
      <c r="J140" s="240" t="s">
        <v>52</v>
      </c>
      <c r="K140" s="307" t="s">
        <v>74</v>
      </c>
      <c r="L140" s="234"/>
      <c r="M140" s="234"/>
      <c r="N140" s="293"/>
      <c r="O140" s="294"/>
      <c r="P140" s="294"/>
      <c r="Q140" s="295"/>
    </row>
    <row r="141" spans="1:17" s="130" customFormat="1" ht="20.25" x14ac:dyDescent="0.3">
      <c r="A141" s="234"/>
      <c r="B141" s="278">
        <v>6</v>
      </c>
      <c r="C141" s="233"/>
      <c r="D141" s="234"/>
      <c r="E141" s="626">
        <v>902.95</v>
      </c>
      <c r="F141" s="240">
        <v>1</v>
      </c>
      <c r="G141" s="481">
        <f t="shared" si="5"/>
        <v>-6.8212102632969618E-12</v>
      </c>
      <c r="H141" s="252">
        <f t="shared" si="6"/>
        <v>0</v>
      </c>
      <c r="I141" s="240" t="s">
        <v>125</v>
      </c>
      <c r="J141" s="240" t="s">
        <v>52</v>
      </c>
      <c r="K141" s="307" t="s">
        <v>74</v>
      </c>
      <c r="L141" s="234"/>
      <c r="M141" s="234"/>
      <c r="N141" s="293"/>
      <c r="O141" s="294"/>
      <c r="P141" s="294"/>
      <c r="Q141" s="295"/>
    </row>
    <row r="142" spans="1:17" s="130" customFormat="1" ht="20.25" x14ac:dyDescent="0.3">
      <c r="A142" s="234"/>
      <c r="B142" s="277">
        <v>6</v>
      </c>
      <c r="C142" s="233">
        <v>18621.759999999998</v>
      </c>
      <c r="D142" s="234">
        <v>20</v>
      </c>
      <c r="E142" s="626"/>
      <c r="F142" s="261"/>
      <c r="G142" s="481">
        <f t="shared" si="5"/>
        <v>18621.759999999991</v>
      </c>
      <c r="H142" s="252">
        <f t="shared" si="6"/>
        <v>20</v>
      </c>
      <c r="I142" s="261"/>
      <c r="J142" s="240" t="s">
        <v>103</v>
      </c>
      <c r="K142" s="307"/>
      <c r="L142" s="234"/>
      <c r="M142" s="234" t="s">
        <v>74</v>
      </c>
      <c r="N142" s="293"/>
      <c r="O142" s="294"/>
      <c r="P142" s="294"/>
      <c r="Q142" s="295"/>
    </row>
    <row r="143" spans="1:17" s="337" customFormat="1" ht="23.25" x14ac:dyDescent="0.35">
      <c r="A143" s="338"/>
      <c r="B143" s="277">
        <v>6</v>
      </c>
      <c r="C143" s="339"/>
      <c r="D143" s="338"/>
      <c r="E143" s="753">
        <v>952.83</v>
      </c>
      <c r="F143" s="261">
        <v>1</v>
      </c>
      <c r="G143" s="481">
        <f t="shared" si="5"/>
        <v>17668.929999999989</v>
      </c>
      <c r="H143" s="252">
        <f t="shared" si="6"/>
        <v>19</v>
      </c>
      <c r="I143" s="261" t="s">
        <v>128</v>
      </c>
      <c r="J143" s="240" t="s">
        <v>52</v>
      </c>
      <c r="K143" s="307" t="s">
        <v>74</v>
      </c>
      <c r="L143" s="338"/>
      <c r="M143" s="338"/>
      <c r="N143" s="340"/>
      <c r="O143" s="341"/>
      <c r="P143" s="341"/>
    </row>
    <row r="144" spans="1:17" s="130" customFormat="1" ht="23.25" x14ac:dyDescent="0.35">
      <c r="A144" s="234"/>
      <c r="B144" s="277">
        <v>6</v>
      </c>
      <c r="C144" s="233"/>
      <c r="D144" s="234"/>
      <c r="E144" s="588">
        <v>948.3</v>
      </c>
      <c r="F144" s="261">
        <v>1</v>
      </c>
      <c r="G144" s="481">
        <f t="shared" si="5"/>
        <v>16720.62999999999</v>
      </c>
      <c r="H144" s="252">
        <f t="shared" si="6"/>
        <v>18</v>
      </c>
      <c r="I144" s="261" t="s">
        <v>128</v>
      </c>
      <c r="J144" s="240" t="s">
        <v>52</v>
      </c>
      <c r="K144" s="307" t="s">
        <v>74</v>
      </c>
      <c r="L144" s="234"/>
      <c r="M144" s="234"/>
      <c r="N144" s="293"/>
      <c r="O144" s="294"/>
      <c r="P144" s="294"/>
      <c r="Q144" s="295"/>
    </row>
    <row r="145" spans="1:17" s="130" customFormat="1" ht="23.25" x14ac:dyDescent="0.35">
      <c r="A145" s="234"/>
      <c r="B145" s="277">
        <v>6</v>
      </c>
      <c r="C145" s="233"/>
      <c r="D145" s="234"/>
      <c r="E145" s="588">
        <v>967.8</v>
      </c>
      <c r="F145" s="261">
        <v>1</v>
      </c>
      <c r="G145" s="481">
        <f t="shared" si="5"/>
        <v>15752.829999999991</v>
      </c>
      <c r="H145" s="252">
        <f t="shared" si="6"/>
        <v>17</v>
      </c>
      <c r="I145" s="261" t="s">
        <v>128</v>
      </c>
      <c r="J145" s="240" t="s">
        <v>52</v>
      </c>
      <c r="K145" s="307" t="s">
        <v>74</v>
      </c>
      <c r="L145" s="234"/>
      <c r="M145" s="234"/>
      <c r="N145" s="293"/>
      <c r="O145" s="294"/>
      <c r="P145" s="294"/>
      <c r="Q145" s="295"/>
    </row>
    <row r="146" spans="1:17" s="130" customFormat="1" ht="23.25" x14ac:dyDescent="0.35">
      <c r="A146" s="234"/>
      <c r="B146" s="277">
        <v>6</v>
      </c>
      <c r="C146" s="233"/>
      <c r="D146" s="234"/>
      <c r="E146" s="588">
        <v>961.45</v>
      </c>
      <c r="F146" s="261">
        <v>1</v>
      </c>
      <c r="G146" s="481">
        <f t="shared" si="5"/>
        <v>14791.37999999999</v>
      </c>
      <c r="H146" s="252">
        <f t="shared" si="6"/>
        <v>16</v>
      </c>
      <c r="I146" s="261" t="s">
        <v>128</v>
      </c>
      <c r="J146" s="240" t="s">
        <v>52</v>
      </c>
      <c r="K146" s="307" t="s">
        <v>74</v>
      </c>
      <c r="L146" s="234"/>
      <c r="M146" s="234"/>
      <c r="N146" s="293"/>
      <c r="O146" s="294"/>
      <c r="P146" s="294"/>
      <c r="Q146" s="295"/>
    </row>
    <row r="147" spans="1:17" s="130" customFormat="1" ht="23.25" x14ac:dyDescent="0.35">
      <c r="A147" s="234"/>
      <c r="B147" s="277">
        <v>6</v>
      </c>
      <c r="C147" s="233"/>
      <c r="D147" s="234"/>
      <c r="E147" s="588">
        <v>960.54</v>
      </c>
      <c r="F147" s="261">
        <v>1</v>
      </c>
      <c r="G147" s="481">
        <f t="shared" si="5"/>
        <v>13830.839999999989</v>
      </c>
      <c r="H147" s="252">
        <f t="shared" si="6"/>
        <v>15</v>
      </c>
      <c r="I147" s="261" t="s">
        <v>128</v>
      </c>
      <c r="J147" s="240" t="s">
        <v>52</v>
      </c>
      <c r="K147" s="307" t="s">
        <v>74</v>
      </c>
      <c r="L147" s="234"/>
      <c r="M147" s="234"/>
      <c r="N147" s="293"/>
      <c r="O147" s="294"/>
      <c r="P147" s="294"/>
      <c r="Q147" s="295"/>
    </row>
    <row r="148" spans="1:17" s="130" customFormat="1" ht="23.25" x14ac:dyDescent="0.35">
      <c r="A148" s="234"/>
      <c r="B148" s="277">
        <v>6</v>
      </c>
      <c r="C148" s="233"/>
      <c r="D148" s="234"/>
      <c r="E148" s="588">
        <v>947.85</v>
      </c>
      <c r="F148" s="261">
        <v>1</v>
      </c>
      <c r="G148" s="481">
        <f t="shared" si="5"/>
        <v>12882.989999999989</v>
      </c>
      <c r="H148" s="252">
        <f t="shared" si="6"/>
        <v>14</v>
      </c>
      <c r="I148" s="261" t="s">
        <v>128</v>
      </c>
      <c r="J148" s="240" t="s">
        <v>52</v>
      </c>
      <c r="K148" s="307" t="s">
        <v>74</v>
      </c>
      <c r="L148" s="234"/>
      <c r="M148" s="234"/>
      <c r="N148" s="293"/>
      <c r="O148" s="294"/>
      <c r="P148" s="294"/>
      <c r="Q148" s="295"/>
    </row>
    <row r="149" spans="1:17" s="130" customFormat="1" ht="23.25" x14ac:dyDescent="0.35">
      <c r="A149" s="234"/>
      <c r="B149" s="277">
        <v>6</v>
      </c>
      <c r="C149" s="303"/>
      <c r="D149" s="285"/>
      <c r="E149" s="588">
        <v>945.12</v>
      </c>
      <c r="F149" s="261">
        <v>1</v>
      </c>
      <c r="G149" s="481">
        <f t="shared" si="5"/>
        <v>11937.869999999988</v>
      </c>
      <c r="H149" s="252">
        <f t="shared" si="6"/>
        <v>13</v>
      </c>
      <c r="I149" s="261" t="s">
        <v>129</v>
      </c>
      <c r="J149" s="240" t="s">
        <v>130</v>
      </c>
      <c r="K149" s="307" t="s">
        <v>74</v>
      </c>
      <c r="L149" s="234"/>
      <c r="M149" s="234"/>
      <c r="N149" s="293"/>
      <c r="O149" s="294"/>
      <c r="P149" s="294"/>
      <c r="Q149" s="295"/>
    </row>
    <row r="150" spans="1:17" s="130" customFormat="1" ht="23.25" x14ac:dyDescent="0.35">
      <c r="A150" s="234"/>
      <c r="B150" s="277">
        <v>6</v>
      </c>
      <c r="C150" s="233"/>
      <c r="D150" s="234"/>
      <c r="E150" s="588">
        <v>957.37</v>
      </c>
      <c r="F150" s="261">
        <v>1</v>
      </c>
      <c r="G150" s="481">
        <f t="shared" si="5"/>
        <v>10980.499999999987</v>
      </c>
      <c r="H150" s="252">
        <f t="shared" si="6"/>
        <v>12</v>
      </c>
      <c r="I150" s="261" t="s">
        <v>129</v>
      </c>
      <c r="J150" s="240" t="s">
        <v>130</v>
      </c>
      <c r="K150" s="307" t="s">
        <v>74</v>
      </c>
      <c r="L150" s="234"/>
      <c r="M150" s="234"/>
      <c r="N150" s="293"/>
      <c r="O150" s="294"/>
      <c r="P150" s="294"/>
      <c r="Q150" s="295"/>
    </row>
    <row r="151" spans="1:17" s="130" customFormat="1" ht="23.25" x14ac:dyDescent="0.35">
      <c r="A151" s="234"/>
      <c r="B151" s="277">
        <v>6</v>
      </c>
      <c r="C151" s="233"/>
      <c r="D151" s="234"/>
      <c r="E151" s="588">
        <v>913.38</v>
      </c>
      <c r="F151" s="261">
        <v>1</v>
      </c>
      <c r="G151" s="481">
        <f t="shared" si="5"/>
        <v>10067.119999999988</v>
      </c>
      <c r="H151" s="252">
        <f t="shared" si="6"/>
        <v>11</v>
      </c>
      <c r="I151" s="261" t="s">
        <v>129</v>
      </c>
      <c r="J151" s="240" t="s">
        <v>130</v>
      </c>
      <c r="K151" s="307" t="s">
        <v>74</v>
      </c>
      <c r="L151" s="234"/>
      <c r="M151" s="285"/>
      <c r="N151" s="293"/>
      <c r="O151" s="294"/>
      <c r="P151" s="294"/>
      <c r="Q151" s="295"/>
    </row>
    <row r="152" spans="1:17" s="130" customFormat="1" ht="23.25" x14ac:dyDescent="0.35">
      <c r="A152" s="234"/>
      <c r="B152" s="277">
        <v>6</v>
      </c>
      <c r="C152" s="233"/>
      <c r="D152" s="234"/>
      <c r="E152" s="588">
        <v>926.98</v>
      </c>
      <c r="F152" s="261">
        <v>1</v>
      </c>
      <c r="G152" s="481">
        <f t="shared" si="5"/>
        <v>9140.1399999999885</v>
      </c>
      <c r="H152" s="252">
        <f t="shared" si="6"/>
        <v>10</v>
      </c>
      <c r="I152" s="261" t="s">
        <v>129</v>
      </c>
      <c r="J152" s="240" t="s">
        <v>130</v>
      </c>
      <c r="K152" s="307" t="s">
        <v>74</v>
      </c>
      <c r="L152" s="234"/>
      <c r="M152" s="234"/>
      <c r="N152" s="293"/>
      <c r="O152" s="294"/>
      <c r="P152" s="294"/>
      <c r="Q152" s="295"/>
    </row>
    <row r="153" spans="1:17" s="130" customFormat="1" ht="23.25" x14ac:dyDescent="0.35">
      <c r="A153" s="234"/>
      <c r="B153" s="277">
        <v>6</v>
      </c>
      <c r="C153" s="303"/>
      <c r="D153" s="285"/>
      <c r="E153" s="588">
        <v>928.34</v>
      </c>
      <c r="F153" s="261">
        <v>1</v>
      </c>
      <c r="G153" s="481">
        <f t="shared" si="5"/>
        <v>8211.7999999999884</v>
      </c>
      <c r="H153" s="252">
        <f t="shared" si="6"/>
        <v>9</v>
      </c>
      <c r="I153" s="261" t="s">
        <v>129</v>
      </c>
      <c r="J153" s="240" t="s">
        <v>130</v>
      </c>
      <c r="K153" s="307" t="s">
        <v>74</v>
      </c>
      <c r="L153" s="234"/>
      <c r="M153" s="285"/>
      <c r="N153" s="293"/>
      <c r="O153" s="294"/>
      <c r="P153" s="294"/>
      <c r="Q153" s="295"/>
    </row>
    <row r="154" spans="1:17" s="130" customFormat="1" ht="23.25" x14ac:dyDescent="0.35">
      <c r="A154" s="234"/>
      <c r="B154" s="277">
        <v>6</v>
      </c>
      <c r="C154" s="303"/>
      <c r="D154" s="285"/>
      <c r="E154" s="588">
        <v>926.08</v>
      </c>
      <c r="F154" s="261">
        <v>1</v>
      </c>
      <c r="G154" s="481">
        <f t="shared" si="5"/>
        <v>7285.7199999999884</v>
      </c>
      <c r="H154" s="252">
        <f t="shared" si="6"/>
        <v>8</v>
      </c>
      <c r="I154" s="261" t="s">
        <v>129</v>
      </c>
      <c r="J154" s="240" t="s">
        <v>130</v>
      </c>
      <c r="K154" s="307" t="s">
        <v>74</v>
      </c>
      <c r="L154" s="234"/>
      <c r="M154" s="234"/>
      <c r="N154" s="293"/>
      <c r="O154" s="294"/>
      <c r="P154" s="294"/>
      <c r="Q154" s="295"/>
    </row>
    <row r="155" spans="1:17" s="130" customFormat="1" ht="23.25" x14ac:dyDescent="0.35">
      <c r="A155" s="234"/>
      <c r="B155" s="277">
        <v>6</v>
      </c>
      <c r="C155" s="339"/>
      <c r="D155" s="338"/>
      <c r="E155" s="588">
        <v>952.38</v>
      </c>
      <c r="F155" s="261">
        <v>1</v>
      </c>
      <c r="G155" s="481">
        <f t="shared" ref="G155:G204" si="7">G154-E155+C155</f>
        <v>6333.3399999999883</v>
      </c>
      <c r="H155" s="252">
        <f t="shared" si="6"/>
        <v>7</v>
      </c>
      <c r="I155" s="261" t="s">
        <v>129</v>
      </c>
      <c r="J155" s="240" t="s">
        <v>130</v>
      </c>
      <c r="K155" s="307" t="s">
        <v>74</v>
      </c>
      <c r="L155" s="234"/>
      <c r="M155" s="234"/>
      <c r="N155" s="293"/>
      <c r="O155" s="294"/>
      <c r="P155" s="294"/>
      <c r="Q155" s="295"/>
    </row>
    <row r="156" spans="1:17" s="130" customFormat="1" ht="23.25" x14ac:dyDescent="0.35">
      <c r="A156" s="234"/>
      <c r="B156" s="277">
        <v>6</v>
      </c>
      <c r="C156" s="303"/>
      <c r="D156" s="234"/>
      <c r="E156" s="588">
        <v>953.29</v>
      </c>
      <c r="F156" s="261">
        <v>1</v>
      </c>
      <c r="G156" s="481">
        <f t="shared" si="7"/>
        <v>5380.0499999999884</v>
      </c>
      <c r="H156" s="252">
        <f t="shared" si="6"/>
        <v>6</v>
      </c>
      <c r="I156" s="261" t="s">
        <v>129</v>
      </c>
      <c r="J156" s="240" t="s">
        <v>130</v>
      </c>
      <c r="K156" s="307" t="s">
        <v>74</v>
      </c>
      <c r="L156" s="234"/>
      <c r="M156" s="234"/>
      <c r="N156" s="293"/>
      <c r="O156" s="294"/>
      <c r="P156" s="294"/>
      <c r="Q156" s="295"/>
    </row>
    <row r="157" spans="1:17" s="130" customFormat="1" ht="23.25" x14ac:dyDescent="0.35">
      <c r="A157" s="234" t="s">
        <v>78</v>
      </c>
      <c r="B157" s="277">
        <v>6</v>
      </c>
      <c r="C157" s="233"/>
      <c r="D157" s="234"/>
      <c r="E157" s="588">
        <v>918.82</v>
      </c>
      <c r="F157" s="261">
        <v>1</v>
      </c>
      <c r="G157" s="481">
        <f t="shared" si="7"/>
        <v>4461.2299999999886</v>
      </c>
      <c r="H157" s="252">
        <f t="shared" si="6"/>
        <v>5</v>
      </c>
      <c r="I157" s="261" t="s">
        <v>129</v>
      </c>
      <c r="J157" s="240" t="s">
        <v>130</v>
      </c>
      <c r="K157" s="307" t="s">
        <v>74</v>
      </c>
      <c r="L157" s="234"/>
      <c r="M157" s="234"/>
      <c r="N157" s="293"/>
      <c r="O157" s="294"/>
      <c r="P157" s="294"/>
      <c r="Q157" s="295"/>
    </row>
    <row r="158" spans="1:17" s="130" customFormat="1" ht="23.25" x14ac:dyDescent="0.35">
      <c r="A158" s="234"/>
      <c r="B158" s="277">
        <v>6</v>
      </c>
      <c r="C158" s="233"/>
      <c r="D158" s="234"/>
      <c r="E158" s="588">
        <v>921.54</v>
      </c>
      <c r="F158" s="261">
        <v>1</v>
      </c>
      <c r="G158" s="481">
        <f t="shared" si="7"/>
        <v>3539.6899999999887</v>
      </c>
      <c r="H158" s="252">
        <f t="shared" si="6"/>
        <v>4</v>
      </c>
      <c r="I158" s="261" t="s">
        <v>129</v>
      </c>
      <c r="J158" s="240" t="s">
        <v>130</v>
      </c>
      <c r="K158" s="307" t="s">
        <v>74</v>
      </c>
      <c r="L158" s="234"/>
      <c r="M158" s="234"/>
      <c r="N158" s="293"/>
      <c r="O158" s="294"/>
      <c r="P158" s="294"/>
      <c r="Q158" s="295"/>
    </row>
    <row r="159" spans="1:17" s="130" customFormat="1" ht="23.25" x14ac:dyDescent="0.35">
      <c r="A159" s="234"/>
      <c r="B159" s="277">
        <v>6</v>
      </c>
      <c r="C159" s="233"/>
      <c r="D159" s="234"/>
      <c r="E159" s="588">
        <v>947.85</v>
      </c>
      <c r="F159" s="261">
        <v>1</v>
      </c>
      <c r="G159" s="481">
        <f t="shared" si="7"/>
        <v>2591.8399999999888</v>
      </c>
      <c r="H159" s="252">
        <f t="shared" si="6"/>
        <v>3</v>
      </c>
      <c r="I159" s="261" t="s">
        <v>129</v>
      </c>
      <c r="J159" s="240" t="s">
        <v>130</v>
      </c>
      <c r="K159" s="307" t="s">
        <v>74</v>
      </c>
      <c r="L159" s="234"/>
      <c r="M159" s="234"/>
      <c r="N159" s="293"/>
      <c r="O159" s="294"/>
      <c r="P159" s="294"/>
      <c r="Q159" s="295"/>
    </row>
    <row r="160" spans="1:17" s="130" customFormat="1" ht="23.25" x14ac:dyDescent="0.35">
      <c r="A160" s="234"/>
      <c r="B160" s="277">
        <v>6</v>
      </c>
      <c r="C160" s="233"/>
      <c r="D160" s="234"/>
      <c r="E160" s="588">
        <v>979.14</v>
      </c>
      <c r="F160" s="261">
        <v>1</v>
      </c>
      <c r="G160" s="481">
        <f t="shared" si="7"/>
        <v>1612.6999999999889</v>
      </c>
      <c r="H160" s="252">
        <f t="shared" si="6"/>
        <v>2</v>
      </c>
      <c r="I160" s="261" t="s">
        <v>129</v>
      </c>
      <c r="J160" s="240" t="s">
        <v>130</v>
      </c>
      <c r="K160" s="307" t="s">
        <v>74</v>
      </c>
      <c r="L160" s="234"/>
      <c r="M160" s="234"/>
      <c r="N160" s="293"/>
      <c r="O160" s="294"/>
      <c r="P160" s="294"/>
      <c r="Q160" s="295"/>
    </row>
    <row r="161" spans="1:17" s="130" customFormat="1" ht="23.25" x14ac:dyDescent="0.35">
      <c r="A161" s="234"/>
      <c r="B161" s="277">
        <v>6</v>
      </c>
      <c r="C161" s="233"/>
      <c r="D161" s="234"/>
      <c r="E161" s="588">
        <v>831.75</v>
      </c>
      <c r="F161" s="240">
        <v>1</v>
      </c>
      <c r="G161" s="481">
        <f t="shared" si="7"/>
        <v>780.9499999999889</v>
      </c>
      <c r="H161" s="252">
        <f t="shared" si="6"/>
        <v>1</v>
      </c>
      <c r="I161" s="240" t="s">
        <v>128</v>
      </c>
      <c r="J161" s="240" t="s">
        <v>52</v>
      </c>
      <c r="K161" s="434" t="s">
        <v>74</v>
      </c>
      <c r="L161" s="234"/>
      <c r="M161" s="234"/>
      <c r="N161" s="293"/>
      <c r="O161" s="294"/>
      <c r="P161" s="294"/>
      <c r="Q161" s="295"/>
    </row>
    <row r="162" spans="1:17" s="130" customFormat="1" ht="23.25" x14ac:dyDescent="0.35">
      <c r="A162" s="234"/>
      <c r="B162" s="277">
        <v>6</v>
      </c>
      <c r="C162" s="233"/>
      <c r="D162" s="234"/>
      <c r="E162" s="588">
        <v>780.95</v>
      </c>
      <c r="F162" s="240">
        <v>1</v>
      </c>
      <c r="G162" s="481">
        <f t="shared" si="7"/>
        <v>-1.1141310096718371E-11</v>
      </c>
      <c r="H162" s="252">
        <f t="shared" si="6"/>
        <v>0</v>
      </c>
      <c r="I162" s="240" t="s">
        <v>128</v>
      </c>
      <c r="J162" s="240" t="s">
        <v>52</v>
      </c>
      <c r="K162" s="434" t="s">
        <v>74</v>
      </c>
      <c r="L162" s="234"/>
      <c r="M162" s="234"/>
      <c r="N162" s="293"/>
      <c r="O162" s="294"/>
      <c r="P162" s="294"/>
      <c r="Q162" s="295"/>
    </row>
    <row r="163" spans="1:17" s="130" customFormat="1" ht="23.25" x14ac:dyDescent="0.35">
      <c r="A163" s="234"/>
      <c r="B163" s="292">
        <v>7</v>
      </c>
      <c r="C163" s="233">
        <v>18480.27</v>
      </c>
      <c r="D163" s="234">
        <v>20</v>
      </c>
      <c r="E163" s="588"/>
      <c r="F163" s="240"/>
      <c r="G163" s="481">
        <f t="shared" si="7"/>
        <v>18480.26999999999</v>
      </c>
      <c r="H163" s="252">
        <f t="shared" si="6"/>
        <v>20</v>
      </c>
      <c r="I163" s="240"/>
      <c r="J163" s="240" t="s">
        <v>103</v>
      </c>
      <c r="K163" s="434"/>
      <c r="L163" s="234"/>
      <c r="M163" s="234" t="s">
        <v>74</v>
      </c>
      <c r="N163" s="293"/>
      <c r="O163" s="294"/>
      <c r="P163" s="294"/>
      <c r="Q163" s="295"/>
    </row>
    <row r="164" spans="1:17" s="130" customFormat="1" ht="20.25" x14ac:dyDescent="0.3">
      <c r="A164" s="234"/>
      <c r="B164" s="292">
        <v>7</v>
      </c>
      <c r="C164" s="233"/>
      <c r="D164" s="234"/>
      <c r="E164" s="505">
        <v>962.81</v>
      </c>
      <c r="F164" s="240">
        <v>1</v>
      </c>
      <c r="G164" s="481">
        <f t="shared" si="7"/>
        <v>17517.459999999988</v>
      </c>
      <c r="H164" s="252">
        <f t="shared" si="6"/>
        <v>19</v>
      </c>
      <c r="I164" s="240" t="s">
        <v>132</v>
      </c>
      <c r="J164" s="240" t="s">
        <v>52</v>
      </c>
      <c r="K164" s="434" t="s">
        <v>74</v>
      </c>
      <c r="L164" s="234"/>
      <c r="M164" s="234"/>
      <c r="N164" s="293"/>
      <c r="O164" s="294"/>
      <c r="P164" s="294"/>
      <c r="Q164" s="295"/>
    </row>
    <row r="165" spans="1:17" s="130" customFormat="1" ht="20.25" x14ac:dyDescent="0.3">
      <c r="A165" s="234"/>
      <c r="B165" s="292">
        <v>7</v>
      </c>
      <c r="C165" s="233"/>
      <c r="D165" s="234"/>
      <c r="E165" s="505">
        <v>893.88</v>
      </c>
      <c r="F165" s="240">
        <v>1</v>
      </c>
      <c r="G165" s="481">
        <f t="shared" si="7"/>
        <v>16623.579999999987</v>
      </c>
      <c r="H165" s="252">
        <f t="shared" si="6"/>
        <v>18</v>
      </c>
      <c r="I165" s="240" t="s">
        <v>132</v>
      </c>
      <c r="J165" s="240" t="s">
        <v>52</v>
      </c>
      <c r="K165" s="434" t="s">
        <v>74</v>
      </c>
      <c r="L165" s="234"/>
      <c r="M165" s="234"/>
      <c r="N165" s="293"/>
      <c r="O165" s="294"/>
      <c r="P165" s="294"/>
      <c r="Q165" s="295"/>
    </row>
    <row r="166" spans="1:17" s="130" customFormat="1" ht="20.25" x14ac:dyDescent="0.3">
      <c r="A166" s="234"/>
      <c r="B166" s="292">
        <v>7</v>
      </c>
      <c r="C166" s="233"/>
      <c r="D166" s="234"/>
      <c r="E166" s="505">
        <v>926.08</v>
      </c>
      <c r="F166" s="240">
        <v>1</v>
      </c>
      <c r="G166" s="481">
        <f t="shared" si="7"/>
        <v>15697.499999999987</v>
      </c>
      <c r="H166" s="252">
        <f t="shared" si="6"/>
        <v>17</v>
      </c>
      <c r="I166" s="240" t="s">
        <v>132</v>
      </c>
      <c r="J166" s="240" t="s">
        <v>52</v>
      </c>
      <c r="K166" s="434" t="s">
        <v>74</v>
      </c>
      <c r="L166" s="234"/>
      <c r="M166" s="234"/>
      <c r="N166" s="293"/>
      <c r="O166" s="294"/>
      <c r="P166" s="294"/>
      <c r="Q166" s="295"/>
    </row>
    <row r="167" spans="1:17" s="130" customFormat="1" ht="20.25" x14ac:dyDescent="0.3">
      <c r="A167" s="234"/>
      <c r="B167" s="292">
        <v>7</v>
      </c>
      <c r="C167" s="233"/>
      <c r="D167" s="234"/>
      <c r="E167" s="505">
        <v>947.39</v>
      </c>
      <c r="F167" s="240">
        <v>1</v>
      </c>
      <c r="G167" s="481">
        <f t="shared" si="7"/>
        <v>14750.109999999988</v>
      </c>
      <c r="H167" s="252">
        <f t="shared" si="6"/>
        <v>16</v>
      </c>
      <c r="I167" s="240" t="s">
        <v>132</v>
      </c>
      <c r="J167" s="240" t="s">
        <v>52</v>
      </c>
      <c r="K167" s="434" t="s">
        <v>74</v>
      </c>
      <c r="L167" s="234"/>
      <c r="M167" s="234"/>
      <c r="N167" s="293"/>
      <c r="O167" s="294"/>
      <c r="P167" s="294"/>
      <c r="Q167" s="295"/>
    </row>
    <row r="168" spans="1:17" s="130" customFormat="1" ht="20.25" x14ac:dyDescent="0.3">
      <c r="A168" s="234"/>
      <c r="B168" s="292">
        <v>7</v>
      </c>
      <c r="C168" s="233"/>
      <c r="D168" s="234"/>
      <c r="E168" s="505">
        <v>897.96</v>
      </c>
      <c r="F168" s="240">
        <v>1</v>
      </c>
      <c r="G168" s="481">
        <f t="shared" si="7"/>
        <v>13852.149999999987</v>
      </c>
      <c r="H168" s="252">
        <f t="shared" si="6"/>
        <v>15</v>
      </c>
      <c r="I168" s="240" t="s">
        <v>132</v>
      </c>
      <c r="J168" s="240" t="s">
        <v>52</v>
      </c>
      <c r="K168" s="434" t="s">
        <v>74</v>
      </c>
      <c r="L168" s="234"/>
      <c r="M168" s="234"/>
      <c r="N168" s="293"/>
      <c r="O168" s="294"/>
      <c r="P168" s="294"/>
      <c r="Q168" s="295"/>
    </row>
    <row r="169" spans="1:17" s="130" customFormat="1" ht="20.25" x14ac:dyDescent="0.3">
      <c r="A169" s="234"/>
      <c r="B169" s="292">
        <v>7</v>
      </c>
      <c r="C169" s="233"/>
      <c r="D169" s="234"/>
      <c r="E169" s="505">
        <v>976.42</v>
      </c>
      <c r="F169" s="240">
        <v>1</v>
      </c>
      <c r="G169" s="481">
        <f t="shared" si="7"/>
        <v>12875.729999999987</v>
      </c>
      <c r="H169" s="252">
        <f t="shared" si="6"/>
        <v>14</v>
      </c>
      <c r="I169" s="240" t="s">
        <v>132</v>
      </c>
      <c r="J169" s="240" t="s">
        <v>52</v>
      </c>
      <c r="K169" s="434" t="s">
        <v>74</v>
      </c>
      <c r="L169" s="234"/>
      <c r="M169" s="234"/>
      <c r="N169" s="293"/>
      <c r="O169" s="294"/>
      <c r="P169" s="294"/>
      <c r="Q169" s="295"/>
    </row>
    <row r="170" spans="1:17" s="130" customFormat="1" ht="20.25" x14ac:dyDescent="0.3">
      <c r="A170" s="234"/>
      <c r="B170" s="292">
        <v>7</v>
      </c>
      <c r="C170" s="233"/>
      <c r="D170" s="234"/>
      <c r="E170" s="505">
        <v>969.61</v>
      </c>
      <c r="F170" s="240">
        <v>1</v>
      </c>
      <c r="G170" s="481">
        <f t="shared" si="7"/>
        <v>11906.119999999986</v>
      </c>
      <c r="H170" s="252">
        <f t="shared" si="6"/>
        <v>13</v>
      </c>
      <c r="I170" s="240" t="s">
        <v>132</v>
      </c>
      <c r="J170" s="240" t="s">
        <v>52</v>
      </c>
      <c r="K170" s="434" t="s">
        <v>74</v>
      </c>
      <c r="M170" s="292"/>
      <c r="N170" s="293"/>
      <c r="O170" s="294"/>
      <c r="P170" s="294"/>
      <c r="Q170" s="295"/>
    </row>
    <row r="171" spans="1:17" s="292" customFormat="1" ht="20.25" x14ac:dyDescent="0.3">
      <c r="A171" s="234"/>
      <c r="B171" s="292">
        <v>7</v>
      </c>
      <c r="C171" s="303"/>
      <c r="D171" s="285"/>
      <c r="E171" s="505">
        <v>966.44</v>
      </c>
      <c r="F171" s="240">
        <v>1</v>
      </c>
      <c r="G171" s="481">
        <f t="shared" si="7"/>
        <v>10939.679999999986</v>
      </c>
      <c r="H171" s="252">
        <f t="shared" si="6"/>
        <v>12</v>
      </c>
      <c r="I171" s="240" t="s">
        <v>132</v>
      </c>
      <c r="J171" s="240" t="s">
        <v>52</v>
      </c>
      <c r="K171" s="434" t="s">
        <v>74</v>
      </c>
      <c r="N171" s="293"/>
      <c r="O171" s="294"/>
      <c r="P171" s="294"/>
    </row>
    <row r="172" spans="1:17" s="130" customFormat="1" ht="21" customHeight="1" x14ac:dyDescent="0.3">
      <c r="A172" s="234"/>
      <c r="B172" s="292">
        <v>7</v>
      </c>
      <c r="C172" s="233"/>
      <c r="D172" s="234"/>
      <c r="E172" s="505">
        <v>913.83</v>
      </c>
      <c r="F172" s="240">
        <v>1</v>
      </c>
      <c r="G172" s="481">
        <f t="shared" si="7"/>
        <v>10025.849999999986</v>
      </c>
      <c r="H172" s="252">
        <f t="shared" si="6"/>
        <v>11</v>
      </c>
      <c r="I172" s="240" t="s">
        <v>132</v>
      </c>
      <c r="J172" s="240" t="s">
        <v>52</v>
      </c>
      <c r="K172" s="434" t="s">
        <v>74</v>
      </c>
      <c r="N172" s="293"/>
      <c r="O172" s="294"/>
      <c r="P172" s="294"/>
      <c r="Q172" s="295"/>
    </row>
    <row r="173" spans="1:17" s="292" customFormat="1" ht="20.25" x14ac:dyDescent="0.3">
      <c r="A173" s="234"/>
      <c r="B173" s="292">
        <v>7</v>
      </c>
      <c r="C173" s="233"/>
      <c r="D173" s="234"/>
      <c r="E173" s="505">
        <v>916.55</v>
      </c>
      <c r="F173" s="240">
        <v>1</v>
      </c>
      <c r="G173" s="481">
        <f t="shared" si="7"/>
        <v>9109.2999999999865</v>
      </c>
      <c r="H173" s="252">
        <f t="shared" si="6"/>
        <v>10</v>
      </c>
      <c r="I173" s="240" t="s">
        <v>132</v>
      </c>
      <c r="J173" s="240" t="s">
        <v>52</v>
      </c>
      <c r="K173" s="434" t="s">
        <v>74</v>
      </c>
      <c r="L173" s="234"/>
      <c r="M173" s="234"/>
      <c r="N173" s="293"/>
      <c r="O173" s="294"/>
      <c r="P173" s="294"/>
    </row>
    <row r="174" spans="1:17" s="130" customFormat="1" ht="23.25" x14ac:dyDescent="0.35">
      <c r="A174" s="234"/>
      <c r="B174" s="292">
        <v>7</v>
      </c>
      <c r="C174" s="322"/>
      <c r="D174" s="234"/>
      <c r="E174" s="505">
        <v>947.39</v>
      </c>
      <c r="F174" s="240">
        <v>1</v>
      </c>
      <c r="G174" s="481">
        <f t="shared" si="7"/>
        <v>8161.9099999999862</v>
      </c>
      <c r="H174" s="252">
        <f t="shared" si="6"/>
        <v>9</v>
      </c>
      <c r="I174" s="240" t="s">
        <v>132</v>
      </c>
      <c r="J174" s="240" t="s">
        <v>52</v>
      </c>
      <c r="K174" s="434" t="s">
        <v>74</v>
      </c>
      <c r="L174" s="234"/>
      <c r="M174" s="234"/>
      <c r="N174" s="293"/>
      <c r="O174" s="294"/>
      <c r="P174" s="294"/>
      <c r="Q174" s="295"/>
    </row>
    <row r="175" spans="1:17" s="130" customFormat="1" ht="20.25" x14ac:dyDescent="0.3">
      <c r="A175" s="234"/>
      <c r="B175" s="292">
        <v>7</v>
      </c>
      <c r="C175" s="233"/>
      <c r="D175" s="234"/>
      <c r="E175" s="505">
        <v>950.11</v>
      </c>
      <c r="F175" s="240">
        <v>1</v>
      </c>
      <c r="G175" s="481">
        <f t="shared" si="7"/>
        <v>7211.7999999999865</v>
      </c>
      <c r="H175" s="252">
        <f t="shared" si="6"/>
        <v>8</v>
      </c>
      <c r="I175" s="240" t="s">
        <v>132</v>
      </c>
      <c r="J175" s="240" t="s">
        <v>52</v>
      </c>
      <c r="K175" s="434" t="s">
        <v>74</v>
      </c>
      <c r="L175" s="234"/>
      <c r="M175" s="234"/>
      <c r="N175" s="293"/>
      <c r="O175" s="294"/>
      <c r="P175" s="294"/>
      <c r="Q175" s="295"/>
    </row>
    <row r="176" spans="1:17" s="130" customFormat="1" ht="20.25" x14ac:dyDescent="0.3">
      <c r="A176" s="238"/>
      <c r="B176" s="292">
        <v>7</v>
      </c>
      <c r="C176" s="303"/>
      <c r="D176" s="285"/>
      <c r="E176" s="505">
        <v>942.4</v>
      </c>
      <c r="F176" s="240">
        <v>1</v>
      </c>
      <c r="G176" s="481">
        <f t="shared" si="7"/>
        <v>6269.3999999999869</v>
      </c>
      <c r="H176" s="252">
        <f t="shared" si="6"/>
        <v>7</v>
      </c>
      <c r="I176" s="240" t="s">
        <v>132</v>
      </c>
      <c r="J176" s="240" t="s">
        <v>52</v>
      </c>
      <c r="K176" s="434" t="s">
        <v>74</v>
      </c>
      <c r="L176" s="234"/>
      <c r="M176" s="285"/>
      <c r="N176" s="293"/>
      <c r="O176" s="294"/>
      <c r="P176" s="294"/>
      <c r="Q176" s="295"/>
    </row>
    <row r="177" spans="1:17" s="130" customFormat="1" ht="20.25" x14ac:dyDescent="0.3">
      <c r="A177" s="238"/>
      <c r="B177" s="292">
        <v>7</v>
      </c>
      <c r="C177" s="233"/>
      <c r="D177" s="234"/>
      <c r="E177" s="505">
        <v>904.76</v>
      </c>
      <c r="F177" s="240">
        <v>1</v>
      </c>
      <c r="G177" s="481">
        <f t="shared" si="7"/>
        <v>5364.6399999999867</v>
      </c>
      <c r="H177" s="252">
        <f t="shared" si="6"/>
        <v>6</v>
      </c>
      <c r="I177" s="240" t="s">
        <v>132</v>
      </c>
      <c r="J177" s="240" t="s">
        <v>52</v>
      </c>
      <c r="K177" s="434" t="s">
        <v>74</v>
      </c>
      <c r="L177" s="234"/>
      <c r="M177" s="234"/>
      <c r="N177" s="293"/>
      <c r="O177" s="294"/>
      <c r="P177" s="294"/>
      <c r="Q177" s="295"/>
    </row>
    <row r="178" spans="1:17" s="130" customFormat="1" ht="20.25" x14ac:dyDescent="0.3">
      <c r="A178" s="238"/>
      <c r="B178" s="292">
        <v>7</v>
      </c>
      <c r="C178" s="303"/>
      <c r="D178" s="285"/>
      <c r="E178" s="505">
        <v>931.07</v>
      </c>
      <c r="F178" s="240">
        <v>1</v>
      </c>
      <c r="G178" s="481">
        <f t="shared" si="7"/>
        <v>4433.569999999987</v>
      </c>
      <c r="H178" s="252">
        <f t="shared" si="6"/>
        <v>5</v>
      </c>
      <c r="I178" s="240" t="s">
        <v>132</v>
      </c>
      <c r="J178" s="240" t="s">
        <v>52</v>
      </c>
      <c r="K178" s="434" t="s">
        <v>74</v>
      </c>
      <c r="L178" s="234"/>
      <c r="M178" s="234"/>
      <c r="N178" s="293"/>
      <c r="O178" s="294"/>
      <c r="P178" s="294"/>
      <c r="Q178" s="295"/>
    </row>
    <row r="179" spans="1:17" s="130" customFormat="1" ht="20.25" x14ac:dyDescent="0.3">
      <c r="A179" s="238"/>
      <c r="B179" s="292">
        <v>7</v>
      </c>
      <c r="C179" s="233"/>
      <c r="D179" s="234"/>
      <c r="E179" s="505">
        <v>910.66</v>
      </c>
      <c r="F179" s="240">
        <v>1</v>
      </c>
      <c r="G179" s="481">
        <f t="shared" si="7"/>
        <v>3522.9099999999871</v>
      </c>
      <c r="H179" s="252">
        <f t="shared" si="6"/>
        <v>4</v>
      </c>
      <c r="I179" s="240" t="s">
        <v>132</v>
      </c>
      <c r="J179" s="240" t="s">
        <v>52</v>
      </c>
      <c r="K179" s="434" t="s">
        <v>74</v>
      </c>
      <c r="L179" s="234"/>
      <c r="M179" s="234"/>
      <c r="N179" s="293"/>
      <c r="O179" s="294"/>
      <c r="P179" s="294"/>
      <c r="Q179" s="295"/>
    </row>
    <row r="180" spans="1:17" s="130" customFormat="1" ht="20.25" x14ac:dyDescent="0.3">
      <c r="A180" s="238"/>
      <c r="B180" s="292"/>
      <c r="C180" s="233"/>
      <c r="D180" s="234"/>
      <c r="E180" s="505">
        <v>944.67</v>
      </c>
      <c r="F180" s="240">
        <v>1</v>
      </c>
      <c r="G180" s="481">
        <f t="shared" si="7"/>
        <v>2578.239999999987</v>
      </c>
      <c r="H180" s="252">
        <f t="shared" si="6"/>
        <v>3</v>
      </c>
      <c r="I180" s="240" t="s">
        <v>132</v>
      </c>
      <c r="J180" s="240" t="s">
        <v>52</v>
      </c>
      <c r="K180" s="434" t="s">
        <v>74</v>
      </c>
      <c r="L180" s="234"/>
      <c r="M180" s="234"/>
      <c r="N180" s="293"/>
      <c r="O180" s="294"/>
      <c r="P180" s="294"/>
      <c r="Q180" s="295"/>
    </row>
    <row r="181" spans="1:17" s="130" customFormat="1" ht="20.25" x14ac:dyDescent="0.3">
      <c r="A181" s="238"/>
      <c r="B181" s="292">
        <v>7</v>
      </c>
      <c r="C181" s="233"/>
      <c r="D181" s="234"/>
      <c r="E181" s="505">
        <v>914.29</v>
      </c>
      <c r="F181" s="240">
        <v>1</v>
      </c>
      <c r="G181" s="481">
        <f t="shared" si="7"/>
        <v>1663.9499999999871</v>
      </c>
      <c r="H181" s="252">
        <f t="shared" si="6"/>
        <v>2</v>
      </c>
      <c r="I181" s="240" t="s">
        <v>132</v>
      </c>
      <c r="J181" s="240" t="s">
        <v>52</v>
      </c>
      <c r="K181" s="434" t="s">
        <v>74</v>
      </c>
      <c r="L181" s="234"/>
      <c r="M181" s="234"/>
      <c r="N181" s="293"/>
      <c r="O181" s="294"/>
      <c r="P181" s="294"/>
      <c r="Q181" s="295"/>
    </row>
    <row r="182" spans="1:17" s="130" customFormat="1" ht="20.25" x14ac:dyDescent="0.3">
      <c r="A182" s="238"/>
      <c r="B182" s="292">
        <v>7</v>
      </c>
      <c r="C182" s="233"/>
      <c r="D182" s="234"/>
      <c r="E182" s="505">
        <v>816.33</v>
      </c>
      <c r="F182" s="240">
        <v>1</v>
      </c>
      <c r="G182" s="481">
        <f t="shared" si="7"/>
        <v>847.61999999998704</v>
      </c>
      <c r="H182" s="252">
        <f t="shared" si="6"/>
        <v>1</v>
      </c>
      <c r="I182" s="240" t="s">
        <v>131</v>
      </c>
      <c r="J182" s="240" t="s">
        <v>52</v>
      </c>
      <c r="K182" s="434" t="s">
        <v>74</v>
      </c>
      <c r="L182" s="234"/>
      <c r="M182" s="234"/>
      <c r="N182" s="293"/>
      <c r="O182" s="294"/>
      <c r="P182" s="294"/>
      <c r="Q182" s="295"/>
    </row>
    <row r="183" spans="1:17" s="130" customFormat="1" ht="18" x14ac:dyDescent="0.25">
      <c r="A183" s="238"/>
      <c r="B183" s="292">
        <v>7</v>
      </c>
      <c r="C183" s="233"/>
      <c r="D183" s="234"/>
      <c r="E183" s="291">
        <v>847.62</v>
      </c>
      <c r="F183" s="240">
        <v>1</v>
      </c>
      <c r="G183" s="481">
        <f t="shared" si="7"/>
        <v>-1.2960299500264227E-11</v>
      </c>
      <c r="H183" s="252">
        <f t="shared" si="6"/>
        <v>0</v>
      </c>
      <c r="I183" s="240" t="s">
        <v>131</v>
      </c>
      <c r="J183" s="240" t="s">
        <v>52</v>
      </c>
      <c r="K183" s="434" t="s">
        <v>74</v>
      </c>
      <c r="L183" s="234"/>
      <c r="M183" s="234"/>
      <c r="N183" s="293"/>
      <c r="O183" s="294"/>
      <c r="P183" s="294"/>
      <c r="Q183" s="295"/>
    </row>
    <row r="184" spans="1:17" s="130" customFormat="1" ht="18" x14ac:dyDescent="0.25">
      <c r="A184" s="238"/>
      <c r="B184" s="292"/>
      <c r="C184" s="233"/>
      <c r="D184" s="234"/>
      <c r="E184" s="291"/>
      <c r="F184" s="240"/>
      <c r="G184" s="481">
        <f t="shared" si="7"/>
        <v>-1.2960299500264227E-11</v>
      </c>
      <c r="H184" s="252">
        <f t="shared" si="6"/>
        <v>0</v>
      </c>
      <c r="I184" s="240"/>
      <c r="J184" s="240"/>
      <c r="K184" s="434"/>
      <c r="L184" s="234"/>
      <c r="M184" s="234"/>
      <c r="N184" s="293"/>
      <c r="O184" s="294"/>
      <c r="P184" s="294"/>
      <c r="Q184" s="295"/>
    </row>
    <row r="185" spans="1:17" s="292" customFormat="1" ht="18" x14ac:dyDescent="0.25">
      <c r="A185" s="238"/>
      <c r="C185" s="233"/>
      <c r="D185" s="234"/>
      <c r="E185" s="291"/>
      <c r="F185" s="240"/>
      <c r="G185" s="481">
        <f t="shared" si="7"/>
        <v>-1.2960299500264227E-11</v>
      </c>
      <c r="H185" s="252">
        <f t="shared" si="6"/>
        <v>0</v>
      </c>
      <c r="I185" s="240"/>
      <c r="J185" s="240"/>
      <c r="K185" s="434"/>
      <c r="L185" s="234"/>
      <c r="M185" s="234"/>
      <c r="N185" s="293"/>
      <c r="O185" s="294"/>
      <c r="P185" s="294"/>
    </row>
    <row r="186" spans="1:17" s="130" customFormat="1" ht="18" x14ac:dyDescent="0.25">
      <c r="A186" s="238"/>
      <c r="B186" s="292"/>
      <c r="C186" s="233"/>
      <c r="D186" s="234"/>
      <c r="E186" s="291"/>
      <c r="F186" s="240"/>
      <c r="G186" s="481">
        <f t="shared" si="7"/>
        <v>-1.2960299500264227E-11</v>
      </c>
      <c r="H186" s="252">
        <f t="shared" si="6"/>
        <v>0</v>
      </c>
      <c r="I186" s="240"/>
      <c r="J186" s="240"/>
      <c r="K186" s="434"/>
      <c r="L186" s="234"/>
      <c r="M186" s="234"/>
      <c r="N186" s="293"/>
      <c r="O186" s="294"/>
      <c r="P186" s="294"/>
      <c r="Q186" s="295"/>
    </row>
    <row r="187" spans="1:17" s="130" customFormat="1" ht="18" x14ac:dyDescent="0.25">
      <c r="A187" s="238"/>
      <c r="B187" s="292"/>
      <c r="C187" s="233"/>
      <c r="D187" s="234"/>
      <c r="E187" s="291"/>
      <c r="F187" s="240"/>
      <c r="G187" s="481">
        <f t="shared" si="7"/>
        <v>-1.2960299500264227E-11</v>
      </c>
      <c r="H187" s="252">
        <f t="shared" si="6"/>
        <v>0</v>
      </c>
      <c r="I187" s="240"/>
      <c r="J187" s="240"/>
      <c r="K187" s="434"/>
      <c r="L187" s="234"/>
      <c r="M187" s="234"/>
      <c r="N187" s="293"/>
      <c r="O187" s="294"/>
      <c r="P187" s="294"/>
      <c r="Q187" s="295"/>
    </row>
    <row r="188" spans="1:17" s="130" customFormat="1" ht="18" x14ac:dyDescent="0.25">
      <c r="A188" s="238"/>
      <c r="B188" s="292"/>
      <c r="C188" s="233"/>
      <c r="D188" s="234"/>
      <c r="E188" s="291"/>
      <c r="F188" s="240"/>
      <c r="G188" s="481">
        <f t="shared" si="7"/>
        <v>-1.2960299500264227E-11</v>
      </c>
      <c r="H188" s="252">
        <f t="shared" si="6"/>
        <v>0</v>
      </c>
      <c r="I188" s="240"/>
      <c r="J188" s="240"/>
      <c r="K188" s="434"/>
      <c r="L188" s="234"/>
      <c r="M188" s="234"/>
      <c r="N188" s="293"/>
      <c r="O188" s="294"/>
      <c r="P188" s="294"/>
      <c r="Q188" s="295"/>
    </row>
    <row r="189" spans="1:17" s="130" customFormat="1" ht="18" x14ac:dyDescent="0.25">
      <c r="A189" s="238"/>
      <c r="B189" s="292"/>
      <c r="C189" s="233"/>
      <c r="D189" s="234"/>
      <c r="E189" s="291"/>
      <c r="F189" s="240"/>
      <c r="G189" s="481">
        <f t="shared" si="7"/>
        <v>-1.2960299500264227E-11</v>
      </c>
      <c r="H189" s="252">
        <f t="shared" si="6"/>
        <v>0</v>
      </c>
      <c r="I189" s="240"/>
      <c r="J189" s="240"/>
      <c r="K189" s="434"/>
      <c r="L189" s="234"/>
      <c r="M189" s="234"/>
      <c r="N189" s="293"/>
      <c r="O189" s="294"/>
      <c r="P189" s="294"/>
      <c r="Q189" s="295"/>
    </row>
    <row r="190" spans="1:17" s="130" customFormat="1" ht="18" x14ac:dyDescent="0.25">
      <c r="A190" s="238"/>
      <c r="B190" s="292"/>
      <c r="C190" s="233"/>
      <c r="D190" s="234"/>
      <c r="E190" s="291"/>
      <c r="F190" s="240"/>
      <c r="G190" s="481">
        <f t="shared" si="7"/>
        <v>-1.2960299500264227E-11</v>
      </c>
      <c r="H190" s="252">
        <f t="shared" si="6"/>
        <v>0</v>
      </c>
      <c r="I190" s="240"/>
      <c r="J190" s="240"/>
      <c r="K190" s="434"/>
      <c r="L190" s="234"/>
      <c r="M190" s="234"/>
      <c r="N190" s="293"/>
      <c r="O190" s="294"/>
      <c r="P190" s="294"/>
      <c r="Q190" s="295"/>
    </row>
    <row r="191" spans="1:17" s="130" customFormat="1" ht="18" x14ac:dyDescent="0.25">
      <c r="A191" s="238"/>
      <c r="B191" s="292"/>
      <c r="C191" s="233"/>
      <c r="D191" s="234"/>
      <c r="E191" s="291"/>
      <c r="F191" s="240"/>
      <c r="G191" s="481">
        <f t="shared" si="7"/>
        <v>-1.2960299500264227E-11</v>
      </c>
      <c r="H191" s="252">
        <f t="shared" si="6"/>
        <v>0</v>
      </c>
      <c r="I191" s="240"/>
      <c r="J191" s="240"/>
      <c r="K191" s="434"/>
      <c r="L191" s="234"/>
      <c r="M191" s="234"/>
      <c r="N191" s="293"/>
      <c r="O191" s="294"/>
      <c r="P191" s="294"/>
      <c r="Q191" s="295"/>
    </row>
    <row r="192" spans="1:17" s="130" customFormat="1" ht="18" x14ac:dyDescent="0.25">
      <c r="A192" s="238"/>
      <c r="B192" s="292"/>
      <c r="C192" s="233"/>
      <c r="D192" s="234"/>
      <c r="E192" s="291"/>
      <c r="F192" s="240"/>
      <c r="G192" s="481">
        <f t="shared" si="7"/>
        <v>-1.2960299500264227E-11</v>
      </c>
      <c r="H192" s="252">
        <f t="shared" si="6"/>
        <v>0</v>
      </c>
      <c r="I192" s="240"/>
      <c r="J192" s="240"/>
      <c r="K192" s="434"/>
      <c r="L192" s="234"/>
      <c r="M192" s="234"/>
      <c r="N192" s="293"/>
      <c r="O192" s="294"/>
      <c r="P192" s="294"/>
      <c r="Q192" s="295"/>
    </row>
    <row r="193" spans="1:17" s="130" customFormat="1" ht="18" x14ac:dyDescent="0.25">
      <c r="A193" s="238"/>
      <c r="B193" s="292"/>
      <c r="C193" s="233"/>
      <c r="D193" s="234"/>
      <c r="E193" s="291"/>
      <c r="F193" s="240"/>
      <c r="G193" s="481">
        <f t="shared" si="7"/>
        <v>-1.2960299500264227E-11</v>
      </c>
      <c r="H193" s="252">
        <f t="shared" si="6"/>
        <v>0</v>
      </c>
      <c r="I193" s="240"/>
      <c r="J193" s="240"/>
      <c r="K193" s="434"/>
      <c r="L193" s="234"/>
      <c r="M193" s="234"/>
      <c r="N193" s="293"/>
      <c r="O193" s="294"/>
      <c r="P193" s="294"/>
      <c r="Q193" s="295"/>
    </row>
    <row r="194" spans="1:17" s="130" customFormat="1" ht="18" x14ac:dyDescent="0.25">
      <c r="A194" s="238"/>
      <c r="B194" s="292"/>
      <c r="C194" s="233"/>
      <c r="D194" s="234"/>
      <c r="E194" s="291"/>
      <c r="F194" s="240"/>
      <c r="G194" s="481">
        <f t="shared" si="7"/>
        <v>-1.2960299500264227E-11</v>
      </c>
      <c r="H194" s="252">
        <f t="shared" si="6"/>
        <v>0</v>
      </c>
      <c r="I194" s="240"/>
      <c r="J194" s="240"/>
      <c r="K194" s="434"/>
      <c r="L194" s="234"/>
      <c r="M194" s="234"/>
      <c r="N194" s="293"/>
      <c r="O194" s="294"/>
      <c r="P194" s="294"/>
      <c r="Q194" s="295"/>
    </row>
    <row r="195" spans="1:17" s="130" customFormat="1" ht="18" x14ac:dyDescent="0.25">
      <c r="A195" s="238"/>
      <c r="B195" s="292"/>
      <c r="C195" s="233"/>
      <c r="D195" s="234"/>
      <c r="E195" s="291"/>
      <c r="F195" s="240"/>
      <c r="G195" s="481">
        <f t="shared" si="7"/>
        <v>-1.2960299500264227E-11</v>
      </c>
      <c r="H195" s="252">
        <f t="shared" si="6"/>
        <v>0</v>
      </c>
      <c r="I195" s="240"/>
      <c r="J195" s="240"/>
      <c r="K195" s="434"/>
      <c r="L195" s="234"/>
      <c r="M195" s="234"/>
      <c r="N195" s="293"/>
      <c r="O195" s="294"/>
      <c r="P195" s="294"/>
      <c r="Q195" s="295"/>
    </row>
    <row r="196" spans="1:17" s="130" customFormat="1" ht="18" x14ac:dyDescent="0.25">
      <c r="A196" s="238"/>
      <c r="B196" s="292"/>
      <c r="C196" s="303"/>
      <c r="D196" s="285"/>
      <c r="E196" s="279"/>
      <c r="F196" s="240"/>
      <c r="G196" s="481">
        <f t="shared" si="7"/>
        <v>-1.2960299500264227E-11</v>
      </c>
      <c r="H196" s="252">
        <f t="shared" si="6"/>
        <v>0</v>
      </c>
      <c r="I196" s="240"/>
      <c r="J196" s="240"/>
      <c r="K196" s="434"/>
      <c r="L196" s="234"/>
      <c r="M196" s="285"/>
      <c r="N196" s="540"/>
      <c r="O196" s="294"/>
      <c r="P196" s="294"/>
      <c r="Q196" s="295"/>
    </row>
    <row r="197" spans="1:17" s="130" customFormat="1" ht="18" x14ac:dyDescent="0.25">
      <c r="A197" s="238"/>
      <c r="B197" s="292"/>
      <c r="C197" s="233"/>
      <c r="D197" s="234"/>
      <c r="E197" s="279"/>
      <c r="F197" s="240"/>
      <c r="G197" s="481">
        <f t="shared" si="7"/>
        <v>-1.2960299500264227E-11</v>
      </c>
      <c r="H197" s="252">
        <f t="shared" si="6"/>
        <v>0</v>
      </c>
      <c r="I197" s="240"/>
      <c r="J197" s="240"/>
      <c r="K197" s="434"/>
      <c r="L197" s="234"/>
      <c r="M197" s="234"/>
      <c r="N197" s="293"/>
      <c r="O197" s="294"/>
      <c r="P197" s="294"/>
      <c r="Q197" s="295"/>
    </row>
    <row r="198" spans="1:17" s="130" customFormat="1" ht="18" x14ac:dyDescent="0.25">
      <c r="A198" s="238"/>
      <c r="B198" s="292"/>
      <c r="C198" s="233"/>
      <c r="D198" s="234"/>
      <c r="E198" s="677"/>
      <c r="F198" s="240"/>
      <c r="G198" s="481">
        <f t="shared" si="7"/>
        <v>-1.2960299500264227E-11</v>
      </c>
      <c r="H198" s="252">
        <f t="shared" si="6"/>
        <v>0</v>
      </c>
      <c r="I198" s="240"/>
      <c r="J198" s="240"/>
      <c r="K198" s="434"/>
      <c r="L198" s="234"/>
      <c r="M198" s="234"/>
      <c r="N198" s="293"/>
      <c r="O198" s="294"/>
      <c r="P198" s="294"/>
      <c r="Q198" s="295"/>
    </row>
    <row r="199" spans="1:17" s="130" customFormat="1" ht="18" x14ac:dyDescent="0.25">
      <c r="A199" s="238"/>
      <c r="B199" s="292"/>
      <c r="C199" s="233"/>
      <c r="D199" s="234"/>
      <c r="E199" s="279"/>
      <c r="F199" s="240"/>
      <c r="G199" s="481">
        <f t="shared" si="7"/>
        <v>-1.2960299500264227E-11</v>
      </c>
      <c r="H199" s="252">
        <f t="shared" si="6"/>
        <v>0</v>
      </c>
      <c r="I199" s="240"/>
      <c r="J199" s="240"/>
      <c r="K199" s="434"/>
      <c r="L199" s="234"/>
      <c r="M199" s="234"/>
      <c r="N199" s="293"/>
      <c r="O199" s="294"/>
      <c r="P199" s="294"/>
      <c r="Q199" s="295"/>
    </row>
    <row r="200" spans="1:17" s="130" customFormat="1" ht="18" x14ac:dyDescent="0.25">
      <c r="A200" s="238"/>
      <c r="B200" s="292"/>
      <c r="C200" s="233"/>
      <c r="D200" s="234"/>
      <c r="E200" s="279"/>
      <c r="F200" s="240"/>
      <c r="G200" s="481">
        <f t="shared" si="7"/>
        <v>-1.2960299500264227E-11</v>
      </c>
      <c r="H200" s="252">
        <f t="shared" si="6"/>
        <v>0</v>
      </c>
      <c r="I200" s="240"/>
      <c r="J200" s="240"/>
      <c r="K200" s="434"/>
      <c r="L200" s="234"/>
      <c r="M200" s="234"/>
      <c r="N200" s="293"/>
      <c r="O200" s="294"/>
      <c r="P200" s="294"/>
      <c r="Q200" s="295"/>
    </row>
    <row r="201" spans="1:17" s="130" customFormat="1" ht="18" x14ac:dyDescent="0.25">
      <c r="A201" s="238"/>
      <c r="B201" s="292"/>
      <c r="C201" s="303"/>
      <c r="D201" s="285"/>
      <c r="E201" s="677"/>
      <c r="F201" s="240"/>
      <c r="G201" s="481">
        <f t="shared" si="7"/>
        <v>-1.2960299500264227E-11</v>
      </c>
      <c r="H201" s="252">
        <f t="shared" si="6"/>
        <v>0</v>
      </c>
      <c r="I201" s="240"/>
      <c r="J201" s="240"/>
      <c r="K201" s="434"/>
      <c r="L201" s="234"/>
      <c r="M201" s="285"/>
      <c r="N201" s="293"/>
      <c r="O201" s="294"/>
      <c r="P201" s="294"/>
      <c r="Q201" s="292"/>
    </row>
    <row r="202" spans="1:17" s="130" customFormat="1" ht="18" x14ac:dyDescent="0.25">
      <c r="A202" s="238"/>
      <c r="B202" s="292"/>
      <c r="C202" s="233"/>
      <c r="D202" s="234"/>
      <c r="E202" s="677"/>
      <c r="F202" s="240"/>
      <c r="G202" s="481">
        <f t="shared" si="7"/>
        <v>-1.2960299500264227E-11</v>
      </c>
      <c r="H202" s="252">
        <f t="shared" si="6"/>
        <v>0</v>
      </c>
      <c r="I202" s="240"/>
      <c r="J202" s="240"/>
      <c r="K202" s="434"/>
      <c r="L202" s="234"/>
      <c r="M202" s="234"/>
      <c r="N202" s="293"/>
      <c r="O202" s="294"/>
      <c r="P202" s="294"/>
      <c r="Q202" s="295"/>
    </row>
    <row r="203" spans="1:17" s="130" customFormat="1" ht="18" x14ac:dyDescent="0.25">
      <c r="A203" s="238"/>
      <c r="B203" s="292"/>
      <c r="C203" s="303"/>
      <c r="D203" s="285"/>
      <c r="E203" s="677"/>
      <c r="F203" s="240"/>
      <c r="G203" s="481">
        <f t="shared" si="7"/>
        <v>-1.2960299500264227E-11</v>
      </c>
      <c r="H203" s="252">
        <f t="shared" si="6"/>
        <v>0</v>
      </c>
      <c r="I203" s="240"/>
      <c r="J203" s="240"/>
      <c r="K203" s="434"/>
      <c r="L203" s="285"/>
      <c r="M203" s="234"/>
      <c r="N203" s="293"/>
      <c r="O203" s="294"/>
      <c r="P203" s="294"/>
      <c r="Q203" s="295"/>
    </row>
    <row r="204" spans="1:17" s="130" customFormat="1" ht="18" x14ac:dyDescent="0.25">
      <c r="A204" s="238"/>
      <c r="B204" s="292"/>
      <c r="C204" s="233"/>
      <c r="D204" s="234"/>
      <c r="E204" s="677"/>
      <c r="F204" s="240"/>
      <c r="G204" s="481">
        <f t="shared" si="7"/>
        <v>-1.2960299500264227E-11</v>
      </c>
      <c r="H204" s="252">
        <f t="shared" si="6"/>
        <v>0</v>
      </c>
      <c r="I204" s="240"/>
      <c r="J204" s="240"/>
      <c r="K204" s="434"/>
      <c r="L204" s="285"/>
      <c r="M204" s="234"/>
      <c r="N204" s="293"/>
      <c r="O204" s="294"/>
      <c r="P204" s="294"/>
      <c r="Q204" s="295"/>
    </row>
    <row r="205" spans="1:17" s="130" customFormat="1" ht="18" x14ac:dyDescent="0.25">
      <c r="A205" s="238"/>
      <c r="B205" s="292"/>
      <c r="C205" s="233"/>
      <c r="D205" s="234"/>
      <c r="E205" s="677"/>
      <c r="F205" s="240"/>
      <c r="G205" s="481">
        <f t="shared" ref="G205:G268" si="8">G204-E205+C205</f>
        <v>-1.2960299500264227E-11</v>
      </c>
      <c r="H205" s="252">
        <f t="shared" si="6"/>
        <v>0</v>
      </c>
      <c r="I205" s="240"/>
      <c r="J205" s="240"/>
      <c r="K205" s="434"/>
      <c r="L205" s="285"/>
      <c r="M205" s="234"/>
      <c r="N205" s="293"/>
      <c r="O205" s="294"/>
      <c r="P205" s="294"/>
      <c r="Q205" s="295"/>
    </row>
    <row r="206" spans="1:17" s="130" customFormat="1" ht="18" x14ac:dyDescent="0.25">
      <c r="A206" s="238"/>
      <c r="B206" s="292"/>
      <c r="C206" s="233"/>
      <c r="D206" s="234"/>
      <c r="E206" s="677"/>
      <c r="F206" s="240"/>
      <c r="G206" s="481">
        <f t="shared" si="8"/>
        <v>-1.2960299500264227E-11</v>
      </c>
      <c r="H206" s="252">
        <f t="shared" ref="H206:H269" si="9">H205-F206+D206</f>
        <v>0</v>
      </c>
      <c r="I206" s="240"/>
      <c r="J206" s="240"/>
      <c r="K206" s="434"/>
      <c r="L206" s="285"/>
      <c r="M206" s="234"/>
      <c r="N206" s="293"/>
      <c r="O206" s="294"/>
      <c r="P206" s="294"/>
      <c r="Q206" s="295"/>
    </row>
    <row r="207" spans="1:17" s="130" customFormat="1" ht="18" x14ac:dyDescent="0.25">
      <c r="A207" s="238"/>
      <c r="B207" s="292"/>
      <c r="C207" s="233"/>
      <c r="D207" s="234"/>
      <c r="E207" s="677"/>
      <c r="F207" s="240"/>
      <c r="G207" s="481">
        <f t="shared" si="8"/>
        <v>-1.2960299500264227E-11</v>
      </c>
      <c r="H207" s="252">
        <f t="shared" si="9"/>
        <v>0</v>
      </c>
      <c r="I207" s="240"/>
      <c r="J207" s="240"/>
      <c r="K207" s="434"/>
      <c r="L207" s="285"/>
      <c r="M207" s="234"/>
      <c r="N207" s="293"/>
      <c r="O207" s="294"/>
      <c r="P207" s="294"/>
      <c r="Q207" s="295"/>
    </row>
    <row r="208" spans="1:17" s="130" customFormat="1" ht="18" x14ac:dyDescent="0.25">
      <c r="A208" s="238"/>
      <c r="B208" s="292"/>
      <c r="C208" s="233"/>
      <c r="D208" s="234"/>
      <c r="E208" s="677"/>
      <c r="F208" s="240"/>
      <c r="G208" s="481">
        <f t="shared" si="8"/>
        <v>-1.2960299500264227E-11</v>
      </c>
      <c r="H208" s="252">
        <f t="shared" si="9"/>
        <v>0</v>
      </c>
      <c r="I208" s="240"/>
      <c r="J208" s="240"/>
      <c r="K208" s="434"/>
      <c r="L208" s="285"/>
      <c r="M208" s="234"/>
      <c r="N208" s="293"/>
      <c r="O208" s="294"/>
      <c r="P208" s="294"/>
      <c r="Q208" s="295"/>
    </row>
    <row r="209" spans="1:17" s="130" customFormat="1" ht="18" x14ac:dyDescent="0.25">
      <c r="A209" s="238"/>
      <c r="B209" s="292"/>
      <c r="C209" s="233"/>
      <c r="D209" s="234"/>
      <c r="E209" s="279"/>
      <c r="F209" s="240"/>
      <c r="G209" s="481">
        <f t="shared" si="8"/>
        <v>-1.2960299500264227E-11</v>
      </c>
      <c r="H209" s="252">
        <f t="shared" si="9"/>
        <v>0</v>
      </c>
      <c r="I209" s="240"/>
      <c r="J209" s="240"/>
      <c r="K209" s="434"/>
      <c r="L209" s="285"/>
      <c r="M209" s="234"/>
      <c r="N209" s="293"/>
      <c r="O209" s="294"/>
      <c r="P209" s="294"/>
      <c r="Q209" s="295"/>
    </row>
    <row r="210" spans="1:17" s="130" customFormat="1" ht="18" x14ac:dyDescent="0.25">
      <c r="A210" s="238"/>
      <c r="B210" s="292"/>
      <c r="C210" s="303"/>
      <c r="D210" s="285"/>
      <c r="E210" s="279"/>
      <c r="F210" s="240"/>
      <c r="G210" s="481">
        <f t="shared" si="8"/>
        <v>-1.2960299500264227E-11</v>
      </c>
      <c r="H210" s="252">
        <f t="shared" si="9"/>
        <v>0</v>
      </c>
      <c r="I210" s="240"/>
      <c r="J210" s="240"/>
      <c r="K210" s="434"/>
      <c r="L210" s="285"/>
      <c r="M210" s="285"/>
      <c r="N210" s="293"/>
      <c r="O210" s="294"/>
      <c r="P210" s="294"/>
      <c r="Q210" s="295"/>
    </row>
    <row r="211" spans="1:17" s="130" customFormat="1" ht="18" x14ac:dyDescent="0.25">
      <c r="A211" s="238"/>
      <c r="B211" s="292"/>
      <c r="C211" s="233"/>
      <c r="D211" s="234"/>
      <c r="E211" s="279"/>
      <c r="F211" s="240"/>
      <c r="G211" s="481">
        <f t="shared" si="8"/>
        <v>-1.2960299500264227E-11</v>
      </c>
      <c r="H211" s="252">
        <f t="shared" si="9"/>
        <v>0</v>
      </c>
      <c r="I211" s="240"/>
      <c r="J211" s="240"/>
      <c r="K211" s="434"/>
      <c r="L211" s="285"/>
      <c r="M211" s="234"/>
      <c r="N211" s="293"/>
      <c r="O211" s="294"/>
      <c r="P211" s="294"/>
      <c r="Q211" s="295"/>
    </row>
    <row r="212" spans="1:17" s="130" customFormat="1" ht="18" x14ac:dyDescent="0.25">
      <c r="A212" s="238"/>
      <c r="B212" s="292"/>
      <c r="C212" s="233"/>
      <c r="D212" s="234"/>
      <c r="E212" s="279"/>
      <c r="F212" s="240"/>
      <c r="G212" s="481">
        <f t="shared" si="8"/>
        <v>-1.2960299500264227E-11</v>
      </c>
      <c r="H212" s="252">
        <f t="shared" si="9"/>
        <v>0</v>
      </c>
      <c r="I212" s="240"/>
      <c r="J212" s="240"/>
      <c r="K212" s="434"/>
      <c r="L212" s="285"/>
      <c r="M212" s="234"/>
      <c r="N212" s="293"/>
      <c r="O212" s="294"/>
      <c r="P212" s="294"/>
      <c r="Q212" s="295"/>
    </row>
    <row r="213" spans="1:17" s="130" customFormat="1" ht="18" x14ac:dyDescent="0.25">
      <c r="A213" s="238"/>
      <c r="B213" s="292"/>
      <c r="C213" s="233"/>
      <c r="D213" s="234"/>
      <c r="E213" s="279"/>
      <c r="F213" s="240"/>
      <c r="G213" s="481">
        <f t="shared" si="8"/>
        <v>-1.2960299500264227E-11</v>
      </c>
      <c r="H213" s="252">
        <f t="shared" si="9"/>
        <v>0</v>
      </c>
      <c r="I213" s="240"/>
      <c r="J213" s="240"/>
      <c r="K213" s="434"/>
      <c r="L213" s="234"/>
      <c r="M213" s="234"/>
      <c r="N213" s="293"/>
      <c r="O213" s="294"/>
      <c r="P213" s="294"/>
      <c r="Q213" s="295"/>
    </row>
    <row r="214" spans="1:17" s="130" customFormat="1" ht="18" x14ac:dyDescent="0.25">
      <c r="A214" s="236"/>
      <c r="B214" s="292"/>
      <c r="C214" s="233"/>
      <c r="D214" s="234"/>
      <c r="E214" s="279"/>
      <c r="F214" s="240"/>
      <c r="G214" s="481">
        <f t="shared" si="8"/>
        <v>-1.2960299500264227E-11</v>
      </c>
      <c r="H214" s="252">
        <f t="shared" si="9"/>
        <v>0</v>
      </c>
      <c r="I214" s="240"/>
      <c r="J214" s="240"/>
      <c r="K214" s="434"/>
      <c r="L214" s="234"/>
      <c r="M214" s="234"/>
      <c r="N214" s="293"/>
      <c r="O214" s="294"/>
      <c r="P214" s="294"/>
      <c r="Q214" s="295"/>
    </row>
    <row r="215" spans="1:17" s="130" customFormat="1" ht="18" x14ac:dyDescent="0.25">
      <c r="A215" s="238"/>
      <c r="B215" s="292"/>
      <c r="C215" s="233"/>
      <c r="D215" s="234"/>
      <c r="E215" s="279"/>
      <c r="F215" s="240"/>
      <c r="G215" s="481">
        <f t="shared" si="8"/>
        <v>-1.2960299500264227E-11</v>
      </c>
      <c r="H215" s="252">
        <f t="shared" si="9"/>
        <v>0</v>
      </c>
      <c r="I215" s="240"/>
      <c r="J215" s="240"/>
      <c r="K215" s="434"/>
      <c r="L215" s="234"/>
      <c r="M215" s="234"/>
      <c r="N215" s="293"/>
      <c r="O215" s="294"/>
      <c r="P215" s="294"/>
      <c r="Q215" s="295"/>
    </row>
    <row r="216" spans="1:17" s="130" customFormat="1" ht="18" x14ac:dyDescent="0.25">
      <c r="A216" s="238"/>
      <c r="B216" s="292"/>
      <c r="C216" s="233"/>
      <c r="D216" s="234"/>
      <c r="E216" s="279"/>
      <c r="F216" s="240"/>
      <c r="G216" s="481">
        <f t="shared" si="8"/>
        <v>-1.2960299500264227E-11</v>
      </c>
      <c r="H216" s="252">
        <f t="shared" si="9"/>
        <v>0</v>
      </c>
      <c r="I216" s="240"/>
      <c r="J216" s="240"/>
      <c r="K216" s="434"/>
      <c r="L216" s="234"/>
      <c r="M216" s="234"/>
      <c r="N216" s="293"/>
      <c r="O216" s="294"/>
      <c r="P216" s="294"/>
      <c r="Q216" s="295"/>
    </row>
    <row r="217" spans="1:17" s="130" customFormat="1" ht="18" x14ac:dyDescent="0.25">
      <c r="A217" s="238"/>
      <c r="B217" s="292"/>
      <c r="C217" s="233"/>
      <c r="D217" s="234"/>
      <c r="E217" s="589"/>
      <c r="F217" s="240"/>
      <c r="G217" s="481">
        <f t="shared" si="8"/>
        <v>-1.2960299500264227E-11</v>
      </c>
      <c r="H217" s="252">
        <f t="shared" si="9"/>
        <v>0</v>
      </c>
      <c r="I217" s="240"/>
      <c r="J217" s="240"/>
      <c r="K217" s="434"/>
      <c r="L217" s="234"/>
      <c r="M217" s="234"/>
      <c r="N217" s="293"/>
      <c r="O217" s="294"/>
      <c r="P217" s="294"/>
      <c r="Q217" s="295"/>
    </row>
    <row r="218" spans="1:17" s="130" customFormat="1" ht="18" x14ac:dyDescent="0.25">
      <c r="A218" s="238"/>
      <c r="B218" s="292"/>
      <c r="C218" s="233"/>
      <c r="D218" s="234"/>
      <c r="E218" s="279"/>
      <c r="F218" s="240"/>
      <c r="G218" s="481">
        <f t="shared" si="8"/>
        <v>-1.2960299500264227E-11</v>
      </c>
      <c r="H218" s="252">
        <f t="shared" si="9"/>
        <v>0</v>
      </c>
      <c r="I218" s="240"/>
      <c r="J218" s="240"/>
      <c r="K218" s="434"/>
      <c r="L218" s="234"/>
      <c r="M218" s="234"/>
      <c r="N218" s="293"/>
      <c r="O218" s="294"/>
      <c r="P218" s="294"/>
      <c r="Q218" s="295"/>
    </row>
    <row r="219" spans="1:17" s="130" customFormat="1" ht="18" x14ac:dyDescent="0.25">
      <c r="A219" s="238"/>
      <c r="B219" s="292"/>
      <c r="C219" s="233"/>
      <c r="D219" s="234"/>
      <c r="E219" s="279"/>
      <c r="F219" s="240"/>
      <c r="G219" s="481">
        <f t="shared" si="8"/>
        <v>-1.2960299500264227E-11</v>
      </c>
      <c r="H219" s="252">
        <f t="shared" si="9"/>
        <v>0</v>
      </c>
      <c r="I219" s="240"/>
      <c r="J219" s="240"/>
      <c r="K219" s="434"/>
      <c r="L219" s="234"/>
      <c r="M219" s="234"/>
      <c r="N219" s="293"/>
      <c r="O219" s="294"/>
      <c r="P219" s="294"/>
      <c r="Q219" s="295"/>
    </row>
    <row r="220" spans="1:17" s="130" customFormat="1" ht="18" x14ac:dyDescent="0.25">
      <c r="A220" s="238"/>
      <c r="B220" s="292"/>
      <c r="C220" s="303"/>
      <c r="D220" s="285"/>
      <c r="E220" s="279"/>
      <c r="F220" s="240"/>
      <c r="G220" s="481">
        <f t="shared" si="8"/>
        <v>-1.2960299500264227E-11</v>
      </c>
      <c r="H220" s="252">
        <f t="shared" si="9"/>
        <v>0</v>
      </c>
      <c r="I220" s="240"/>
      <c r="J220" s="240"/>
      <c r="K220" s="434"/>
      <c r="L220" s="234"/>
      <c r="M220" s="234"/>
      <c r="N220" s="293"/>
      <c r="O220" s="294"/>
      <c r="P220" s="294"/>
      <c r="Q220" s="295"/>
    </row>
    <row r="221" spans="1:17" s="130" customFormat="1" ht="18" x14ac:dyDescent="0.25">
      <c r="A221" s="238"/>
      <c r="B221" s="292"/>
      <c r="C221" s="233"/>
      <c r="D221" s="234"/>
      <c r="E221" s="279"/>
      <c r="F221" s="240"/>
      <c r="G221" s="481">
        <f t="shared" si="8"/>
        <v>-1.2960299500264227E-11</v>
      </c>
      <c r="H221" s="252">
        <f t="shared" si="9"/>
        <v>0</v>
      </c>
      <c r="I221" s="240"/>
      <c r="J221" s="240"/>
      <c r="K221" s="434"/>
      <c r="L221" s="234"/>
      <c r="M221" s="234"/>
      <c r="N221" s="293"/>
      <c r="O221" s="294"/>
      <c r="P221" s="294"/>
      <c r="Q221" s="295"/>
    </row>
    <row r="222" spans="1:17" s="130" customFormat="1" ht="18" x14ac:dyDescent="0.25">
      <c r="A222" s="238"/>
      <c r="B222" s="292"/>
      <c r="C222" s="233"/>
      <c r="D222" s="234"/>
      <c r="E222" s="291"/>
      <c r="F222" s="240"/>
      <c r="G222" s="481">
        <f t="shared" si="8"/>
        <v>-1.2960299500264227E-11</v>
      </c>
      <c r="H222" s="252">
        <f t="shared" si="9"/>
        <v>0</v>
      </c>
      <c r="I222" s="240"/>
      <c r="J222" s="240"/>
      <c r="K222" s="434"/>
      <c r="L222" s="234"/>
      <c r="M222" s="234"/>
      <c r="N222" s="293"/>
      <c r="O222" s="294"/>
      <c r="P222" s="294"/>
      <c r="Q222" s="295"/>
    </row>
    <row r="223" spans="1:17" s="130" customFormat="1" ht="18" x14ac:dyDescent="0.25">
      <c r="A223" s="238"/>
      <c r="B223" s="292"/>
      <c r="C223" s="303"/>
      <c r="D223" s="285"/>
      <c r="E223" s="291"/>
      <c r="F223" s="240"/>
      <c r="G223" s="481">
        <f t="shared" si="8"/>
        <v>-1.2960299500264227E-11</v>
      </c>
      <c r="H223" s="252">
        <f t="shared" si="9"/>
        <v>0</v>
      </c>
      <c r="I223" s="240"/>
      <c r="J223" s="240"/>
      <c r="K223" s="434"/>
      <c r="L223" s="234"/>
      <c r="M223" s="285"/>
      <c r="N223" s="293"/>
      <c r="O223" s="294"/>
      <c r="P223" s="294"/>
      <c r="Q223" s="295"/>
    </row>
    <row r="224" spans="1:17" s="130" customFormat="1" ht="18" x14ac:dyDescent="0.25">
      <c r="A224" s="238"/>
      <c r="B224" s="292"/>
      <c r="C224" s="233"/>
      <c r="D224" s="234"/>
      <c r="E224" s="291"/>
      <c r="F224" s="240"/>
      <c r="G224" s="481">
        <f t="shared" si="8"/>
        <v>-1.2960299500264227E-11</v>
      </c>
      <c r="H224" s="252">
        <f t="shared" si="9"/>
        <v>0</v>
      </c>
      <c r="I224" s="240"/>
      <c r="J224" s="240"/>
      <c r="K224" s="434"/>
      <c r="L224" s="234"/>
      <c r="M224" s="234"/>
      <c r="N224" s="293"/>
      <c r="O224" s="294"/>
      <c r="P224" s="294"/>
      <c r="Q224" s="295"/>
    </row>
    <row r="225" spans="1:17" s="130" customFormat="1" ht="18" x14ac:dyDescent="0.25">
      <c r="A225" s="238"/>
      <c r="B225" s="292"/>
      <c r="C225" s="233"/>
      <c r="D225" s="234"/>
      <c r="E225" s="291"/>
      <c r="F225" s="240"/>
      <c r="G225" s="481">
        <f t="shared" si="8"/>
        <v>-1.2960299500264227E-11</v>
      </c>
      <c r="H225" s="252">
        <f t="shared" si="9"/>
        <v>0</v>
      </c>
      <c r="I225" s="240"/>
      <c r="J225" s="240"/>
      <c r="K225" s="434"/>
      <c r="L225" s="234"/>
      <c r="M225" s="234"/>
      <c r="N225" s="293"/>
      <c r="O225" s="294"/>
      <c r="P225" s="294"/>
      <c r="Q225" s="295"/>
    </row>
    <row r="226" spans="1:17" s="130" customFormat="1" ht="18" x14ac:dyDescent="0.25">
      <c r="A226" s="238"/>
      <c r="B226" s="292"/>
      <c r="C226" s="233"/>
      <c r="D226" s="234"/>
      <c r="E226" s="291"/>
      <c r="F226" s="240"/>
      <c r="G226" s="481">
        <f t="shared" si="8"/>
        <v>-1.2960299500264227E-11</v>
      </c>
      <c r="H226" s="252">
        <f t="shared" si="9"/>
        <v>0</v>
      </c>
      <c r="I226" s="240"/>
      <c r="J226" s="240"/>
      <c r="K226" s="434"/>
      <c r="L226" s="234"/>
      <c r="M226" s="234"/>
      <c r="N226" s="293"/>
      <c r="O226" s="294"/>
      <c r="P226" s="294"/>
      <c r="Q226" s="295"/>
    </row>
    <row r="227" spans="1:17" s="130" customFormat="1" ht="18" x14ac:dyDescent="0.25">
      <c r="A227" s="238"/>
      <c r="B227" s="292"/>
      <c r="C227" s="233"/>
      <c r="D227" s="234"/>
      <c r="E227" s="291"/>
      <c r="F227" s="240"/>
      <c r="G227" s="481">
        <f t="shared" si="8"/>
        <v>-1.2960299500264227E-11</v>
      </c>
      <c r="H227" s="252">
        <f t="shared" si="9"/>
        <v>0</v>
      </c>
      <c r="I227" s="240"/>
      <c r="J227" s="240"/>
      <c r="K227" s="434"/>
      <c r="L227" s="234"/>
      <c r="M227" s="234"/>
      <c r="N227" s="293"/>
      <c r="O227" s="294"/>
      <c r="P227" s="294"/>
      <c r="Q227" s="295"/>
    </row>
    <row r="228" spans="1:17" s="130" customFormat="1" ht="18" x14ac:dyDescent="0.25">
      <c r="A228" s="238"/>
      <c r="B228" s="292"/>
      <c r="C228" s="233"/>
      <c r="D228" s="234"/>
      <c r="E228" s="291"/>
      <c r="F228" s="240"/>
      <c r="G228" s="481">
        <f t="shared" si="8"/>
        <v>-1.2960299500264227E-11</v>
      </c>
      <c r="H228" s="252">
        <f t="shared" si="9"/>
        <v>0</v>
      </c>
      <c r="I228" s="240"/>
      <c r="J228" s="240"/>
      <c r="K228" s="434"/>
      <c r="L228" s="234"/>
      <c r="M228" s="285"/>
      <c r="N228" s="293"/>
      <c r="O228" s="294"/>
      <c r="P228" s="294"/>
      <c r="Q228" s="295"/>
    </row>
    <row r="229" spans="1:17" s="130" customFormat="1" ht="18" x14ac:dyDescent="0.25">
      <c r="A229" s="238"/>
      <c r="B229" s="292"/>
      <c r="C229" s="233"/>
      <c r="D229" s="234"/>
      <c r="E229" s="291"/>
      <c r="F229" s="240"/>
      <c r="G229" s="481">
        <f t="shared" si="8"/>
        <v>-1.2960299500264227E-11</v>
      </c>
      <c r="H229" s="252">
        <f t="shared" si="9"/>
        <v>0</v>
      </c>
      <c r="I229" s="240"/>
      <c r="J229" s="240"/>
      <c r="K229" s="434"/>
      <c r="L229" s="234"/>
      <c r="M229" s="234"/>
      <c r="N229" s="293"/>
      <c r="O229" s="294"/>
      <c r="P229" s="294"/>
      <c r="Q229" s="295"/>
    </row>
    <row r="230" spans="1:17" s="130" customFormat="1" ht="18" x14ac:dyDescent="0.25">
      <c r="A230" s="238"/>
      <c r="B230" s="292"/>
      <c r="C230" s="233"/>
      <c r="D230" s="234"/>
      <c r="E230" s="291"/>
      <c r="F230" s="240"/>
      <c r="G230" s="481">
        <f t="shared" si="8"/>
        <v>-1.2960299500264227E-11</v>
      </c>
      <c r="H230" s="252">
        <f t="shared" si="9"/>
        <v>0</v>
      </c>
      <c r="I230" s="240"/>
      <c r="J230" s="240"/>
      <c r="K230" s="434"/>
      <c r="L230" s="234"/>
      <c r="M230" s="234"/>
      <c r="N230" s="293"/>
      <c r="O230" s="294"/>
      <c r="P230" s="294"/>
      <c r="Q230" s="295"/>
    </row>
    <row r="231" spans="1:17" s="130" customFormat="1" ht="18" x14ac:dyDescent="0.25">
      <c r="A231" s="238"/>
      <c r="B231" s="292"/>
      <c r="C231" s="233"/>
      <c r="D231" s="234"/>
      <c r="E231" s="291"/>
      <c r="F231" s="240"/>
      <c r="G231" s="481">
        <f t="shared" si="8"/>
        <v>-1.2960299500264227E-11</v>
      </c>
      <c r="H231" s="252">
        <f t="shared" si="9"/>
        <v>0</v>
      </c>
      <c r="I231" s="240"/>
      <c r="J231" s="240"/>
      <c r="K231" s="434"/>
      <c r="L231" s="234"/>
      <c r="M231" s="234"/>
      <c r="N231" s="293"/>
      <c r="O231" s="294"/>
      <c r="P231" s="294"/>
      <c r="Q231" s="295"/>
    </row>
    <row r="232" spans="1:17" s="130" customFormat="1" ht="18" x14ac:dyDescent="0.25">
      <c r="A232" s="238"/>
      <c r="B232" s="292"/>
      <c r="C232" s="233"/>
      <c r="D232" s="234"/>
      <c r="E232" s="291"/>
      <c r="F232" s="240"/>
      <c r="G232" s="481">
        <f t="shared" si="8"/>
        <v>-1.2960299500264227E-11</v>
      </c>
      <c r="H232" s="252">
        <f t="shared" si="9"/>
        <v>0</v>
      </c>
      <c r="I232" s="240"/>
      <c r="J232" s="240"/>
      <c r="K232" s="434"/>
      <c r="L232" s="234"/>
      <c r="M232" s="234"/>
      <c r="N232" s="293"/>
      <c r="O232" s="294"/>
      <c r="P232" s="294"/>
      <c r="Q232" s="295"/>
    </row>
    <row r="233" spans="1:17" s="130" customFormat="1" ht="18" x14ac:dyDescent="0.25">
      <c r="A233" s="238"/>
      <c r="B233" s="292"/>
      <c r="C233" s="303"/>
      <c r="D233" s="285"/>
      <c r="E233" s="291"/>
      <c r="F233" s="240"/>
      <c r="G233" s="481">
        <f t="shared" si="8"/>
        <v>-1.2960299500264227E-11</v>
      </c>
      <c r="H233" s="252">
        <f t="shared" si="9"/>
        <v>0</v>
      </c>
      <c r="I233" s="240"/>
      <c r="J233" s="240"/>
      <c r="K233" s="434"/>
      <c r="L233" s="234"/>
      <c r="M233" s="285"/>
      <c r="N233" s="293"/>
      <c r="O233" s="294"/>
      <c r="P233" s="294"/>
      <c r="Q233" s="295"/>
    </row>
    <row r="234" spans="1:17" s="130" customFormat="1" ht="18" x14ac:dyDescent="0.25">
      <c r="A234" s="238"/>
      <c r="B234" s="292"/>
      <c r="C234" s="233"/>
      <c r="D234" s="234"/>
      <c r="E234" s="291"/>
      <c r="F234" s="240"/>
      <c r="G234" s="481">
        <f t="shared" si="8"/>
        <v>-1.2960299500264227E-11</v>
      </c>
      <c r="H234" s="252">
        <f t="shared" si="9"/>
        <v>0</v>
      </c>
      <c r="I234" s="240"/>
      <c r="J234" s="240"/>
      <c r="K234" s="434"/>
      <c r="L234" s="234"/>
      <c r="M234" s="234"/>
      <c r="N234" s="293"/>
      <c r="O234" s="294"/>
      <c r="P234" s="294"/>
      <c r="Q234" s="295"/>
    </row>
    <row r="235" spans="1:17" s="130" customFormat="1" ht="18" x14ac:dyDescent="0.25">
      <c r="A235" s="238"/>
      <c r="B235" s="361"/>
      <c r="C235" s="233"/>
      <c r="D235" s="234"/>
      <c r="E235" s="291"/>
      <c r="F235" s="240"/>
      <c r="G235" s="481">
        <f t="shared" si="8"/>
        <v>-1.2960299500264227E-11</v>
      </c>
      <c r="H235" s="252">
        <f t="shared" si="9"/>
        <v>0</v>
      </c>
      <c r="I235" s="240"/>
      <c r="J235" s="240"/>
      <c r="K235" s="434"/>
      <c r="L235" s="234"/>
      <c r="M235" s="234"/>
      <c r="N235" s="293"/>
      <c r="O235" s="294"/>
      <c r="P235" s="294"/>
      <c r="Q235" s="295"/>
    </row>
    <row r="236" spans="1:17" s="130" customFormat="1" ht="18" x14ac:dyDescent="0.25">
      <c r="A236" s="238"/>
      <c r="B236" s="361"/>
      <c r="C236" s="233"/>
      <c r="D236" s="234"/>
      <c r="E236" s="291"/>
      <c r="F236" s="240"/>
      <c r="G236" s="481">
        <f t="shared" si="8"/>
        <v>-1.2960299500264227E-11</v>
      </c>
      <c r="H236" s="252">
        <f t="shared" si="9"/>
        <v>0</v>
      </c>
      <c r="I236" s="240"/>
      <c r="J236" s="240"/>
      <c r="K236" s="434"/>
      <c r="L236" s="234"/>
      <c r="M236" s="234"/>
      <c r="N236" s="293"/>
      <c r="O236" s="294"/>
      <c r="P236" s="294"/>
      <c r="Q236" s="295"/>
    </row>
    <row r="237" spans="1:17" s="130" customFormat="1" ht="18" x14ac:dyDescent="0.25">
      <c r="A237" s="238"/>
      <c r="B237" s="361"/>
      <c r="C237" s="233"/>
      <c r="D237" s="234"/>
      <c r="E237" s="291"/>
      <c r="F237" s="240"/>
      <c r="G237" s="481">
        <f t="shared" si="8"/>
        <v>-1.2960299500264227E-11</v>
      </c>
      <c r="H237" s="252">
        <f t="shared" si="9"/>
        <v>0</v>
      </c>
      <c r="I237" s="240"/>
      <c r="J237" s="240"/>
      <c r="K237" s="434"/>
      <c r="L237" s="234"/>
      <c r="M237" s="234"/>
      <c r="N237" s="293"/>
      <c r="O237" s="294"/>
      <c r="P237" s="294"/>
      <c r="Q237" s="295"/>
    </row>
    <row r="238" spans="1:17" s="130" customFormat="1" ht="18" x14ac:dyDescent="0.25">
      <c r="A238" s="238"/>
      <c r="B238" s="361"/>
      <c r="C238" s="233"/>
      <c r="D238" s="234"/>
      <c r="E238" s="291"/>
      <c r="F238" s="240"/>
      <c r="G238" s="481">
        <f t="shared" si="8"/>
        <v>-1.2960299500264227E-11</v>
      </c>
      <c r="H238" s="252">
        <f t="shared" si="9"/>
        <v>0</v>
      </c>
      <c r="I238" s="240"/>
      <c r="J238" s="240"/>
      <c r="K238" s="434"/>
      <c r="L238" s="234"/>
      <c r="M238" s="234"/>
      <c r="N238" s="293"/>
      <c r="O238" s="294"/>
      <c r="P238" s="294"/>
      <c r="Q238" s="295"/>
    </row>
    <row r="239" spans="1:17" s="130" customFormat="1" ht="18" x14ac:dyDescent="0.25">
      <c r="A239" s="238"/>
      <c r="B239" s="361"/>
      <c r="C239" s="233"/>
      <c r="D239" s="234"/>
      <c r="E239" s="291"/>
      <c r="F239" s="240"/>
      <c r="G239" s="481">
        <f t="shared" si="8"/>
        <v>-1.2960299500264227E-11</v>
      </c>
      <c r="H239" s="252">
        <f t="shared" si="9"/>
        <v>0</v>
      </c>
      <c r="I239" s="240"/>
      <c r="J239" s="240"/>
      <c r="K239" s="434"/>
      <c r="L239" s="234"/>
      <c r="M239" s="234"/>
      <c r="N239" s="293"/>
      <c r="O239" s="294"/>
      <c r="P239" s="294"/>
      <c r="Q239" s="295"/>
    </row>
    <row r="240" spans="1:17" s="130" customFormat="1" ht="18" x14ac:dyDescent="0.25">
      <c r="A240" s="238"/>
      <c r="B240" s="361"/>
      <c r="C240" s="233"/>
      <c r="D240" s="234"/>
      <c r="E240" s="291"/>
      <c r="F240" s="240"/>
      <c r="G240" s="481">
        <f t="shared" si="8"/>
        <v>-1.2960299500264227E-11</v>
      </c>
      <c r="H240" s="252">
        <f t="shared" si="9"/>
        <v>0</v>
      </c>
      <c r="I240" s="240"/>
      <c r="J240" s="240"/>
      <c r="K240" s="434"/>
      <c r="L240" s="234"/>
      <c r="M240" s="285"/>
      <c r="N240" s="293"/>
      <c r="O240" s="294"/>
      <c r="P240" s="294"/>
      <c r="Q240" s="295"/>
    </row>
    <row r="241" spans="1:18" s="130" customFormat="1" ht="18" x14ac:dyDescent="0.25">
      <c r="A241" s="238"/>
      <c r="B241" s="361"/>
      <c r="C241" s="303"/>
      <c r="D241" s="285"/>
      <c r="E241" s="291"/>
      <c r="F241" s="240"/>
      <c r="G241" s="481">
        <f t="shared" si="8"/>
        <v>-1.2960299500264227E-11</v>
      </c>
      <c r="H241" s="252">
        <f t="shared" si="9"/>
        <v>0</v>
      </c>
      <c r="I241" s="240"/>
      <c r="J241" s="240"/>
      <c r="K241" s="434"/>
      <c r="L241" s="234"/>
      <c r="M241" s="285"/>
      <c r="N241" s="293"/>
      <c r="O241" s="294"/>
      <c r="P241" s="294"/>
      <c r="Q241" s="295"/>
    </row>
    <row r="242" spans="1:18" s="130" customFormat="1" ht="18" x14ac:dyDescent="0.25">
      <c r="A242" s="238"/>
      <c r="B242" s="361"/>
      <c r="C242" s="233"/>
      <c r="D242" s="234"/>
      <c r="E242" s="291"/>
      <c r="F242" s="240"/>
      <c r="G242" s="481">
        <f t="shared" si="8"/>
        <v>-1.2960299500264227E-11</v>
      </c>
      <c r="H242" s="252">
        <f t="shared" si="9"/>
        <v>0</v>
      </c>
      <c r="I242" s="240"/>
      <c r="J242" s="240"/>
      <c r="K242" s="434"/>
      <c r="L242" s="234"/>
      <c r="M242" s="234"/>
      <c r="N242" s="293"/>
      <c r="O242" s="294"/>
      <c r="P242" s="294"/>
      <c r="Q242" s="295"/>
    </row>
    <row r="243" spans="1:18" s="130" customFormat="1" ht="18" x14ac:dyDescent="0.25">
      <c r="A243" s="238"/>
      <c r="B243" s="361"/>
      <c r="C243" s="233"/>
      <c r="D243" s="234"/>
      <c r="E243" s="291"/>
      <c r="F243" s="240"/>
      <c r="G243" s="481">
        <f t="shared" si="8"/>
        <v>-1.2960299500264227E-11</v>
      </c>
      <c r="H243" s="252">
        <f t="shared" si="9"/>
        <v>0</v>
      </c>
      <c r="I243" s="240"/>
      <c r="J243" s="240"/>
      <c r="K243" s="266"/>
      <c r="L243" s="234"/>
      <c r="M243" s="234"/>
      <c r="N243" s="293"/>
      <c r="O243" s="294"/>
      <c r="P243" s="294"/>
      <c r="Q243" s="295"/>
    </row>
    <row r="244" spans="1:18" s="130" customFormat="1" ht="18" x14ac:dyDescent="0.25">
      <c r="A244" s="238"/>
      <c r="B244" s="361"/>
      <c r="C244" s="303"/>
      <c r="D244" s="285"/>
      <c r="E244" s="291"/>
      <c r="F244" s="240"/>
      <c r="G244" s="481">
        <f t="shared" si="8"/>
        <v>-1.2960299500264227E-11</v>
      </c>
      <c r="H244" s="252">
        <f t="shared" si="9"/>
        <v>0</v>
      </c>
      <c r="I244" s="240"/>
      <c r="J244" s="240"/>
      <c r="K244" s="266"/>
      <c r="L244" s="234"/>
      <c r="M244" s="234"/>
      <c r="N244" s="293"/>
      <c r="O244" s="294"/>
      <c r="P244" s="294"/>
      <c r="Q244" s="295"/>
    </row>
    <row r="245" spans="1:18" s="130" customFormat="1" ht="18" x14ac:dyDescent="0.25">
      <c r="A245" s="238"/>
      <c r="B245" s="361"/>
      <c r="C245" s="303"/>
      <c r="D245" s="285"/>
      <c r="E245" s="291"/>
      <c r="F245" s="240"/>
      <c r="G245" s="481">
        <f t="shared" si="8"/>
        <v>-1.2960299500264227E-11</v>
      </c>
      <c r="H245" s="252">
        <f t="shared" si="9"/>
        <v>0</v>
      </c>
      <c r="I245" s="240"/>
      <c r="J245" s="240"/>
      <c r="K245" s="266"/>
      <c r="L245" s="234"/>
      <c r="M245" s="234"/>
      <c r="N245" s="293"/>
      <c r="O245" s="294"/>
      <c r="P245" s="294"/>
      <c r="Q245" s="295"/>
    </row>
    <row r="246" spans="1:18" s="130" customFormat="1" ht="18" x14ac:dyDescent="0.25">
      <c r="A246" s="238"/>
      <c r="B246" s="361"/>
      <c r="C246" s="233"/>
      <c r="D246" s="234"/>
      <c r="E246" s="291"/>
      <c r="F246" s="240"/>
      <c r="G246" s="481">
        <f t="shared" si="8"/>
        <v>-1.2960299500264227E-11</v>
      </c>
      <c r="H246" s="252">
        <f t="shared" si="9"/>
        <v>0</v>
      </c>
      <c r="I246" s="240"/>
      <c r="J246" s="240"/>
      <c r="K246" s="266"/>
      <c r="L246" s="234"/>
      <c r="M246" s="285"/>
      <c r="N246" s="293"/>
      <c r="O246" s="294"/>
      <c r="P246" s="294"/>
      <c r="Q246" s="295"/>
    </row>
    <row r="247" spans="1:18" s="130" customFormat="1" ht="18" x14ac:dyDescent="0.25">
      <c r="A247" s="238"/>
      <c r="B247" s="361"/>
      <c r="C247" s="303"/>
      <c r="D247" s="234"/>
      <c r="E247" s="291"/>
      <c r="F247" s="240"/>
      <c r="G247" s="481">
        <f t="shared" si="8"/>
        <v>-1.2960299500264227E-11</v>
      </c>
      <c r="H247" s="252">
        <f t="shared" si="9"/>
        <v>0</v>
      </c>
      <c r="I247" s="240"/>
      <c r="J247" s="240"/>
      <c r="K247" s="266"/>
      <c r="L247" s="234"/>
      <c r="M247" s="234"/>
      <c r="N247" s="293"/>
      <c r="O247" s="294"/>
      <c r="P247" s="294"/>
      <c r="Q247" s="295"/>
    </row>
    <row r="248" spans="1:18" s="130" customFormat="1" ht="18" x14ac:dyDescent="0.25">
      <c r="A248" s="238"/>
      <c r="B248" s="361"/>
      <c r="C248" s="303"/>
      <c r="D248" s="285"/>
      <c r="E248" s="291"/>
      <c r="F248" s="240"/>
      <c r="G248" s="481">
        <f t="shared" si="8"/>
        <v>-1.2960299500264227E-11</v>
      </c>
      <c r="H248" s="252">
        <f t="shared" si="9"/>
        <v>0</v>
      </c>
      <c r="I248" s="240"/>
      <c r="J248" s="240"/>
      <c r="K248" s="266"/>
      <c r="L248" s="234"/>
      <c r="M248" s="285"/>
      <c r="N248" s="293"/>
      <c r="O248" s="294"/>
      <c r="P248" s="294"/>
      <c r="Q248" s="295"/>
    </row>
    <row r="249" spans="1:18" s="130" customFormat="1" ht="18" x14ac:dyDescent="0.25">
      <c r="A249" s="238"/>
      <c r="B249" s="361"/>
      <c r="C249" s="233"/>
      <c r="D249" s="234"/>
      <c r="E249" s="291"/>
      <c r="F249" s="240"/>
      <c r="G249" s="481">
        <f t="shared" si="8"/>
        <v>-1.2960299500264227E-11</v>
      </c>
      <c r="H249" s="252">
        <f t="shared" si="9"/>
        <v>0</v>
      </c>
      <c r="I249" s="240"/>
      <c r="J249" s="240"/>
      <c r="K249" s="266"/>
      <c r="L249" s="234"/>
      <c r="M249" s="234"/>
      <c r="N249" s="293"/>
      <c r="O249" s="294"/>
      <c r="P249" s="294"/>
      <c r="Q249" s="295"/>
    </row>
    <row r="250" spans="1:18" s="130" customFormat="1" ht="18" x14ac:dyDescent="0.25">
      <c r="A250" s="238"/>
      <c r="B250" s="361"/>
      <c r="C250" s="233"/>
      <c r="D250" s="234"/>
      <c r="E250" s="291"/>
      <c r="F250" s="240"/>
      <c r="G250" s="481">
        <f t="shared" si="8"/>
        <v>-1.2960299500264227E-11</v>
      </c>
      <c r="H250" s="252">
        <f t="shared" si="9"/>
        <v>0</v>
      </c>
      <c r="I250" s="240"/>
      <c r="J250" s="240"/>
      <c r="K250" s="266"/>
      <c r="L250" s="234"/>
      <c r="M250" s="285"/>
      <c r="N250" s="293"/>
      <c r="O250" s="294"/>
      <c r="P250" s="294"/>
      <c r="Q250" s="295"/>
    </row>
    <row r="251" spans="1:18" s="130" customFormat="1" ht="18" x14ac:dyDescent="0.25">
      <c r="A251" s="238"/>
      <c r="B251" s="361"/>
      <c r="C251" s="362"/>
      <c r="D251" s="363"/>
      <c r="E251" s="291"/>
      <c r="F251" s="240"/>
      <c r="G251" s="481">
        <f t="shared" si="8"/>
        <v>-1.2960299500264227E-11</v>
      </c>
      <c r="H251" s="252">
        <f t="shared" si="9"/>
        <v>0</v>
      </c>
      <c r="I251" s="240"/>
      <c r="J251" s="240"/>
      <c r="K251" s="266"/>
      <c r="L251" s="234"/>
      <c r="M251" s="234"/>
      <c r="N251" s="293"/>
      <c r="O251" s="294"/>
      <c r="P251" s="294"/>
      <c r="Q251" s="295"/>
    </row>
    <row r="252" spans="1:18" s="130" customFormat="1" ht="18" x14ac:dyDescent="0.25">
      <c r="A252" s="238"/>
      <c r="B252" s="361"/>
      <c r="C252" s="233"/>
      <c r="D252" s="234"/>
      <c r="E252" s="291"/>
      <c r="F252" s="240"/>
      <c r="G252" s="481">
        <f t="shared" si="8"/>
        <v>-1.2960299500264227E-11</v>
      </c>
      <c r="H252" s="252">
        <f t="shared" si="9"/>
        <v>0</v>
      </c>
      <c r="I252" s="240"/>
      <c r="J252" s="240"/>
      <c r="K252" s="266"/>
      <c r="L252" s="234"/>
      <c r="M252" s="234"/>
      <c r="N252" s="293"/>
      <c r="O252" s="294"/>
      <c r="P252" s="294"/>
      <c r="Q252" s="295"/>
      <c r="R252" s="292" t="s">
        <v>54</v>
      </c>
    </row>
    <row r="253" spans="1:18" s="130" customFormat="1" ht="18" x14ac:dyDescent="0.25">
      <c r="A253" s="238"/>
      <c r="B253" s="361"/>
      <c r="C253" s="233"/>
      <c r="D253" s="234"/>
      <c r="E253" s="291"/>
      <c r="F253" s="240"/>
      <c r="G253" s="481">
        <f t="shared" si="8"/>
        <v>-1.2960299500264227E-11</v>
      </c>
      <c r="H253" s="252">
        <f t="shared" si="9"/>
        <v>0</v>
      </c>
      <c r="I253" s="240"/>
      <c r="J253" s="240"/>
      <c r="K253" s="266"/>
      <c r="L253" s="234"/>
      <c r="M253" s="234"/>
      <c r="N253" s="293"/>
      <c r="O253" s="294"/>
      <c r="P253" s="294"/>
      <c r="Q253" s="295"/>
    </row>
    <row r="254" spans="1:18" s="130" customFormat="1" ht="18" x14ac:dyDescent="0.25">
      <c r="A254" s="238"/>
      <c r="B254" s="361"/>
      <c r="C254" s="303"/>
      <c r="D254" s="285"/>
      <c r="E254" s="291"/>
      <c r="F254" s="240"/>
      <c r="G254" s="481">
        <f t="shared" si="8"/>
        <v>-1.2960299500264227E-11</v>
      </c>
      <c r="H254" s="252">
        <f t="shared" si="9"/>
        <v>0</v>
      </c>
      <c r="I254" s="240"/>
      <c r="J254" s="240"/>
      <c r="K254" s="266"/>
      <c r="L254" s="234"/>
      <c r="M254" s="234"/>
      <c r="N254" s="293"/>
      <c r="O254" s="346"/>
      <c r="P254" s="294"/>
      <c r="Q254" s="295"/>
    </row>
    <row r="255" spans="1:18" s="130" customFormat="1" ht="18" x14ac:dyDescent="0.25">
      <c r="A255" s="238"/>
      <c r="B255" s="361"/>
      <c r="C255" s="233"/>
      <c r="D255" s="234"/>
      <c r="E255" s="291"/>
      <c r="F255" s="240"/>
      <c r="G255" s="481">
        <f t="shared" si="8"/>
        <v>-1.2960299500264227E-11</v>
      </c>
      <c r="H255" s="252">
        <f t="shared" si="9"/>
        <v>0</v>
      </c>
      <c r="I255" s="240"/>
      <c r="J255" s="240"/>
      <c r="K255" s="266"/>
      <c r="L255" s="234"/>
      <c r="M255" s="234"/>
      <c r="N255" s="293"/>
      <c r="O255" s="294"/>
      <c r="P255" s="294"/>
      <c r="Q255" s="295"/>
    </row>
    <row r="256" spans="1:18" s="130" customFormat="1" ht="18" x14ac:dyDescent="0.25">
      <c r="A256" s="238"/>
      <c r="B256" s="361"/>
      <c r="C256" s="233"/>
      <c r="D256" s="234"/>
      <c r="E256" s="291"/>
      <c r="F256" s="240"/>
      <c r="G256" s="481">
        <f t="shared" si="8"/>
        <v>-1.2960299500264227E-11</v>
      </c>
      <c r="H256" s="252">
        <f t="shared" si="9"/>
        <v>0</v>
      </c>
      <c r="I256" s="240"/>
      <c r="J256" s="240"/>
      <c r="K256" s="266"/>
      <c r="L256" s="234"/>
      <c r="M256" s="234"/>
      <c r="N256" s="293"/>
      <c r="O256" s="294"/>
      <c r="P256" s="294"/>
      <c r="Q256" s="295"/>
    </row>
    <row r="257" spans="1:17" s="130" customFormat="1" ht="18" x14ac:dyDescent="0.25">
      <c r="A257" s="238"/>
      <c r="B257" s="361"/>
      <c r="C257" s="233"/>
      <c r="D257" s="234"/>
      <c r="E257" s="291"/>
      <c r="F257" s="240"/>
      <c r="G257" s="481">
        <f t="shared" si="8"/>
        <v>-1.2960299500264227E-11</v>
      </c>
      <c r="H257" s="252">
        <f t="shared" si="9"/>
        <v>0</v>
      </c>
      <c r="I257" s="240"/>
      <c r="J257" s="240"/>
      <c r="K257" s="266"/>
      <c r="L257" s="234"/>
      <c r="M257" s="234"/>
      <c r="N257" s="293"/>
      <c r="O257" s="294"/>
      <c r="P257" s="294"/>
      <c r="Q257" s="295"/>
    </row>
    <row r="258" spans="1:17" s="130" customFormat="1" ht="18" x14ac:dyDescent="0.25">
      <c r="A258" s="238"/>
      <c r="B258" s="361"/>
      <c r="C258" s="233"/>
      <c r="D258" s="234"/>
      <c r="E258" s="291"/>
      <c r="F258" s="240"/>
      <c r="G258" s="481">
        <f t="shared" si="8"/>
        <v>-1.2960299500264227E-11</v>
      </c>
      <c r="H258" s="252">
        <f t="shared" si="9"/>
        <v>0</v>
      </c>
      <c r="I258" s="240"/>
      <c r="J258" s="240"/>
      <c r="K258" s="266"/>
      <c r="L258" s="234"/>
      <c r="M258" s="234"/>
      <c r="N258" s="293"/>
      <c r="O258" s="294"/>
      <c r="P258" s="294"/>
      <c r="Q258" s="295"/>
    </row>
    <row r="259" spans="1:17" s="130" customFormat="1" ht="18" x14ac:dyDescent="0.25">
      <c r="A259" s="238"/>
      <c r="B259" s="361"/>
      <c r="C259" s="233"/>
      <c r="D259" s="234"/>
      <c r="E259" s="291"/>
      <c r="F259" s="240"/>
      <c r="G259" s="481">
        <f t="shared" si="8"/>
        <v>-1.2960299500264227E-11</v>
      </c>
      <c r="H259" s="252">
        <f t="shared" si="9"/>
        <v>0</v>
      </c>
      <c r="I259" s="240"/>
      <c r="J259" s="240"/>
      <c r="K259" s="266"/>
      <c r="L259" s="234"/>
      <c r="M259" s="234"/>
      <c r="N259" s="293"/>
      <c r="O259" s="294"/>
      <c r="P259" s="294"/>
      <c r="Q259" s="295"/>
    </row>
    <row r="260" spans="1:17" s="130" customFormat="1" ht="18" x14ac:dyDescent="0.25">
      <c r="A260" s="238"/>
      <c r="B260" s="361"/>
      <c r="C260" s="233"/>
      <c r="D260" s="234"/>
      <c r="E260" s="291"/>
      <c r="F260" s="240"/>
      <c r="G260" s="481">
        <f t="shared" si="8"/>
        <v>-1.2960299500264227E-11</v>
      </c>
      <c r="H260" s="252">
        <f t="shared" si="9"/>
        <v>0</v>
      </c>
      <c r="I260" s="240"/>
      <c r="J260" s="240"/>
      <c r="K260" s="266"/>
      <c r="L260" s="234"/>
      <c r="M260" s="234"/>
      <c r="N260" s="293"/>
      <c r="O260" s="294"/>
      <c r="P260" s="294"/>
      <c r="Q260" s="295"/>
    </row>
    <row r="261" spans="1:17" s="130" customFormat="1" ht="18" x14ac:dyDescent="0.25">
      <c r="A261" s="238"/>
      <c r="B261" s="361"/>
      <c r="C261" s="233"/>
      <c r="D261" s="234"/>
      <c r="E261" s="291"/>
      <c r="F261" s="240"/>
      <c r="G261" s="481">
        <f t="shared" si="8"/>
        <v>-1.2960299500264227E-11</v>
      </c>
      <c r="H261" s="252">
        <f t="shared" si="9"/>
        <v>0</v>
      </c>
      <c r="I261" s="240"/>
      <c r="J261" s="240"/>
      <c r="K261" s="266"/>
      <c r="L261" s="234"/>
      <c r="M261" s="234"/>
      <c r="N261" s="293"/>
      <c r="O261" s="294"/>
      <c r="P261" s="294"/>
      <c r="Q261" s="295"/>
    </row>
    <row r="262" spans="1:17" s="130" customFormat="1" ht="18" x14ac:dyDescent="0.25">
      <c r="A262" s="238"/>
      <c r="B262" s="361"/>
      <c r="C262" s="233"/>
      <c r="D262" s="234"/>
      <c r="E262" s="291"/>
      <c r="F262" s="240"/>
      <c r="G262" s="481">
        <f t="shared" si="8"/>
        <v>-1.2960299500264227E-11</v>
      </c>
      <c r="H262" s="252">
        <f t="shared" si="9"/>
        <v>0</v>
      </c>
      <c r="I262" s="240"/>
      <c r="J262" s="240"/>
      <c r="K262" s="266"/>
      <c r="L262" s="234"/>
      <c r="M262" s="234"/>
      <c r="N262" s="293"/>
      <c r="O262" s="294"/>
      <c r="P262" s="294"/>
      <c r="Q262" s="295"/>
    </row>
    <row r="263" spans="1:17" s="130" customFormat="1" ht="18" x14ac:dyDescent="0.25">
      <c r="A263" s="238"/>
      <c r="B263" s="361"/>
      <c r="C263" s="303"/>
      <c r="D263" s="285"/>
      <c r="E263" s="291"/>
      <c r="F263" s="240"/>
      <c r="G263" s="481">
        <f t="shared" si="8"/>
        <v>-1.2960299500264227E-11</v>
      </c>
      <c r="H263" s="252">
        <f t="shared" si="9"/>
        <v>0</v>
      </c>
      <c r="I263" s="240"/>
      <c r="J263" s="240"/>
      <c r="K263" s="266"/>
      <c r="L263" s="234"/>
      <c r="M263" s="234"/>
      <c r="N263" s="293"/>
      <c r="O263" s="294"/>
      <c r="P263" s="294"/>
      <c r="Q263" s="295"/>
    </row>
    <row r="264" spans="1:17" s="130" customFormat="1" ht="18" x14ac:dyDescent="0.25">
      <c r="A264" s="238"/>
      <c r="B264" s="361"/>
      <c r="C264" s="303"/>
      <c r="D264" s="285"/>
      <c r="E264" s="291"/>
      <c r="F264" s="240"/>
      <c r="G264" s="481">
        <f t="shared" si="8"/>
        <v>-1.2960299500264227E-11</v>
      </c>
      <c r="H264" s="252">
        <f t="shared" si="9"/>
        <v>0</v>
      </c>
      <c r="I264" s="240"/>
      <c r="J264" s="240"/>
      <c r="K264" s="266"/>
      <c r="L264" s="234"/>
      <c r="M264" s="285"/>
      <c r="N264" s="293"/>
      <c r="O264" s="294"/>
      <c r="P264" s="294"/>
      <c r="Q264" s="295"/>
    </row>
    <row r="265" spans="1:17" s="443" customFormat="1" ht="18" x14ac:dyDescent="0.25">
      <c r="A265" s="439"/>
      <c r="B265" s="323"/>
      <c r="C265" s="233"/>
      <c r="D265" s="440"/>
      <c r="E265" s="291"/>
      <c r="F265" s="240"/>
      <c r="G265" s="481">
        <f t="shared" si="8"/>
        <v>-1.2960299500264227E-11</v>
      </c>
      <c r="H265" s="252">
        <f t="shared" si="9"/>
        <v>0</v>
      </c>
      <c r="I265" s="240"/>
      <c r="J265" s="240"/>
      <c r="K265" s="266"/>
      <c r="L265" s="440"/>
      <c r="M265" s="636"/>
      <c r="N265" s="441"/>
      <c r="O265" s="442"/>
      <c r="P265" s="442"/>
    </row>
    <row r="266" spans="1:17" s="130" customFormat="1" ht="18.75" customHeight="1" x14ac:dyDescent="0.25">
      <c r="A266" s="238"/>
      <c r="B266" s="323"/>
      <c r="C266" s="233"/>
      <c r="D266" s="234"/>
      <c r="E266" s="291"/>
      <c r="F266" s="240"/>
      <c r="G266" s="481">
        <f t="shared" si="8"/>
        <v>-1.2960299500264227E-11</v>
      </c>
      <c r="H266" s="252">
        <f t="shared" si="9"/>
        <v>0</v>
      </c>
      <c r="I266" s="240"/>
      <c r="J266" s="240"/>
      <c r="K266" s="684"/>
      <c r="L266" s="685"/>
      <c r="M266" s="285"/>
      <c r="N266" s="293"/>
      <c r="O266" s="294"/>
      <c r="P266" s="294"/>
      <c r="Q266" s="295"/>
    </row>
    <row r="267" spans="1:17" s="130" customFormat="1" ht="18" x14ac:dyDescent="0.25">
      <c r="A267" s="238"/>
      <c r="B267" s="323"/>
      <c r="C267" s="233"/>
      <c r="D267" s="234"/>
      <c r="E267" s="291"/>
      <c r="F267" s="240"/>
      <c r="G267" s="481">
        <f t="shared" si="8"/>
        <v>-1.2960299500264227E-11</v>
      </c>
      <c r="H267" s="252">
        <f t="shared" si="9"/>
        <v>0</v>
      </c>
      <c r="I267" s="240"/>
      <c r="J267" s="240"/>
      <c r="K267" s="684"/>
      <c r="L267" s="685"/>
      <c r="M267" s="234"/>
      <c r="N267" s="293"/>
      <c r="O267" s="294"/>
      <c r="P267" s="294"/>
      <c r="Q267" s="295"/>
    </row>
    <row r="268" spans="1:17" s="130" customFormat="1" ht="18" x14ac:dyDescent="0.25">
      <c r="A268" s="238"/>
      <c r="B268" s="323"/>
      <c r="C268" s="233"/>
      <c r="D268" s="234"/>
      <c r="E268" s="291"/>
      <c r="F268" s="240"/>
      <c r="G268" s="481">
        <f t="shared" si="8"/>
        <v>-1.2960299500264227E-11</v>
      </c>
      <c r="H268" s="252">
        <f t="shared" si="9"/>
        <v>0</v>
      </c>
      <c r="I268" s="240"/>
      <c r="J268" s="240"/>
      <c r="K268" s="684"/>
      <c r="L268" s="685"/>
      <c r="M268" s="234"/>
      <c r="N268" s="293"/>
      <c r="O268" s="294"/>
      <c r="P268" s="294"/>
      <c r="Q268" s="295"/>
    </row>
    <row r="269" spans="1:17" s="130" customFormat="1" ht="18" x14ac:dyDescent="0.25">
      <c r="A269" s="238"/>
      <c r="B269" s="323"/>
      <c r="C269" s="233"/>
      <c r="D269" s="234"/>
      <c r="E269" s="291"/>
      <c r="F269" s="240"/>
      <c r="G269" s="481">
        <f t="shared" ref="G269:G303" si="10">G268-E269+C269</f>
        <v>-1.2960299500264227E-11</v>
      </c>
      <c r="H269" s="252">
        <f t="shared" si="9"/>
        <v>0</v>
      </c>
      <c r="I269" s="240"/>
      <c r="J269" s="240"/>
      <c r="K269" s="684"/>
      <c r="L269" s="685"/>
      <c r="M269" s="234"/>
      <c r="N269" s="293"/>
      <c r="O269" s="294"/>
      <c r="P269" s="294"/>
      <c r="Q269" s="295"/>
    </row>
    <row r="270" spans="1:17" s="130" customFormat="1" ht="18" x14ac:dyDescent="0.25">
      <c r="A270" s="238"/>
      <c r="B270" s="323"/>
      <c r="C270" s="303"/>
      <c r="D270" s="285"/>
      <c r="E270" s="291"/>
      <c r="F270" s="240"/>
      <c r="G270" s="481">
        <f t="shared" si="10"/>
        <v>-1.2960299500264227E-11</v>
      </c>
      <c r="H270" s="252">
        <f t="shared" ref="H270:H305" si="11">H269-F270+D270</f>
        <v>0</v>
      </c>
      <c r="I270" s="240"/>
      <c r="J270" s="240"/>
      <c r="K270" s="684"/>
      <c r="L270" s="685"/>
      <c r="M270" s="234"/>
      <c r="N270" s="293"/>
      <c r="O270" s="294"/>
      <c r="P270" s="294"/>
      <c r="Q270" s="295"/>
    </row>
    <row r="271" spans="1:17" s="130" customFormat="1" ht="18" x14ac:dyDescent="0.25">
      <c r="A271" s="238"/>
      <c r="B271" s="323"/>
      <c r="C271" s="233"/>
      <c r="D271" s="234"/>
      <c r="E271" s="291"/>
      <c r="F271" s="240"/>
      <c r="G271" s="481">
        <f t="shared" si="10"/>
        <v>-1.2960299500264227E-11</v>
      </c>
      <c r="H271" s="252">
        <f t="shared" si="11"/>
        <v>0</v>
      </c>
      <c r="I271" s="240"/>
      <c r="J271" s="240"/>
      <c r="K271" s="684"/>
      <c r="L271" s="685"/>
      <c r="M271" s="234"/>
      <c r="N271" s="293"/>
      <c r="O271" s="294"/>
      <c r="P271" s="294"/>
      <c r="Q271" s="295"/>
    </row>
    <row r="272" spans="1:17" s="130" customFormat="1" ht="18" x14ac:dyDescent="0.25">
      <c r="A272" s="238"/>
      <c r="B272" s="323"/>
      <c r="C272" s="303"/>
      <c r="D272" s="234"/>
      <c r="E272" s="291"/>
      <c r="F272" s="240"/>
      <c r="G272" s="481">
        <f t="shared" si="10"/>
        <v>-1.2960299500264227E-11</v>
      </c>
      <c r="H272" s="252">
        <f t="shared" si="11"/>
        <v>0</v>
      </c>
      <c r="I272" s="240"/>
      <c r="J272" s="240"/>
      <c r="K272" s="684"/>
      <c r="L272" s="685"/>
      <c r="M272" s="285"/>
      <c r="N272" s="293"/>
      <c r="O272" s="294"/>
      <c r="P272" s="294"/>
      <c r="Q272" s="295"/>
    </row>
    <row r="273" spans="1:17" s="130" customFormat="1" ht="18" x14ac:dyDescent="0.25">
      <c r="A273" s="238"/>
      <c r="B273" s="323"/>
      <c r="C273" s="233"/>
      <c r="D273" s="234"/>
      <c r="E273" s="291"/>
      <c r="F273" s="240"/>
      <c r="G273" s="481">
        <f t="shared" si="10"/>
        <v>-1.2960299500264227E-11</v>
      </c>
      <c r="H273" s="252">
        <f t="shared" si="11"/>
        <v>0</v>
      </c>
      <c r="I273" s="240"/>
      <c r="J273" s="240"/>
      <c r="K273" s="684"/>
      <c r="L273" s="685"/>
      <c r="M273" s="234"/>
      <c r="N273" s="293"/>
      <c r="O273" s="294"/>
      <c r="P273" s="294"/>
      <c r="Q273" s="295"/>
    </row>
    <row r="274" spans="1:17" s="130" customFormat="1" ht="18" x14ac:dyDescent="0.25">
      <c r="A274" s="238"/>
      <c r="B274" s="323"/>
      <c r="C274" s="233"/>
      <c r="D274" s="234"/>
      <c r="E274" s="291"/>
      <c r="F274" s="240"/>
      <c r="G274" s="481">
        <f t="shared" si="10"/>
        <v>-1.2960299500264227E-11</v>
      </c>
      <c r="H274" s="252">
        <f t="shared" si="11"/>
        <v>0</v>
      </c>
      <c r="I274" s="240"/>
      <c r="J274" s="240"/>
      <c r="K274" s="684"/>
      <c r="L274" s="685"/>
      <c r="M274" s="234"/>
      <c r="N274" s="293"/>
      <c r="O274" s="294"/>
      <c r="P274" s="294"/>
      <c r="Q274" s="295"/>
    </row>
    <row r="275" spans="1:17" s="295" customFormat="1" ht="18" x14ac:dyDescent="0.25">
      <c r="A275" s="358"/>
      <c r="B275" s="323"/>
      <c r="C275" s="357"/>
      <c r="D275" s="356"/>
      <c r="E275" s="291"/>
      <c r="F275" s="240"/>
      <c r="G275" s="481">
        <f t="shared" si="10"/>
        <v>-1.2960299500264227E-11</v>
      </c>
      <c r="H275" s="252">
        <f t="shared" si="11"/>
        <v>0</v>
      </c>
      <c r="I275" s="240"/>
      <c r="J275" s="240"/>
      <c r="K275" s="684"/>
      <c r="L275" s="686"/>
      <c r="M275" s="356"/>
      <c r="N275" s="359"/>
      <c r="O275" s="360"/>
      <c r="P275" s="360"/>
    </row>
    <row r="276" spans="1:17" s="130" customFormat="1" ht="18" x14ac:dyDescent="0.25">
      <c r="A276" s="238"/>
      <c r="B276" s="323"/>
      <c r="C276" s="303"/>
      <c r="D276" s="285"/>
      <c r="E276" s="291"/>
      <c r="F276" s="240"/>
      <c r="G276" s="481">
        <f t="shared" si="10"/>
        <v>-1.2960299500264227E-11</v>
      </c>
      <c r="H276" s="252">
        <f t="shared" si="11"/>
        <v>0</v>
      </c>
      <c r="I276" s="240"/>
      <c r="J276" s="240"/>
      <c r="K276" s="684"/>
      <c r="L276" s="685"/>
      <c r="M276" s="234"/>
      <c r="N276" s="293"/>
      <c r="O276" s="294"/>
      <c r="P276" s="294"/>
      <c r="Q276" s="295"/>
    </row>
    <row r="277" spans="1:17" s="130" customFormat="1" ht="18" x14ac:dyDescent="0.25">
      <c r="A277" s="238"/>
      <c r="B277" s="323"/>
      <c r="C277" s="233"/>
      <c r="D277" s="234"/>
      <c r="E277" s="291"/>
      <c r="F277" s="240"/>
      <c r="G277" s="481">
        <f t="shared" si="10"/>
        <v>-1.2960299500264227E-11</v>
      </c>
      <c r="H277" s="252">
        <f t="shared" si="11"/>
        <v>0</v>
      </c>
      <c r="I277" s="240"/>
      <c r="J277" s="277"/>
      <c r="K277" s="509"/>
      <c r="L277" s="234"/>
      <c r="M277" s="234"/>
      <c r="N277" s="293"/>
      <c r="O277" s="294"/>
      <c r="P277" s="294"/>
      <c r="Q277" s="295"/>
    </row>
    <row r="278" spans="1:17" s="292" customFormat="1" ht="18" x14ac:dyDescent="0.25">
      <c r="A278" s="238"/>
      <c r="B278" s="323"/>
      <c r="C278" s="233"/>
      <c r="D278" s="234"/>
      <c r="E278" s="291"/>
      <c r="F278" s="240"/>
      <c r="G278" s="481">
        <f t="shared" si="10"/>
        <v>-1.2960299500264227E-11</v>
      </c>
      <c r="H278" s="252">
        <f t="shared" si="11"/>
        <v>0</v>
      </c>
      <c r="I278" s="240"/>
      <c r="J278" s="277"/>
      <c r="K278" s="509"/>
      <c r="L278" s="234"/>
      <c r="M278" s="234"/>
      <c r="N278" s="293"/>
      <c r="O278" s="294"/>
      <c r="P278" s="294"/>
    </row>
    <row r="279" spans="1:17" s="292" customFormat="1" ht="18" x14ac:dyDescent="0.25">
      <c r="A279" s="238"/>
      <c r="B279" s="323"/>
      <c r="C279" s="303"/>
      <c r="D279" s="285"/>
      <c r="E279" s="291"/>
      <c r="F279" s="240"/>
      <c r="G279" s="481">
        <f t="shared" si="10"/>
        <v>-1.2960299500264227E-11</v>
      </c>
      <c r="H279" s="252">
        <f t="shared" si="11"/>
        <v>0</v>
      </c>
      <c r="I279" s="240"/>
      <c r="J279" s="277"/>
      <c r="K279" s="509"/>
      <c r="L279" s="234"/>
      <c r="M279" s="234"/>
      <c r="N279" s="293"/>
      <c r="O279" s="294"/>
      <c r="P279" s="294"/>
    </row>
    <row r="280" spans="1:17" s="292" customFormat="1" ht="18" x14ac:dyDescent="0.25">
      <c r="A280" s="238"/>
      <c r="B280" s="323"/>
      <c r="C280" s="233"/>
      <c r="D280" s="234"/>
      <c r="E280" s="291"/>
      <c r="F280" s="240"/>
      <c r="G280" s="481">
        <f t="shared" si="10"/>
        <v>-1.2960299500264227E-11</v>
      </c>
      <c r="H280" s="252">
        <f t="shared" si="11"/>
        <v>0</v>
      </c>
      <c r="I280" s="240"/>
      <c r="J280" s="277"/>
      <c r="K280" s="509"/>
      <c r="L280" s="234"/>
      <c r="M280" s="234"/>
      <c r="N280" s="293"/>
      <c r="O280" s="294"/>
      <c r="P280" s="294"/>
    </row>
    <row r="281" spans="1:17" s="292" customFormat="1" ht="18" x14ac:dyDescent="0.25">
      <c r="A281" s="238"/>
      <c r="B281" s="323"/>
      <c r="C281" s="233"/>
      <c r="D281" s="234"/>
      <c r="E281" s="291"/>
      <c r="F281" s="240"/>
      <c r="G281" s="481">
        <f t="shared" si="10"/>
        <v>-1.2960299500264227E-11</v>
      </c>
      <c r="H281" s="252">
        <f t="shared" si="11"/>
        <v>0</v>
      </c>
      <c r="I281" s="240"/>
      <c r="J281" s="277"/>
      <c r="K281" s="509"/>
      <c r="L281" s="234"/>
      <c r="M281" s="234"/>
      <c r="N281" s="293"/>
      <c r="O281" s="294"/>
      <c r="P281" s="294"/>
    </row>
    <row r="282" spans="1:17" s="292" customFormat="1" ht="18" x14ac:dyDescent="0.25">
      <c r="A282" s="238"/>
      <c r="B282" s="323"/>
      <c r="C282" s="233"/>
      <c r="D282" s="234"/>
      <c r="E282" s="291"/>
      <c r="F282" s="240"/>
      <c r="G282" s="481">
        <f t="shared" si="10"/>
        <v>-1.2960299500264227E-11</v>
      </c>
      <c r="H282" s="252">
        <f t="shared" si="11"/>
        <v>0</v>
      </c>
      <c r="I282" s="240"/>
      <c r="J282" s="277"/>
      <c r="K282" s="509"/>
      <c r="L282" s="234"/>
      <c r="M282" s="234"/>
      <c r="N282" s="293"/>
      <c r="O282" s="294"/>
      <c r="P282" s="294"/>
    </row>
    <row r="283" spans="1:17" s="130" customFormat="1" ht="18" x14ac:dyDescent="0.25">
      <c r="A283" s="238"/>
      <c r="B283" s="323"/>
      <c r="C283" s="233"/>
      <c r="D283" s="234"/>
      <c r="E283" s="291"/>
      <c r="F283" s="240"/>
      <c r="G283" s="481">
        <f t="shared" si="10"/>
        <v>-1.2960299500264227E-11</v>
      </c>
      <c r="H283" s="252">
        <f t="shared" si="11"/>
        <v>0</v>
      </c>
      <c r="I283" s="240"/>
      <c r="J283" s="277"/>
      <c r="K283" s="509"/>
      <c r="L283" s="234"/>
      <c r="M283" s="234"/>
      <c r="N283" s="293"/>
      <c r="O283" s="294"/>
      <c r="P283" s="294"/>
      <c r="Q283" s="295"/>
    </row>
    <row r="284" spans="1:17" s="130" customFormat="1" ht="18" x14ac:dyDescent="0.25">
      <c r="A284" s="238"/>
      <c r="B284" s="323"/>
      <c r="C284" s="233"/>
      <c r="D284" s="234"/>
      <c r="E284" s="291"/>
      <c r="F284" s="240"/>
      <c r="G284" s="481">
        <f t="shared" si="10"/>
        <v>-1.2960299500264227E-11</v>
      </c>
      <c r="H284" s="252">
        <f t="shared" si="11"/>
        <v>0</v>
      </c>
      <c r="I284" s="240"/>
      <c r="J284" s="277"/>
      <c r="K284" s="509"/>
      <c r="L284" s="234"/>
      <c r="M284" s="234"/>
      <c r="N284" s="293"/>
      <c r="O284" s="294"/>
      <c r="P284" s="294"/>
      <c r="Q284" s="295"/>
    </row>
    <row r="285" spans="1:17" s="130" customFormat="1" ht="18" x14ac:dyDescent="0.25">
      <c r="A285" s="238"/>
      <c r="B285" s="323"/>
      <c r="C285" s="303"/>
      <c r="D285" s="285"/>
      <c r="E285" s="291"/>
      <c r="F285" s="240"/>
      <c r="G285" s="481">
        <f t="shared" si="10"/>
        <v>-1.2960299500264227E-11</v>
      </c>
      <c r="H285" s="252">
        <f t="shared" si="11"/>
        <v>0</v>
      </c>
      <c r="I285" s="240"/>
      <c r="J285" s="277"/>
      <c r="K285" s="509"/>
      <c r="L285" s="234"/>
      <c r="M285" s="234"/>
      <c r="N285" s="293"/>
      <c r="O285" s="294"/>
      <c r="P285" s="294"/>
      <c r="Q285" s="295"/>
    </row>
    <row r="286" spans="1:17" s="130" customFormat="1" ht="18" x14ac:dyDescent="0.25">
      <c r="A286" s="238"/>
      <c r="B286" s="323"/>
      <c r="C286" s="233"/>
      <c r="D286" s="234"/>
      <c r="E286" s="291"/>
      <c r="F286" s="240"/>
      <c r="G286" s="481">
        <f t="shared" si="10"/>
        <v>-1.2960299500264227E-11</v>
      </c>
      <c r="H286" s="252">
        <f t="shared" si="11"/>
        <v>0</v>
      </c>
      <c r="I286" s="240"/>
      <c r="J286" s="277"/>
      <c r="K286" s="509"/>
      <c r="L286" s="234"/>
      <c r="M286" s="234"/>
      <c r="N286" s="293"/>
      <c r="O286" s="294"/>
      <c r="P286" s="294"/>
      <c r="Q286" s="295"/>
    </row>
    <row r="287" spans="1:17" s="130" customFormat="1" ht="18" x14ac:dyDescent="0.25">
      <c r="A287" s="238"/>
      <c r="B287" s="323"/>
      <c r="C287" s="233"/>
      <c r="D287" s="234"/>
      <c r="E287" s="291"/>
      <c r="F287" s="240"/>
      <c r="G287" s="481">
        <f t="shared" si="10"/>
        <v>-1.2960299500264227E-11</v>
      </c>
      <c r="H287" s="252">
        <f t="shared" si="11"/>
        <v>0</v>
      </c>
      <c r="I287" s="240"/>
      <c r="J287" s="277"/>
      <c r="K287" s="509"/>
      <c r="L287" s="234"/>
      <c r="M287" s="234"/>
      <c r="N287" s="293"/>
      <c r="O287" s="294"/>
      <c r="P287" s="294"/>
      <c r="Q287" s="295"/>
    </row>
    <row r="288" spans="1:17" s="292" customFormat="1" ht="18" x14ac:dyDescent="0.25">
      <c r="A288" s="238"/>
      <c r="B288" s="323"/>
      <c r="C288" s="233"/>
      <c r="D288" s="234"/>
      <c r="E288" s="291"/>
      <c r="F288" s="240"/>
      <c r="G288" s="481">
        <f t="shared" si="10"/>
        <v>-1.2960299500264227E-11</v>
      </c>
      <c r="H288" s="252">
        <f t="shared" si="11"/>
        <v>0</v>
      </c>
      <c r="I288" s="240"/>
      <c r="J288" s="277"/>
      <c r="K288" s="509"/>
      <c r="L288" s="234"/>
      <c r="M288" s="234"/>
      <c r="N288" s="293"/>
      <c r="O288" s="294"/>
      <c r="P288" s="294"/>
    </row>
    <row r="289" spans="1:17" s="292" customFormat="1" ht="18" x14ac:dyDescent="0.25">
      <c r="A289" s="238"/>
      <c r="B289" s="323"/>
      <c r="C289" s="233"/>
      <c r="D289" s="234"/>
      <c r="E289" s="291"/>
      <c r="F289" s="240"/>
      <c r="G289" s="481">
        <f t="shared" si="10"/>
        <v>-1.2960299500264227E-11</v>
      </c>
      <c r="H289" s="252">
        <f t="shared" si="11"/>
        <v>0</v>
      </c>
      <c r="I289" s="240"/>
      <c r="J289" s="277"/>
      <c r="K289" s="509"/>
      <c r="L289" s="234"/>
      <c r="M289" s="234"/>
      <c r="N289" s="293"/>
      <c r="O289" s="294"/>
      <c r="P289" s="294"/>
    </row>
    <row r="290" spans="1:17" s="292" customFormat="1" ht="18" x14ac:dyDescent="0.25">
      <c r="A290" s="238"/>
      <c r="B290" s="323"/>
      <c r="C290" s="233"/>
      <c r="D290" s="234"/>
      <c r="E290" s="291"/>
      <c r="F290" s="240"/>
      <c r="G290" s="481">
        <f t="shared" si="10"/>
        <v>-1.2960299500264227E-11</v>
      </c>
      <c r="H290" s="252">
        <f t="shared" si="11"/>
        <v>0</v>
      </c>
      <c r="I290" s="240"/>
      <c r="J290" s="277"/>
      <c r="K290" s="509"/>
      <c r="L290" s="234"/>
      <c r="M290" s="234"/>
      <c r="N290" s="293"/>
      <c r="O290" s="294"/>
      <c r="P290" s="294"/>
    </row>
    <row r="291" spans="1:17" s="292" customFormat="1" ht="18" x14ac:dyDescent="0.25">
      <c r="A291" s="238"/>
      <c r="B291" s="323"/>
      <c r="C291" s="233"/>
      <c r="D291" s="234"/>
      <c r="E291" s="291"/>
      <c r="F291" s="240"/>
      <c r="G291" s="481">
        <f t="shared" si="10"/>
        <v>-1.2960299500264227E-11</v>
      </c>
      <c r="H291" s="252">
        <f t="shared" si="11"/>
        <v>0</v>
      </c>
      <c r="I291" s="240"/>
      <c r="J291" s="277"/>
      <c r="K291" s="509"/>
      <c r="L291" s="234"/>
      <c r="M291" s="285"/>
      <c r="N291" s="293"/>
      <c r="O291" s="294"/>
      <c r="P291" s="294"/>
    </row>
    <row r="292" spans="1:17" s="292" customFormat="1" ht="18" x14ac:dyDescent="0.25">
      <c r="A292" s="238"/>
      <c r="B292" s="323"/>
      <c r="C292" s="303"/>
      <c r="D292" s="285"/>
      <c r="E292" s="291"/>
      <c r="F292" s="240"/>
      <c r="G292" s="481">
        <f t="shared" si="10"/>
        <v>-1.2960299500264227E-11</v>
      </c>
      <c r="H292" s="252">
        <f t="shared" si="11"/>
        <v>0</v>
      </c>
      <c r="I292" s="240"/>
      <c r="J292" s="277"/>
      <c r="K292" s="509"/>
      <c r="L292" s="234"/>
      <c r="M292" s="234"/>
      <c r="N292" s="293"/>
      <c r="O292" s="294"/>
      <c r="P292" s="294"/>
    </row>
    <row r="293" spans="1:17" s="292" customFormat="1" ht="18" x14ac:dyDescent="0.25">
      <c r="A293" s="238"/>
      <c r="B293" s="323"/>
      <c r="C293" s="233"/>
      <c r="D293" s="234"/>
      <c r="E293" s="291"/>
      <c r="F293" s="240"/>
      <c r="G293" s="481">
        <f t="shared" si="10"/>
        <v>-1.2960299500264227E-11</v>
      </c>
      <c r="H293" s="252">
        <f t="shared" si="11"/>
        <v>0</v>
      </c>
      <c r="I293" s="240"/>
      <c r="J293" s="277"/>
      <c r="K293" s="509"/>
      <c r="L293" s="234"/>
      <c r="M293" s="234"/>
      <c r="N293" s="293"/>
      <c r="O293" s="294"/>
      <c r="P293" s="294"/>
    </row>
    <row r="294" spans="1:17" s="292" customFormat="1" ht="18" x14ac:dyDescent="0.25">
      <c r="A294" s="238"/>
      <c r="B294" s="323"/>
      <c r="C294" s="233"/>
      <c r="D294" s="234"/>
      <c r="E294" s="291"/>
      <c r="F294" s="240"/>
      <c r="G294" s="481">
        <f t="shared" si="10"/>
        <v>-1.2960299500264227E-11</v>
      </c>
      <c r="H294" s="252">
        <f t="shared" si="11"/>
        <v>0</v>
      </c>
      <c r="I294" s="240"/>
      <c r="J294" s="277"/>
      <c r="K294" s="509"/>
      <c r="L294" s="234"/>
      <c r="M294" s="234"/>
      <c r="N294" s="293"/>
      <c r="O294" s="294"/>
      <c r="P294" s="294"/>
    </row>
    <row r="295" spans="1:17" s="130" customFormat="1" ht="18" x14ac:dyDescent="0.25">
      <c r="A295" s="238"/>
      <c r="B295" s="323"/>
      <c r="C295" s="233"/>
      <c r="D295" s="234"/>
      <c r="E295" s="291"/>
      <c r="F295" s="240"/>
      <c r="G295" s="481">
        <f t="shared" si="10"/>
        <v>-1.2960299500264227E-11</v>
      </c>
      <c r="H295" s="252">
        <f t="shared" si="11"/>
        <v>0</v>
      </c>
      <c r="I295" s="240"/>
      <c r="J295" s="277"/>
      <c r="K295" s="509"/>
      <c r="L295" s="234"/>
      <c r="M295" s="234"/>
      <c r="N295" s="293"/>
      <c r="O295" s="294"/>
      <c r="P295" s="294"/>
      <c r="Q295" s="295"/>
    </row>
    <row r="296" spans="1:17" s="130" customFormat="1" ht="18" x14ac:dyDescent="0.25">
      <c r="A296" s="238"/>
      <c r="B296" s="323"/>
      <c r="C296" s="233"/>
      <c r="D296" s="234"/>
      <c r="E296" s="291"/>
      <c r="F296" s="240"/>
      <c r="G296" s="481">
        <f t="shared" si="10"/>
        <v>-1.2960299500264227E-11</v>
      </c>
      <c r="H296" s="252">
        <f t="shared" si="11"/>
        <v>0</v>
      </c>
      <c r="I296" s="240"/>
      <c r="J296" s="277"/>
      <c r="K296" s="509"/>
      <c r="L296" s="234"/>
      <c r="M296" s="234"/>
      <c r="N296" s="293"/>
      <c r="O296" s="294"/>
      <c r="P296" s="294"/>
      <c r="Q296" s="295"/>
    </row>
    <row r="297" spans="1:17" s="130" customFormat="1" ht="18" x14ac:dyDescent="0.25">
      <c r="A297" s="238"/>
      <c r="B297" s="323"/>
      <c r="C297" s="233"/>
      <c r="D297" s="234"/>
      <c r="E297" s="291"/>
      <c r="F297" s="240"/>
      <c r="G297" s="481">
        <f t="shared" si="10"/>
        <v>-1.2960299500264227E-11</v>
      </c>
      <c r="H297" s="252">
        <f t="shared" si="11"/>
        <v>0</v>
      </c>
      <c r="I297" s="240"/>
      <c r="J297" s="277"/>
      <c r="K297" s="509"/>
      <c r="L297" s="234"/>
      <c r="M297" s="234"/>
      <c r="N297" s="293"/>
      <c r="O297" s="294"/>
      <c r="P297" s="294"/>
      <c r="Q297" s="295"/>
    </row>
    <row r="298" spans="1:17" s="130" customFormat="1" ht="18" x14ac:dyDescent="0.25">
      <c r="A298" s="238"/>
      <c r="B298" s="323"/>
      <c r="C298" s="233"/>
      <c r="D298" s="234"/>
      <c r="E298" s="291"/>
      <c r="F298" s="240"/>
      <c r="G298" s="481">
        <f t="shared" si="10"/>
        <v>-1.2960299500264227E-11</v>
      </c>
      <c r="H298" s="252">
        <f t="shared" si="11"/>
        <v>0</v>
      </c>
      <c r="I298" s="240"/>
      <c r="J298" s="277"/>
      <c r="K298" s="509"/>
      <c r="L298" s="234"/>
      <c r="M298" s="285"/>
      <c r="N298" s="293"/>
      <c r="O298" s="294"/>
      <c r="P298" s="294"/>
      <c r="Q298" s="295"/>
    </row>
    <row r="299" spans="1:17" s="130" customFormat="1" ht="18" x14ac:dyDescent="0.25">
      <c r="A299" s="238"/>
      <c r="B299" s="323"/>
      <c r="C299" s="233"/>
      <c r="D299" s="234"/>
      <c r="E299" s="291"/>
      <c r="F299" s="240"/>
      <c r="G299" s="481">
        <f t="shared" si="10"/>
        <v>-1.2960299500264227E-11</v>
      </c>
      <c r="H299" s="252">
        <f t="shared" si="11"/>
        <v>0</v>
      </c>
      <c r="I299" s="240"/>
      <c r="J299" s="277"/>
      <c r="K299" s="509"/>
      <c r="L299" s="234"/>
      <c r="M299" s="234"/>
      <c r="N299" s="293"/>
      <c r="O299" s="294"/>
      <c r="P299" s="294"/>
      <c r="Q299" s="295"/>
    </row>
    <row r="300" spans="1:17" s="130" customFormat="1" ht="18" x14ac:dyDescent="0.25">
      <c r="A300" s="238"/>
      <c r="B300" s="323"/>
      <c r="C300" s="233"/>
      <c r="D300" s="234"/>
      <c r="E300" s="291"/>
      <c r="F300" s="240"/>
      <c r="G300" s="481">
        <f t="shared" si="10"/>
        <v>-1.2960299500264227E-11</v>
      </c>
      <c r="H300" s="252">
        <f t="shared" si="11"/>
        <v>0</v>
      </c>
      <c r="I300" s="240"/>
      <c r="J300" s="277"/>
      <c r="K300" s="509"/>
      <c r="L300" s="234"/>
      <c r="M300" s="234"/>
      <c r="N300" s="293"/>
      <c r="O300" s="294"/>
      <c r="P300" s="294"/>
      <c r="Q300" s="295"/>
    </row>
    <row r="301" spans="1:17" s="130" customFormat="1" ht="18" x14ac:dyDescent="0.25">
      <c r="A301" s="238"/>
      <c r="B301" s="323"/>
      <c r="C301" s="233"/>
      <c r="D301" s="234"/>
      <c r="E301" s="291"/>
      <c r="F301" s="240"/>
      <c r="G301" s="481">
        <f t="shared" si="10"/>
        <v>-1.2960299500264227E-11</v>
      </c>
      <c r="H301" s="252">
        <f t="shared" si="11"/>
        <v>0</v>
      </c>
      <c r="I301" s="240"/>
      <c r="J301" s="277"/>
      <c r="K301" s="509"/>
      <c r="L301" s="234"/>
      <c r="M301" s="234"/>
      <c r="N301" s="293"/>
      <c r="O301" s="294"/>
      <c r="P301" s="294"/>
      <c r="Q301" s="295"/>
    </row>
    <row r="302" spans="1:17" s="130" customFormat="1" ht="18" x14ac:dyDescent="0.25">
      <c r="A302" s="238"/>
      <c r="B302" s="323"/>
      <c r="C302" s="233"/>
      <c r="D302" s="234"/>
      <c r="E302" s="291"/>
      <c r="F302" s="240"/>
      <c r="G302" s="481">
        <f t="shared" si="10"/>
        <v>-1.2960299500264227E-11</v>
      </c>
      <c r="H302" s="252">
        <f t="shared" si="11"/>
        <v>0</v>
      </c>
      <c r="I302" s="240"/>
      <c r="J302" s="277"/>
      <c r="K302" s="509"/>
      <c r="L302" s="234"/>
      <c r="M302" s="234"/>
      <c r="N302" s="293"/>
      <c r="O302" s="294"/>
      <c r="P302" s="294"/>
      <c r="Q302" s="295"/>
    </row>
    <row r="303" spans="1:17" s="130" customFormat="1" ht="18" x14ac:dyDescent="0.25">
      <c r="A303" s="238"/>
      <c r="B303" s="323"/>
      <c r="C303" s="233"/>
      <c r="D303" s="234"/>
      <c r="E303" s="291"/>
      <c r="F303" s="240"/>
      <c r="G303" s="481">
        <f t="shared" si="10"/>
        <v>-1.2960299500264227E-11</v>
      </c>
      <c r="H303" s="252">
        <f t="shared" si="11"/>
        <v>0</v>
      </c>
      <c r="I303" s="240"/>
      <c r="J303" s="277"/>
      <c r="K303" s="509"/>
      <c r="L303" s="234"/>
      <c r="M303" s="234"/>
      <c r="N303" s="293"/>
      <c r="O303" s="294"/>
      <c r="P303" s="294"/>
      <c r="Q303" s="295"/>
    </row>
    <row r="304" spans="1:17" s="130" customFormat="1" ht="18" x14ac:dyDescent="0.25">
      <c r="A304" s="238"/>
      <c r="B304" s="323"/>
      <c r="C304" s="233"/>
      <c r="D304" s="234"/>
      <c r="E304" s="291"/>
      <c r="F304" s="240"/>
      <c r="G304" s="481">
        <f t="shared" ref="G304:G345" si="12">G303-E304+C304</f>
        <v>-1.2960299500264227E-11</v>
      </c>
      <c r="H304" s="252">
        <f t="shared" si="11"/>
        <v>0</v>
      </c>
      <c r="I304" s="240"/>
      <c r="J304" s="277"/>
      <c r="K304" s="509"/>
      <c r="L304" s="234"/>
      <c r="M304" s="234"/>
      <c r="N304" s="293"/>
      <c r="O304" s="294"/>
      <c r="P304" s="294"/>
      <c r="Q304" s="295"/>
    </row>
    <row r="305" spans="1:17" s="130" customFormat="1" ht="18" x14ac:dyDescent="0.25">
      <c r="A305" s="238"/>
      <c r="B305" s="323"/>
      <c r="C305" s="233"/>
      <c r="D305" s="234"/>
      <c r="E305" s="291"/>
      <c r="F305" s="240"/>
      <c r="G305" s="481">
        <f t="shared" si="12"/>
        <v>-1.2960299500264227E-11</v>
      </c>
      <c r="H305" s="252">
        <f t="shared" si="11"/>
        <v>0</v>
      </c>
      <c r="I305" s="240"/>
      <c r="J305" s="240"/>
      <c r="K305" s="307"/>
      <c r="L305" s="234"/>
      <c r="M305" s="234"/>
      <c r="N305" s="293"/>
      <c r="O305" s="294"/>
      <c r="P305" s="294"/>
      <c r="Q305" s="295"/>
    </row>
    <row r="306" spans="1:17" s="130" customFormat="1" ht="18" x14ac:dyDescent="0.25">
      <c r="A306" s="238"/>
      <c r="B306" s="323"/>
      <c r="C306" s="233"/>
      <c r="D306" s="234"/>
      <c r="E306" s="291"/>
      <c r="F306" s="240"/>
      <c r="G306" s="481">
        <f t="shared" si="12"/>
        <v>-1.2960299500264227E-11</v>
      </c>
      <c r="H306" s="252">
        <f t="shared" ref="H306:H342" si="13">H305-F306+D306</f>
        <v>0</v>
      </c>
      <c r="I306" s="240"/>
      <c r="J306" s="240"/>
      <c r="K306" s="307"/>
      <c r="L306" s="234"/>
      <c r="M306" s="234"/>
      <c r="N306" s="293"/>
      <c r="O306" s="294"/>
      <c r="P306" s="294"/>
      <c r="Q306" s="295"/>
    </row>
    <row r="307" spans="1:17" s="130" customFormat="1" ht="18" x14ac:dyDescent="0.25">
      <c r="A307" s="238"/>
      <c r="B307" s="323"/>
      <c r="C307" s="233"/>
      <c r="D307" s="234"/>
      <c r="E307" s="291"/>
      <c r="F307" s="240"/>
      <c r="G307" s="481">
        <f t="shared" si="12"/>
        <v>-1.2960299500264227E-11</v>
      </c>
      <c r="H307" s="252">
        <f t="shared" si="13"/>
        <v>0</v>
      </c>
      <c r="I307" s="240"/>
      <c r="J307" s="240"/>
      <c r="K307" s="307"/>
      <c r="L307" s="234"/>
      <c r="M307" s="234"/>
      <c r="N307" s="293"/>
      <c r="O307" s="294"/>
      <c r="P307" s="294"/>
      <c r="Q307" s="295"/>
    </row>
    <row r="308" spans="1:17" s="130" customFormat="1" ht="18" x14ac:dyDescent="0.25">
      <c r="A308" s="238"/>
      <c r="B308" s="323"/>
      <c r="C308" s="233"/>
      <c r="D308" s="234"/>
      <c r="E308" s="291"/>
      <c r="F308" s="240"/>
      <c r="G308" s="481">
        <f t="shared" si="12"/>
        <v>-1.2960299500264227E-11</v>
      </c>
      <c r="H308" s="252">
        <f t="shared" si="13"/>
        <v>0</v>
      </c>
      <c r="I308" s="240"/>
      <c r="J308" s="240"/>
      <c r="K308" s="307"/>
      <c r="L308" s="234"/>
      <c r="M308" s="234"/>
      <c r="N308" s="293"/>
      <c r="O308" s="294"/>
      <c r="P308" s="294"/>
      <c r="Q308" s="295"/>
    </row>
    <row r="309" spans="1:17" s="130" customFormat="1" ht="18" x14ac:dyDescent="0.25">
      <c r="A309" s="238"/>
      <c r="B309" s="323"/>
      <c r="C309" s="233"/>
      <c r="D309" s="234"/>
      <c r="E309" s="291"/>
      <c r="F309" s="240"/>
      <c r="G309" s="481">
        <f t="shared" si="12"/>
        <v>-1.2960299500264227E-11</v>
      </c>
      <c r="H309" s="252">
        <f t="shared" si="13"/>
        <v>0</v>
      </c>
      <c r="I309" s="240"/>
      <c r="J309" s="240"/>
      <c r="K309" s="307"/>
      <c r="L309" s="285"/>
      <c r="M309" s="285"/>
      <c r="N309" s="293"/>
      <c r="O309" s="294"/>
      <c r="P309" s="294"/>
      <c r="Q309" s="295"/>
    </row>
    <row r="310" spans="1:17" s="130" customFormat="1" ht="18" x14ac:dyDescent="0.25">
      <c r="A310" s="238"/>
      <c r="B310" s="323"/>
      <c r="C310" s="303"/>
      <c r="D310" s="285"/>
      <c r="E310" s="291"/>
      <c r="F310" s="240"/>
      <c r="G310" s="481">
        <f t="shared" si="12"/>
        <v>-1.2960299500264227E-11</v>
      </c>
      <c r="H310" s="252">
        <f t="shared" si="13"/>
        <v>0</v>
      </c>
      <c r="I310" s="240"/>
      <c r="J310" s="240"/>
      <c r="K310" s="307"/>
      <c r="L310" s="234"/>
      <c r="M310" s="234"/>
      <c r="N310" s="293"/>
      <c r="O310" s="294"/>
      <c r="P310" s="294"/>
      <c r="Q310" s="295"/>
    </row>
    <row r="311" spans="1:17" s="130" customFormat="1" ht="18" x14ac:dyDescent="0.25">
      <c r="A311" s="238"/>
      <c r="B311" s="323"/>
      <c r="C311" s="303"/>
      <c r="D311" s="285"/>
      <c r="E311" s="291"/>
      <c r="F311" s="240"/>
      <c r="G311" s="481">
        <f t="shared" si="12"/>
        <v>-1.2960299500264227E-11</v>
      </c>
      <c r="H311" s="252">
        <f t="shared" si="13"/>
        <v>0</v>
      </c>
      <c r="I311" s="240"/>
      <c r="J311" s="240"/>
      <c r="K311" s="307"/>
      <c r="L311" s="234"/>
      <c r="M311" s="234"/>
      <c r="N311" s="293"/>
      <c r="O311" s="294"/>
      <c r="P311" s="294"/>
      <c r="Q311" s="295"/>
    </row>
    <row r="312" spans="1:17" s="130" customFormat="1" ht="18" x14ac:dyDescent="0.25">
      <c r="A312" s="238"/>
      <c r="B312" s="323"/>
      <c r="C312" s="233"/>
      <c r="D312" s="234"/>
      <c r="E312" s="291"/>
      <c r="F312" s="240"/>
      <c r="G312" s="481">
        <f t="shared" si="12"/>
        <v>-1.2960299500264227E-11</v>
      </c>
      <c r="H312" s="252">
        <f t="shared" si="13"/>
        <v>0</v>
      </c>
      <c r="I312" s="240"/>
      <c r="J312" s="240"/>
      <c r="K312" s="307"/>
      <c r="L312" s="234"/>
      <c r="M312" s="234"/>
      <c r="N312" s="293"/>
      <c r="O312" s="294"/>
      <c r="P312" s="294"/>
      <c r="Q312" s="295"/>
    </row>
    <row r="313" spans="1:17" s="130" customFormat="1" ht="18" x14ac:dyDescent="0.25">
      <c r="A313" s="238"/>
      <c r="B313" s="323"/>
      <c r="C313" s="303"/>
      <c r="D313" s="234"/>
      <c r="E313" s="291"/>
      <c r="F313" s="240"/>
      <c r="G313" s="481">
        <f t="shared" si="12"/>
        <v>-1.2960299500264227E-11</v>
      </c>
      <c r="H313" s="252">
        <f t="shared" si="13"/>
        <v>0</v>
      </c>
      <c r="I313" s="240"/>
      <c r="J313" s="240"/>
      <c r="K313" s="307"/>
      <c r="L313" s="234"/>
      <c r="M313" s="234"/>
      <c r="N313" s="293"/>
      <c r="O313" s="294"/>
      <c r="P313" s="294"/>
      <c r="Q313" s="295"/>
    </row>
    <row r="314" spans="1:17" s="130" customFormat="1" ht="18" x14ac:dyDescent="0.25">
      <c r="A314" s="238"/>
      <c r="B314" s="323"/>
      <c r="C314" s="233"/>
      <c r="D314" s="234"/>
      <c r="E314" s="291"/>
      <c r="F314" s="240"/>
      <c r="G314" s="481">
        <f t="shared" si="12"/>
        <v>-1.2960299500264227E-11</v>
      </c>
      <c r="H314" s="252">
        <f t="shared" si="13"/>
        <v>0</v>
      </c>
      <c r="I314" s="240"/>
      <c r="J314" s="240"/>
      <c r="K314" s="307"/>
      <c r="L314" s="234"/>
      <c r="M314" s="234"/>
      <c r="N314" s="293"/>
      <c r="O314" s="294"/>
      <c r="P314" s="294"/>
      <c r="Q314" s="295"/>
    </row>
    <row r="315" spans="1:17" s="130" customFormat="1" ht="20.25" x14ac:dyDescent="0.3">
      <c r="A315" s="238"/>
      <c r="B315" s="323"/>
      <c r="C315" s="233"/>
      <c r="D315" s="234"/>
      <c r="E315" s="505"/>
      <c r="F315" s="240"/>
      <c r="G315" s="481">
        <f t="shared" si="12"/>
        <v>-1.2960299500264227E-11</v>
      </c>
      <c r="H315" s="252">
        <f t="shared" si="13"/>
        <v>0</v>
      </c>
      <c r="I315" s="240"/>
      <c r="J315" s="240"/>
      <c r="K315" s="307"/>
      <c r="L315" s="234"/>
      <c r="M315" s="234"/>
      <c r="N315" s="293"/>
      <c r="O315" s="294"/>
      <c r="P315" s="294"/>
      <c r="Q315" s="295"/>
    </row>
    <row r="316" spans="1:17" s="130" customFormat="1" ht="20.25" x14ac:dyDescent="0.3">
      <c r="A316" s="238"/>
      <c r="B316" s="323"/>
      <c r="C316" s="233"/>
      <c r="D316" s="234"/>
      <c r="E316" s="505"/>
      <c r="F316" s="240"/>
      <c r="G316" s="481">
        <f t="shared" si="12"/>
        <v>-1.2960299500264227E-11</v>
      </c>
      <c r="H316" s="252">
        <f t="shared" si="13"/>
        <v>0</v>
      </c>
      <c r="I316" s="240"/>
      <c r="J316" s="240"/>
      <c r="K316" s="307"/>
      <c r="L316" s="234"/>
      <c r="M316" s="234"/>
      <c r="N316" s="293"/>
      <c r="O316" s="294"/>
      <c r="P316" s="294"/>
      <c r="Q316" s="295"/>
    </row>
    <row r="317" spans="1:17" s="130" customFormat="1" ht="20.25" x14ac:dyDescent="0.3">
      <c r="A317" s="238"/>
      <c r="B317" s="323"/>
      <c r="C317" s="446"/>
      <c r="D317" s="285"/>
      <c r="E317" s="505"/>
      <c r="F317" s="240"/>
      <c r="G317" s="481">
        <f t="shared" si="12"/>
        <v>-1.2960299500264227E-11</v>
      </c>
      <c r="H317" s="252">
        <f t="shared" si="13"/>
        <v>0</v>
      </c>
      <c r="I317" s="240"/>
      <c r="J317" s="240"/>
      <c r="K317" s="307"/>
      <c r="L317" s="234"/>
      <c r="M317" s="234"/>
      <c r="N317" s="293"/>
      <c r="O317" s="294"/>
      <c r="P317" s="294"/>
      <c r="Q317" s="295"/>
    </row>
    <row r="318" spans="1:17" s="130" customFormat="1" ht="20.25" x14ac:dyDescent="0.3">
      <c r="A318" s="238"/>
      <c r="B318" s="323"/>
      <c r="C318" s="233"/>
      <c r="D318" s="234"/>
      <c r="E318" s="505"/>
      <c r="F318" s="240"/>
      <c r="G318" s="481">
        <f t="shared" si="12"/>
        <v>-1.2960299500264227E-11</v>
      </c>
      <c r="H318" s="252">
        <f t="shared" si="13"/>
        <v>0</v>
      </c>
      <c r="I318" s="240"/>
      <c r="J318" s="240"/>
      <c r="K318" s="307"/>
      <c r="L318" s="234"/>
      <c r="M318" s="234"/>
      <c r="N318" s="293"/>
      <c r="O318" s="294"/>
      <c r="P318" s="294"/>
      <c r="Q318" s="295"/>
    </row>
    <row r="319" spans="1:17" s="130" customFormat="1" ht="20.25" x14ac:dyDescent="0.3">
      <c r="A319" s="238"/>
      <c r="B319" s="323"/>
      <c r="C319" s="233"/>
      <c r="D319" s="234"/>
      <c r="E319" s="505"/>
      <c r="F319" s="240"/>
      <c r="G319" s="481">
        <f t="shared" si="12"/>
        <v>-1.2960299500264227E-11</v>
      </c>
      <c r="H319" s="252">
        <f t="shared" si="13"/>
        <v>0</v>
      </c>
      <c r="I319" s="240"/>
      <c r="J319" s="240"/>
      <c r="K319" s="307"/>
      <c r="L319" s="234"/>
      <c r="M319" s="234"/>
      <c r="N319" s="293"/>
      <c r="O319" s="294"/>
      <c r="P319" s="294"/>
      <c r="Q319" s="295"/>
    </row>
    <row r="320" spans="1:17" s="130" customFormat="1" ht="20.25" x14ac:dyDescent="0.3">
      <c r="A320" s="238"/>
      <c r="B320" s="323"/>
      <c r="C320" s="233"/>
      <c r="D320" s="234"/>
      <c r="E320" s="505"/>
      <c r="F320" s="240"/>
      <c r="G320" s="481">
        <f t="shared" si="12"/>
        <v>-1.2960299500264227E-11</v>
      </c>
      <c r="H320" s="252">
        <f t="shared" si="13"/>
        <v>0</v>
      </c>
      <c r="I320" s="240"/>
      <c r="J320" s="240"/>
      <c r="K320" s="307"/>
      <c r="L320" s="234"/>
      <c r="M320" s="234"/>
      <c r="N320" s="293"/>
      <c r="O320" s="294"/>
      <c r="P320" s="294"/>
      <c r="Q320" s="295"/>
    </row>
    <row r="321" spans="1:17" s="130" customFormat="1" ht="20.25" x14ac:dyDescent="0.3">
      <c r="A321" s="238"/>
      <c r="B321" s="323"/>
      <c r="C321" s="233"/>
      <c r="D321" s="234"/>
      <c r="E321" s="505"/>
      <c r="F321" s="240"/>
      <c r="G321" s="481">
        <f t="shared" si="12"/>
        <v>-1.2960299500264227E-11</v>
      </c>
      <c r="H321" s="252">
        <f t="shared" si="13"/>
        <v>0</v>
      </c>
      <c r="I321" s="240"/>
      <c r="J321" s="240"/>
      <c r="K321" s="307"/>
      <c r="L321" s="234"/>
      <c r="M321" s="234"/>
      <c r="N321" s="293"/>
      <c r="O321" s="294"/>
      <c r="P321" s="294"/>
      <c r="Q321" s="295"/>
    </row>
    <row r="322" spans="1:17" s="130" customFormat="1" ht="20.25" x14ac:dyDescent="0.3">
      <c r="A322" s="238"/>
      <c r="B322" s="323"/>
      <c r="C322" s="233"/>
      <c r="D322" s="234"/>
      <c r="E322" s="505"/>
      <c r="F322" s="240"/>
      <c r="G322" s="481">
        <f t="shared" si="12"/>
        <v>-1.2960299500264227E-11</v>
      </c>
      <c r="H322" s="252">
        <f t="shared" si="13"/>
        <v>0</v>
      </c>
      <c r="I322" s="240"/>
      <c r="J322" s="240"/>
      <c r="K322" s="307"/>
      <c r="L322" s="234"/>
      <c r="M322" s="234"/>
      <c r="N322" s="293"/>
      <c r="O322" s="294"/>
      <c r="P322" s="294"/>
      <c r="Q322" s="295"/>
    </row>
    <row r="323" spans="1:17" s="130" customFormat="1" ht="20.25" x14ac:dyDescent="0.3">
      <c r="A323" s="238"/>
      <c r="B323" s="323"/>
      <c r="C323" s="233"/>
      <c r="D323" s="234"/>
      <c r="E323" s="505"/>
      <c r="F323" s="240"/>
      <c r="G323" s="481">
        <f t="shared" si="12"/>
        <v>-1.2960299500264227E-11</v>
      </c>
      <c r="H323" s="252">
        <f t="shared" si="13"/>
        <v>0</v>
      </c>
      <c r="I323" s="240"/>
      <c r="J323" s="240"/>
      <c r="K323" s="307"/>
      <c r="L323" s="234"/>
      <c r="M323" s="234"/>
      <c r="N323" s="293"/>
      <c r="O323" s="294"/>
      <c r="P323" s="294"/>
      <c r="Q323" s="295"/>
    </row>
    <row r="324" spans="1:17" s="130" customFormat="1" ht="20.25" x14ac:dyDescent="0.3">
      <c r="A324" s="238"/>
      <c r="B324" s="323"/>
      <c r="C324" s="233"/>
      <c r="D324" s="234"/>
      <c r="E324" s="505"/>
      <c r="F324" s="240"/>
      <c r="G324" s="481">
        <f t="shared" si="12"/>
        <v>-1.2960299500264227E-11</v>
      </c>
      <c r="H324" s="252">
        <f t="shared" si="13"/>
        <v>0</v>
      </c>
      <c r="I324" s="240"/>
      <c r="J324" s="240"/>
      <c r="K324" s="307"/>
      <c r="L324" s="234"/>
      <c r="M324" s="285"/>
      <c r="N324" s="293"/>
      <c r="O324" s="294"/>
      <c r="P324" s="294"/>
      <c r="Q324" s="295"/>
    </row>
    <row r="325" spans="1:17" s="130" customFormat="1" ht="20.25" x14ac:dyDescent="0.3">
      <c r="A325" s="238"/>
      <c r="B325" s="323"/>
      <c r="C325" s="233"/>
      <c r="D325" s="234"/>
      <c r="E325" s="505"/>
      <c r="F325" s="240"/>
      <c r="G325" s="481">
        <f t="shared" si="12"/>
        <v>-1.2960299500264227E-11</v>
      </c>
      <c r="H325" s="252">
        <f t="shared" si="13"/>
        <v>0</v>
      </c>
      <c r="I325" s="240"/>
      <c r="J325" s="240"/>
      <c r="K325" s="307"/>
      <c r="L325" s="234"/>
      <c r="M325" s="234"/>
      <c r="N325" s="293"/>
      <c r="O325" s="294"/>
      <c r="P325" s="294"/>
      <c r="Q325" s="295"/>
    </row>
    <row r="326" spans="1:17" s="130" customFormat="1" ht="20.25" x14ac:dyDescent="0.3">
      <c r="A326" s="238"/>
      <c r="B326" s="323"/>
      <c r="C326" s="233"/>
      <c r="D326" s="234"/>
      <c r="E326" s="505"/>
      <c r="F326" s="240"/>
      <c r="G326" s="481">
        <f t="shared" si="12"/>
        <v>-1.2960299500264227E-11</v>
      </c>
      <c r="H326" s="252">
        <f t="shared" si="13"/>
        <v>0</v>
      </c>
      <c r="I326" s="240"/>
      <c r="J326" s="240"/>
      <c r="K326" s="307"/>
      <c r="L326" s="234"/>
      <c r="M326" s="234"/>
      <c r="N326" s="293"/>
      <c r="O326" s="294"/>
      <c r="P326" s="294"/>
      <c r="Q326" s="295"/>
    </row>
    <row r="327" spans="1:17" s="130" customFormat="1" ht="20.25" x14ac:dyDescent="0.3">
      <c r="A327" s="238"/>
      <c r="B327" s="323"/>
      <c r="C327" s="233"/>
      <c r="D327" s="234"/>
      <c r="E327" s="505"/>
      <c r="F327" s="240"/>
      <c r="G327" s="481">
        <f t="shared" si="12"/>
        <v>-1.2960299500264227E-11</v>
      </c>
      <c r="H327" s="252">
        <f t="shared" si="13"/>
        <v>0</v>
      </c>
      <c r="I327" s="240"/>
      <c r="J327" s="240"/>
      <c r="K327" s="307"/>
      <c r="L327" s="234"/>
      <c r="M327" s="234"/>
      <c r="N327" s="293"/>
      <c r="O327" s="294"/>
      <c r="P327" s="294"/>
      <c r="Q327" s="295"/>
    </row>
    <row r="328" spans="1:17" s="130" customFormat="1" ht="20.25" x14ac:dyDescent="0.3">
      <c r="A328" s="238"/>
      <c r="B328" s="323"/>
      <c r="C328" s="303"/>
      <c r="D328" s="285"/>
      <c r="E328" s="505"/>
      <c r="F328" s="240"/>
      <c r="G328" s="481">
        <f t="shared" si="12"/>
        <v>-1.2960299500264227E-11</v>
      </c>
      <c r="H328" s="252">
        <f t="shared" si="13"/>
        <v>0</v>
      </c>
      <c r="I328" s="240"/>
      <c r="J328" s="240"/>
      <c r="K328" s="307"/>
      <c r="L328" s="234"/>
      <c r="M328" s="234"/>
      <c r="N328" s="293"/>
      <c r="O328" s="294"/>
      <c r="P328" s="294"/>
      <c r="Q328" s="295"/>
    </row>
    <row r="329" spans="1:17" s="130" customFormat="1" ht="20.25" x14ac:dyDescent="0.3">
      <c r="A329" s="238"/>
      <c r="B329" s="323"/>
      <c r="C329" s="233"/>
      <c r="D329" s="234"/>
      <c r="E329" s="505"/>
      <c r="F329" s="240"/>
      <c r="G329" s="481">
        <f t="shared" si="12"/>
        <v>-1.2960299500264227E-11</v>
      </c>
      <c r="H329" s="252">
        <f t="shared" si="13"/>
        <v>0</v>
      </c>
      <c r="I329" s="240"/>
      <c r="J329" s="240"/>
      <c r="K329" s="307"/>
      <c r="L329" s="234"/>
      <c r="M329" s="234"/>
      <c r="N329" s="293"/>
      <c r="O329" s="294"/>
      <c r="P329" s="294"/>
      <c r="Q329" s="295"/>
    </row>
    <row r="330" spans="1:17" s="130" customFormat="1" ht="20.25" x14ac:dyDescent="0.3">
      <c r="A330" s="238"/>
      <c r="B330" s="323"/>
      <c r="C330" s="233"/>
      <c r="D330" s="234"/>
      <c r="E330" s="505"/>
      <c r="F330" s="240"/>
      <c r="G330" s="481">
        <f t="shared" si="12"/>
        <v>-1.2960299500264227E-11</v>
      </c>
      <c r="H330" s="252">
        <f t="shared" si="13"/>
        <v>0</v>
      </c>
      <c r="I330" s="240"/>
      <c r="J330" s="240"/>
      <c r="K330" s="307"/>
      <c r="L330" s="234"/>
      <c r="M330" s="234"/>
      <c r="N330" s="293"/>
      <c r="O330" s="294"/>
      <c r="P330" s="294"/>
      <c r="Q330" s="295"/>
    </row>
    <row r="331" spans="1:17" s="130" customFormat="1" ht="20.25" x14ac:dyDescent="0.3">
      <c r="A331" s="238"/>
      <c r="B331" s="323"/>
      <c r="C331" s="233"/>
      <c r="D331" s="234"/>
      <c r="E331" s="505"/>
      <c r="F331" s="240"/>
      <c r="G331" s="481">
        <f t="shared" si="12"/>
        <v>-1.2960299500264227E-11</v>
      </c>
      <c r="H331" s="252">
        <f t="shared" si="13"/>
        <v>0</v>
      </c>
      <c r="I331" s="240"/>
      <c r="J331" s="240"/>
      <c r="K331" s="307"/>
      <c r="L331" s="234"/>
      <c r="M331" s="234"/>
      <c r="N331" s="293"/>
      <c r="O331" s="294"/>
      <c r="P331" s="294"/>
      <c r="Q331" s="295"/>
    </row>
    <row r="332" spans="1:17" s="130" customFormat="1" ht="20.25" x14ac:dyDescent="0.3">
      <c r="A332" s="238"/>
      <c r="B332" s="323"/>
      <c r="C332" s="303"/>
      <c r="D332" s="285"/>
      <c r="E332" s="505"/>
      <c r="F332" s="240"/>
      <c r="G332" s="481">
        <f t="shared" si="12"/>
        <v>-1.2960299500264227E-11</v>
      </c>
      <c r="H332" s="252">
        <f t="shared" si="13"/>
        <v>0</v>
      </c>
      <c r="I332" s="240"/>
      <c r="J332" s="240"/>
      <c r="K332" s="307"/>
      <c r="L332" s="234"/>
      <c r="M332" s="234"/>
      <c r="N332" s="293"/>
      <c r="O332" s="294"/>
      <c r="P332" s="294"/>
      <c r="Q332" s="295"/>
    </row>
    <row r="333" spans="1:17" s="130" customFormat="1" ht="20.25" x14ac:dyDescent="0.3">
      <c r="A333" s="238"/>
      <c r="B333" s="323"/>
      <c r="C333" s="233"/>
      <c r="D333" s="234"/>
      <c r="E333" s="505"/>
      <c r="F333" s="240"/>
      <c r="G333" s="481">
        <f t="shared" si="12"/>
        <v>-1.2960299500264227E-11</v>
      </c>
      <c r="H333" s="252">
        <f t="shared" si="13"/>
        <v>0</v>
      </c>
      <c r="I333" s="240"/>
      <c r="J333" s="240"/>
      <c r="K333" s="307"/>
      <c r="L333" s="234"/>
      <c r="M333" s="234"/>
      <c r="N333" s="293"/>
      <c r="O333" s="294"/>
      <c r="P333" s="294"/>
      <c r="Q333" s="295"/>
    </row>
    <row r="334" spans="1:17" s="292" customFormat="1" ht="20.25" x14ac:dyDescent="0.3">
      <c r="A334" s="238"/>
      <c r="B334" s="323"/>
      <c r="C334" s="303"/>
      <c r="D334" s="285"/>
      <c r="E334" s="505"/>
      <c r="F334" s="240"/>
      <c r="G334" s="481">
        <f t="shared" si="12"/>
        <v>-1.2960299500264227E-11</v>
      </c>
      <c r="H334" s="252">
        <f t="shared" si="13"/>
        <v>0</v>
      </c>
      <c r="I334" s="240"/>
      <c r="J334" s="240"/>
      <c r="K334" s="307"/>
      <c r="L334" s="234"/>
      <c r="M334" s="234"/>
      <c r="N334" s="293"/>
      <c r="O334" s="294"/>
      <c r="P334" s="294"/>
    </row>
    <row r="335" spans="1:17" s="292" customFormat="1" ht="20.25" x14ac:dyDescent="0.3">
      <c r="A335" s="238"/>
      <c r="B335" s="323"/>
      <c r="C335" s="233"/>
      <c r="D335" s="234"/>
      <c r="E335" s="505"/>
      <c r="F335" s="240"/>
      <c r="G335" s="481">
        <f t="shared" si="12"/>
        <v>-1.2960299500264227E-11</v>
      </c>
      <c r="H335" s="252">
        <f t="shared" si="13"/>
        <v>0</v>
      </c>
      <c r="I335" s="240"/>
      <c r="J335" s="240"/>
      <c r="K335" s="307"/>
      <c r="L335" s="234"/>
      <c r="M335" s="234"/>
      <c r="N335" s="293"/>
      <c r="O335" s="294"/>
      <c r="P335" s="294"/>
    </row>
    <row r="336" spans="1:17" s="292" customFormat="1" ht="20.25" x14ac:dyDescent="0.3">
      <c r="A336" s="238"/>
      <c r="B336" s="323"/>
      <c r="C336" s="361"/>
      <c r="D336" s="234"/>
      <c r="E336" s="505"/>
      <c r="F336" s="240"/>
      <c r="G336" s="481">
        <f t="shared" si="12"/>
        <v>-1.2960299500264227E-11</v>
      </c>
      <c r="H336" s="252">
        <f t="shared" si="13"/>
        <v>0</v>
      </c>
      <c r="I336" s="240"/>
      <c r="J336" s="240"/>
      <c r="K336" s="307"/>
      <c r="L336" s="234"/>
      <c r="M336" s="234"/>
      <c r="N336" s="293"/>
      <c r="O336" s="294"/>
      <c r="P336" s="294"/>
    </row>
    <row r="337" spans="1:16" s="292" customFormat="1" ht="20.25" x14ac:dyDescent="0.3">
      <c r="A337" s="238"/>
      <c r="B337" s="323"/>
      <c r="C337" s="444"/>
      <c r="D337" s="234"/>
      <c r="E337" s="505"/>
      <c r="F337" s="240"/>
      <c r="G337" s="481">
        <f t="shared" si="12"/>
        <v>-1.2960299500264227E-11</v>
      </c>
      <c r="H337" s="252">
        <f t="shared" si="13"/>
        <v>0</v>
      </c>
      <c r="I337" s="240"/>
      <c r="J337" s="240"/>
      <c r="K337" s="307"/>
      <c r="L337" s="308"/>
      <c r="M337" s="285"/>
      <c r="N337" s="285" t="s">
        <v>74</v>
      </c>
      <c r="O337" s="638"/>
      <c r="P337" s="294"/>
    </row>
    <row r="338" spans="1:16" s="292" customFormat="1" ht="20.25" x14ac:dyDescent="0.3">
      <c r="A338" s="238"/>
      <c r="B338" s="323"/>
      <c r="C338" s="297"/>
      <c r="D338" s="234"/>
      <c r="E338" s="505"/>
      <c r="F338" s="240"/>
      <c r="G338" s="481">
        <f t="shared" si="12"/>
        <v>-1.2960299500264227E-11</v>
      </c>
      <c r="H338" s="252">
        <f t="shared" si="13"/>
        <v>0</v>
      </c>
      <c r="I338" s="240"/>
      <c r="J338" s="240"/>
      <c r="K338" s="307"/>
      <c r="L338" s="234"/>
      <c r="M338" s="234"/>
      <c r="N338" s="293"/>
      <c r="O338" s="294"/>
      <c r="P338" s="294"/>
    </row>
    <row r="339" spans="1:16" s="292" customFormat="1" ht="20.25" x14ac:dyDescent="0.3">
      <c r="A339" s="238"/>
      <c r="B339" s="323"/>
      <c r="C339" s="297"/>
      <c r="D339" s="234"/>
      <c r="E339" s="505"/>
      <c r="F339" s="240"/>
      <c r="G339" s="481">
        <f t="shared" si="12"/>
        <v>-1.2960299500264227E-11</v>
      </c>
      <c r="H339" s="252">
        <f t="shared" si="13"/>
        <v>0</v>
      </c>
      <c r="I339" s="240"/>
      <c r="J339" s="240"/>
      <c r="K339" s="307"/>
      <c r="L339" s="234"/>
      <c r="M339" s="234"/>
      <c r="N339" s="293"/>
      <c r="O339" s="294"/>
      <c r="P339" s="294"/>
    </row>
    <row r="340" spans="1:16" s="292" customFormat="1" ht="20.25" x14ac:dyDescent="0.3">
      <c r="A340" s="238"/>
      <c r="B340" s="323"/>
      <c r="C340" s="297"/>
      <c r="D340" s="234"/>
      <c r="E340" s="505"/>
      <c r="F340" s="240"/>
      <c r="G340" s="481">
        <f t="shared" si="12"/>
        <v>-1.2960299500264227E-11</v>
      </c>
      <c r="H340" s="252">
        <f t="shared" si="13"/>
        <v>0</v>
      </c>
      <c r="I340" s="240"/>
      <c r="J340" s="240"/>
      <c r="K340" s="307"/>
      <c r="L340" s="234"/>
      <c r="M340" s="234"/>
      <c r="N340" s="293"/>
      <c r="O340" s="294"/>
      <c r="P340" s="294"/>
    </row>
    <row r="341" spans="1:16" s="292" customFormat="1" ht="20.25" x14ac:dyDescent="0.3">
      <c r="A341" s="238"/>
      <c r="B341" s="323"/>
      <c r="C341" s="297"/>
      <c r="D341" s="234"/>
      <c r="E341" s="505"/>
      <c r="F341" s="240"/>
      <c r="G341" s="481">
        <f t="shared" si="12"/>
        <v>-1.2960299500264227E-11</v>
      </c>
      <c r="H341" s="252">
        <f t="shared" si="13"/>
        <v>0</v>
      </c>
      <c r="I341" s="240"/>
      <c r="J341" s="240"/>
      <c r="K341" s="307"/>
      <c r="L341" s="234"/>
      <c r="M341" s="234"/>
      <c r="N341" s="293"/>
      <c r="O341" s="294"/>
      <c r="P341" s="294"/>
    </row>
    <row r="342" spans="1:16" s="292" customFormat="1" ht="20.25" x14ac:dyDescent="0.3">
      <c r="A342" s="238"/>
      <c r="B342" s="323"/>
      <c r="C342" s="235"/>
      <c r="D342" s="234"/>
      <c r="E342" s="505"/>
      <c r="F342" s="240"/>
      <c r="G342" s="481">
        <f t="shared" si="12"/>
        <v>-1.2960299500264227E-11</v>
      </c>
      <c r="H342" s="252">
        <f t="shared" si="13"/>
        <v>0</v>
      </c>
      <c r="I342" s="240"/>
      <c r="J342" s="240"/>
      <c r="K342" s="307"/>
      <c r="L342" s="234"/>
      <c r="M342" s="234"/>
      <c r="N342" s="293"/>
      <c r="O342" s="294"/>
      <c r="P342" s="294"/>
    </row>
    <row r="343" spans="1:16" s="292" customFormat="1" ht="20.25" x14ac:dyDescent="0.3">
      <c r="A343" s="238"/>
      <c r="B343" s="323"/>
      <c r="C343" s="297"/>
      <c r="D343" s="234"/>
      <c r="E343" s="505"/>
      <c r="F343" s="240"/>
      <c r="G343" s="481">
        <f t="shared" si="12"/>
        <v>-1.2960299500264227E-11</v>
      </c>
      <c r="H343" s="252">
        <f t="shared" ref="G343:H387" si="14">H342-F343+D343</f>
        <v>0</v>
      </c>
      <c r="I343" s="240"/>
      <c r="J343" s="240"/>
      <c r="K343" s="307"/>
      <c r="L343" s="234"/>
      <c r="M343" s="234"/>
      <c r="N343" s="293"/>
      <c r="O343" s="294"/>
      <c r="P343" s="294"/>
    </row>
    <row r="344" spans="1:16" s="292" customFormat="1" ht="20.25" x14ac:dyDescent="0.3">
      <c r="A344" s="238"/>
      <c r="B344" s="323"/>
      <c r="C344" s="297"/>
      <c r="D344" s="285"/>
      <c r="E344" s="505"/>
      <c r="F344" s="240"/>
      <c r="G344" s="481">
        <f t="shared" si="12"/>
        <v>-1.2960299500264227E-11</v>
      </c>
      <c r="H344" s="252">
        <f t="shared" si="14"/>
        <v>0</v>
      </c>
      <c r="I344" s="240"/>
      <c r="J344" s="240"/>
      <c r="K344" s="307"/>
      <c r="M344" s="234"/>
      <c r="N344" s="293"/>
      <c r="O344" s="294"/>
      <c r="P344" s="294"/>
    </row>
    <row r="345" spans="1:16" s="292" customFormat="1" ht="20.25" x14ac:dyDescent="0.3">
      <c r="A345" s="238"/>
      <c r="B345" s="323"/>
      <c r="C345" s="297"/>
      <c r="D345" s="234"/>
      <c r="E345" s="505"/>
      <c r="F345" s="240"/>
      <c r="G345" s="481">
        <f t="shared" si="12"/>
        <v>-1.2960299500264227E-11</v>
      </c>
      <c r="H345" s="252">
        <f t="shared" si="14"/>
        <v>0</v>
      </c>
      <c r="I345" s="240"/>
      <c r="J345" s="240"/>
      <c r="K345" s="307"/>
      <c r="M345" s="234"/>
      <c r="N345" s="293"/>
      <c r="O345" s="294"/>
      <c r="P345" s="294"/>
    </row>
    <row r="346" spans="1:16" s="292" customFormat="1" ht="20.25" x14ac:dyDescent="0.3">
      <c r="A346" s="238"/>
      <c r="B346" s="323"/>
      <c r="C346" s="297"/>
      <c r="D346" s="234"/>
      <c r="E346" s="505"/>
      <c r="F346" s="240"/>
      <c r="G346" s="481">
        <f t="shared" ref="G346:G356" si="15">G345-E346+C346</f>
        <v>-1.2960299500264227E-11</v>
      </c>
      <c r="H346" s="252">
        <f t="shared" si="14"/>
        <v>0</v>
      </c>
      <c r="I346" s="240"/>
      <c r="J346" s="240"/>
      <c r="K346" s="307"/>
      <c r="M346" s="234"/>
      <c r="N346" s="293"/>
      <c r="O346" s="294"/>
      <c r="P346" s="294"/>
    </row>
    <row r="347" spans="1:16" s="292" customFormat="1" ht="20.25" x14ac:dyDescent="0.3">
      <c r="A347" s="238"/>
      <c r="B347" s="323"/>
      <c r="C347" s="297"/>
      <c r="D347" s="285"/>
      <c r="E347" s="505"/>
      <c r="F347" s="240"/>
      <c r="G347" s="481">
        <f t="shared" si="15"/>
        <v>-1.2960299500264227E-11</v>
      </c>
      <c r="H347" s="252">
        <f t="shared" si="14"/>
        <v>0</v>
      </c>
      <c r="I347" s="240"/>
      <c r="J347" s="240"/>
      <c r="K347" s="307"/>
      <c r="L347" s="305"/>
      <c r="M347" s="285"/>
      <c r="N347" s="293"/>
      <c r="O347" s="294"/>
      <c r="P347" s="294"/>
    </row>
    <row r="348" spans="1:16" s="292" customFormat="1" ht="20.25" x14ac:dyDescent="0.3">
      <c r="A348" s="238"/>
      <c r="B348" s="323"/>
      <c r="C348" s="297"/>
      <c r="D348" s="234"/>
      <c r="E348" s="505"/>
      <c r="F348" s="240"/>
      <c r="G348" s="481">
        <f t="shared" si="15"/>
        <v>-1.2960299500264227E-11</v>
      </c>
      <c r="H348" s="252">
        <f t="shared" si="14"/>
        <v>0</v>
      </c>
      <c r="I348" s="240"/>
      <c r="J348" s="240"/>
      <c r="K348" s="307"/>
      <c r="M348" s="234"/>
      <c r="N348" s="293"/>
      <c r="O348" s="294"/>
      <c r="P348" s="294"/>
    </row>
    <row r="349" spans="1:16" s="292" customFormat="1" ht="20.25" x14ac:dyDescent="0.3">
      <c r="A349" s="238"/>
      <c r="B349" s="323"/>
      <c r="C349" s="297"/>
      <c r="D349" s="234"/>
      <c r="E349" s="505"/>
      <c r="F349" s="240"/>
      <c r="G349" s="481">
        <f t="shared" si="15"/>
        <v>-1.2960299500264227E-11</v>
      </c>
      <c r="H349" s="252">
        <f t="shared" si="14"/>
        <v>0</v>
      </c>
      <c r="I349" s="240"/>
      <c r="J349" s="240"/>
      <c r="K349" s="307"/>
      <c r="M349" s="234"/>
      <c r="N349" s="293"/>
      <c r="O349" s="294"/>
      <c r="P349" s="294"/>
    </row>
    <row r="350" spans="1:16" s="292" customFormat="1" ht="20.25" x14ac:dyDescent="0.3">
      <c r="A350" s="238"/>
      <c r="B350" s="323"/>
      <c r="C350" s="297"/>
      <c r="D350" s="234"/>
      <c r="E350" s="505"/>
      <c r="F350" s="240"/>
      <c r="G350" s="481">
        <f t="shared" si="15"/>
        <v>-1.2960299500264227E-11</v>
      </c>
      <c r="H350" s="252">
        <f t="shared" si="14"/>
        <v>0</v>
      </c>
      <c r="I350" s="240"/>
      <c r="J350" s="240"/>
      <c r="K350" s="307"/>
      <c r="M350" s="234"/>
      <c r="N350" s="293"/>
      <c r="O350" s="294"/>
      <c r="P350" s="294"/>
    </row>
    <row r="351" spans="1:16" s="292" customFormat="1" ht="20.25" x14ac:dyDescent="0.3">
      <c r="A351" s="238"/>
      <c r="B351" s="323"/>
      <c r="C351" s="297"/>
      <c r="D351" s="234"/>
      <c r="E351" s="505"/>
      <c r="F351" s="240"/>
      <c r="G351" s="481">
        <f t="shared" si="15"/>
        <v>-1.2960299500264227E-11</v>
      </c>
      <c r="H351" s="252">
        <f t="shared" si="14"/>
        <v>0</v>
      </c>
      <c r="I351" s="240"/>
      <c r="J351" s="240"/>
      <c r="K351" s="307"/>
      <c r="M351" s="234"/>
      <c r="N351" s="293"/>
      <c r="O351" s="294"/>
      <c r="P351" s="294"/>
    </row>
    <row r="352" spans="1:16" s="292" customFormat="1" ht="20.25" x14ac:dyDescent="0.3">
      <c r="A352" s="238"/>
      <c r="B352" s="323"/>
      <c r="C352" s="323"/>
      <c r="D352" s="234"/>
      <c r="E352" s="505"/>
      <c r="F352" s="240"/>
      <c r="G352" s="481">
        <f t="shared" si="15"/>
        <v>-1.2960299500264227E-11</v>
      </c>
      <c r="H352" s="252">
        <f t="shared" si="14"/>
        <v>0</v>
      </c>
      <c r="I352" s="240"/>
      <c r="J352" s="240"/>
      <c r="K352" s="307"/>
      <c r="M352" s="234"/>
      <c r="N352" s="293"/>
      <c r="O352" s="294"/>
      <c r="P352" s="294"/>
    </row>
    <row r="353" spans="1:16" s="292" customFormat="1" ht="20.25" x14ac:dyDescent="0.3">
      <c r="A353" s="238"/>
      <c r="B353" s="323"/>
      <c r="C353" s="297"/>
      <c r="D353" s="234"/>
      <c r="E353" s="637"/>
      <c r="F353" s="240"/>
      <c r="G353" s="481">
        <f t="shared" si="15"/>
        <v>-1.2960299500264227E-11</v>
      </c>
      <c r="H353" s="252">
        <f t="shared" si="14"/>
        <v>0</v>
      </c>
      <c r="I353" s="240"/>
      <c r="J353" s="240"/>
      <c r="K353" s="307"/>
      <c r="M353" s="234"/>
      <c r="N353" s="293"/>
      <c r="O353" s="294"/>
      <c r="P353" s="294"/>
    </row>
    <row r="354" spans="1:16" s="292" customFormat="1" ht="20.25" x14ac:dyDescent="0.3">
      <c r="A354" s="238"/>
      <c r="B354" s="323"/>
      <c r="C354" s="297"/>
      <c r="D354" s="234"/>
      <c r="E354" s="505"/>
      <c r="F354" s="240"/>
      <c r="G354" s="481">
        <f t="shared" si="15"/>
        <v>-1.2960299500264227E-11</v>
      </c>
      <c r="H354" s="252">
        <f t="shared" si="14"/>
        <v>0</v>
      </c>
      <c r="I354" s="240"/>
      <c r="J354" s="240"/>
      <c r="K354" s="307"/>
      <c r="M354" s="234"/>
      <c r="N354" s="293"/>
      <c r="O354" s="294"/>
      <c r="P354" s="294"/>
    </row>
    <row r="355" spans="1:16" s="292" customFormat="1" ht="20.25" x14ac:dyDescent="0.3">
      <c r="A355" s="238"/>
      <c r="B355" s="323"/>
      <c r="C355" s="297"/>
      <c r="D355" s="285"/>
      <c r="E355" s="505"/>
      <c r="F355" s="240"/>
      <c r="G355" s="481">
        <f t="shared" si="15"/>
        <v>-1.2960299500264227E-11</v>
      </c>
      <c r="H355" s="252">
        <f t="shared" si="14"/>
        <v>0</v>
      </c>
      <c r="I355" s="240"/>
      <c r="J355" s="240"/>
      <c r="K355" s="307"/>
      <c r="M355" s="285"/>
      <c r="N355" s="293"/>
      <c r="O355" s="294"/>
      <c r="P355" s="294"/>
    </row>
    <row r="356" spans="1:16" s="292" customFormat="1" ht="20.25" x14ac:dyDescent="0.3">
      <c r="A356" s="238"/>
      <c r="B356" s="323"/>
      <c r="C356" s="297"/>
      <c r="D356" s="234"/>
      <c r="E356" s="505"/>
      <c r="F356" s="240"/>
      <c r="G356" s="481">
        <f t="shared" si="15"/>
        <v>-1.2960299500264227E-11</v>
      </c>
      <c r="H356" s="252">
        <f t="shared" si="14"/>
        <v>0</v>
      </c>
      <c r="I356" s="240"/>
      <c r="J356" s="240"/>
      <c r="K356" s="307"/>
      <c r="M356" s="234"/>
      <c r="N356" s="293"/>
      <c r="O356" s="294"/>
      <c r="P356" s="294"/>
    </row>
    <row r="357" spans="1:16" s="292" customFormat="1" ht="20.25" x14ac:dyDescent="0.3">
      <c r="A357" s="238"/>
      <c r="B357" s="323"/>
      <c r="C357" s="297"/>
      <c r="D357" s="234"/>
      <c r="E357" s="505"/>
      <c r="F357" s="240"/>
      <c r="G357" s="233">
        <f t="shared" si="14"/>
        <v>-1.2960299500264227E-11</v>
      </c>
      <c r="H357" s="252">
        <f t="shared" si="14"/>
        <v>0</v>
      </c>
      <c r="I357" s="240"/>
      <c r="J357" s="240"/>
      <c r="K357" s="307"/>
      <c r="M357" s="234"/>
      <c r="N357" s="293"/>
      <c r="O357" s="294"/>
      <c r="P357" s="294"/>
    </row>
    <row r="358" spans="1:16" s="292" customFormat="1" ht="18" x14ac:dyDescent="0.25">
      <c r="A358" s="238"/>
      <c r="B358" s="323"/>
      <c r="C358" s="303"/>
      <c r="D358" s="285"/>
      <c r="E358" s="291"/>
      <c r="F358" s="240"/>
      <c r="G358" s="233">
        <f t="shared" si="14"/>
        <v>-1.2960299500264227E-11</v>
      </c>
      <c r="H358" s="252">
        <f t="shared" si="14"/>
        <v>0</v>
      </c>
      <c r="I358" s="240"/>
      <c r="J358" s="240"/>
      <c r="K358" s="307"/>
      <c r="M358" s="234"/>
      <c r="N358" s="293"/>
      <c r="O358" s="294"/>
      <c r="P358" s="294"/>
    </row>
    <row r="359" spans="1:16" s="292" customFormat="1" ht="18" x14ac:dyDescent="0.25">
      <c r="A359" s="238"/>
      <c r="B359" s="323"/>
      <c r="C359" s="237"/>
      <c r="D359" s="238"/>
      <c r="E359" s="291"/>
      <c r="F359" s="240"/>
      <c r="G359" s="233">
        <f t="shared" si="14"/>
        <v>-1.2960299500264227E-11</v>
      </c>
      <c r="H359" s="252">
        <f t="shared" si="14"/>
        <v>0</v>
      </c>
      <c r="I359" s="240"/>
      <c r="J359" s="240"/>
      <c r="K359" s="307"/>
      <c r="M359" s="234"/>
      <c r="N359" s="293"/>
      <c r="O359" s="294"/>
      <c r="P359" s="294"/>
    </row>
    <row r="360" spans="1:16" s="292" customFormat="1" ht="18" x14ac:dyDescent="0.25">
      <c r="A360" s="238"/>
      <c r="B360" s="323"/>
      <c r="C360" s="237"/>
      <c r="D360" s="238"/>
      <c r="E360" s="291"/>
      <c r="F360" s="240"/>
      <c r="G360" s="233">
        <f t="shared" si="14"/>
        <v>-1.2960299500264227E-11</v>
      </c>
      <c r="H360" s="252">
        <f t="shared" si="14"/>
        <v>0</v>
      </c>
      <c r="I360" s="240"/>
      <c r="J360" s="240"/>
      <c r="K360" s="307"/>
      <c r="M360" s="234"/>
      <c r="N360" s="293"/>
      <c r="O360" s="294"/>
      <c r="P360" s="294"/>
    </row>
    <row r="361" spans="1:16" s="292" customFormat="1" ht="18" x14ac:dyDescent="0.25">
      <c r="A361" s="238"/>
      <c r="B361" s="323"/>
      <c r="C361" s="237"/>
      <c r="D361" s="238"/>
      <c r="E361" s="291"/>
      <c r="F361" s="240"/>
      <c r="G361" s="233">
        <f t="shared" si="14"/>
        <v>-1.2960299500264227E-11</v>
      </c>
      <c r="H361" s="252">
        <f t="shared" si="14"/>
        <v>0</v>
      </c>
      <c r="I361" s="240"/>
      <c r="J361" s="240"/>
      <c r="K361" s="307"/>
      <c r="M361" s="234"/>
      <c r="N361" s="293"/>
      <c r="O361" s="294"/>
      <c r="P361" s="294"/>
    </row>
    <row r="362" spans="1:16" s="292" customFormat="1" ht="18" x14ac:dyDescent="0.25">
      <c r="A362" s="238"/>
      <c r="B362" s="323"/>
      <c r="C362" s="237"/>
      <c r="D362" s="238"/>
      <c r="E362" s="291"/>
      <c r="F362" s="240"/>
      <c r="G362" s="233">
        <f t="shared" si="14"/>
        <v>-1.2960299500264227E-11</v>
      </c>
      <c r="H362" s="252">
        <f t="shared" si="14"/>
        <v>0</v>
      </c>
      <c r="I362" s="240"/>
      <c r="J362" s="240"/>
      <c r="K362" s="307"/>
      <c r="M362" s="234"/>
      <c r="N362" s="293"/>
      <c r="O362" s="294"/>
      <c r="P362" s="294"/>
    </row>
    <row r="363" spans="1:16" s="292" customFormat="1" ht="18" x14ac:dyDescent="0.25">
      <c r="A363" s="238"/>
      <c r="B363" s="323"/>
      <c r="C363" s="237"/>
      <c r="D363" s="238"/>
      <c r="E363" s="291"/>
      <c r="F363" s="240"/>
      <c r="G363" s="233">
        <f t="shared" si="14"/>
        <v>-1.2960299500264227E-11</v>
      </c>
      <c r="H363" s="252">
        <f t="shared" si="14"/>
        <v>0</v>
      </c>
      <c r="I363" s="240"/>
      <c r="J363" s="240"/>
      <c r="K363" s="307"/>
      <c r="M363" s="234"/>
      <c r="N363" s="293"/>
      <c r="O363" s="294"/>
      <c r="P363" s="294"/>
    </row>
    <row r="364" spans="1:16" s="292" customFormat="1" ht="23.25" x14ac:dyDescent="0.35">
      <c r="A364" s="238"/>
      <c r="B364" s="323"/>
      <c r="C364" s="322"/>
      <c r="D364" s="238"/>
      <c r="E364" s="291"/>
      <c r="F364" s="240"/>
      <c r="G364" s="233">
        <f t="shared" si="14"/>
        <v>-1.2960299500264227E-11</v>
      </c>
      <c r="H364" s="252">
        <f t="shared" si="14"/>
        <v>0</v>
      </c>
      <c r="I364" s="240"/>
      <c r="J364" s="240"/>
      <c r="K364" s="307"/>
      <c r="M364" s="285"/>
      <c r="N364" s="293"/>
      <c r="O364" s="294"/>
      <c r="P364" s="294"/>
    </row>
    <row r="365" spans="1:16" s="292" customFormat="1" ht="18" x14ac:dyDescent="0.25">
      <c r="A365" s="238"/>
      <c r="B365" s="323"/>
      <c r="C365" s="237"/>
      <c r="D365" s="238"/>
      <c r="E365" s="291"/>
      <c r="F365" s="240"/>
      <c r="G365" s="233">
        <f t="shared" si="14"/>
        <v>-1.2960299500264227E-11</v>
      </c>
      <c r="H365" s="252">
        <f t="shared" si="14"/>
        <v>0</v>
      </c>
      <c r="I365" s="240"/>
      <c r="J365" s="240"/>
      <c r="K365" s="307"/>
      <c r="M365" s="234"/>
      <c r="N365" s="293"/>
      <c r="O365" s="294"/>
      <c r="P365" s="294"/>
    </row>
    <row r="366" spans="1:16" s="292" customFormat="1" ht="18" x14ac:dyDescent="0.25">
      <c r="A366" s="238"/>
      <c r="B366" s="323"/>
      <c r="C366" s="237"/>
      <c r="D366" s="238"/>
      <c r="E366" s="291"/>
      <c r="F366" s="240"/>
      <c r="G366" s="233">
        <f t="shared" si="14"/>
        <v>-1.2960299500264227E-11</v>
      </c>
      <c r="H366" s="252">
        <f t="shared" si="14"/>
        <v>0</v>
      </c>
      <c r="I366" s="240"/>
      <c r="J366" s="240"/>
      <c r="K366" s="307"/>
      <c r="M366" s="234"/>
      <c r="N366" s="293"/>
      <c r="O366" s="294"/>
      <c r="P366" s="294"/>
    </row>
    <row r="367" spans="1:16" s="292" customFormat="1" ht="18" x14ac:dyDescent="0.25">
      <c r="A367" s="238"/>
      <c r="B367" s="323"/>
      <c r="C367" s="237"/>
      <c r="D367" s="238"/>
      <c r="E367" s="291"/>
      <c r="F367" s="240"/>
      <c r="G367" s="233">
        <f t="shared" si="14"/>
        <v>-1.2960299500264227E-11</v>
      </c>
      <c r="H367" s="252">
        <f t="shared" si="14"/>
        <v>0</v>
      </c>
      <c r="I367" s="240"/>
      <c r="J367" s="240"/>
      <c r="K367" s="307"/>
      <c r="M367" s="234"/>
      <c r="N367" s="293"/>
      <c r="O367" s="294"/>
      <c r="P367" s="294"/>
    </row>
    <row r="368" spans="1:16" s="292" customFormat="1" ht="18" x14ac:dyDescent="0.25">
      <c r="A368" s="238"/>
      <c r="B368" s="323"/>
      <c r="C368" s="284"/>
      <c r="D368" s="283"/>
      <c r="E368" s="291"/>
      <c r="F368" s="240"/>
      <c r="G368" s="233">
        <f t="shared" si="14"/>
        <v>-1.2960299500264227E-11</v>
      </c>
      <c r="H368" s="252">
        <f t="shared" si="14"/>
        <v>0</v>
      </c>
      <c r="I368" s="240"/>
      <c r="J368" s="240"/>
      <c r="K368" s="307"/>
      <c r="M368" s="234"/>
      <c r="N368" s="293"/>
      <c r="O368" s="294"/>
      <c r="P368" s="294"/>
    </row>
    <row r="369" spans="1:16" s="292" customFormat="1" ht="18" x14ac:dyDescent="0.25">
      <c r="A369" s="238"/>
      <c r="B369" s="323"/>
      <c r="C369" s="237"/>
      <c r="D369" s="238"/>
      <c r="E369" s="291"/>
      <c r="F369" s="240"/>
      <c r="G369" s="233">
        <f t="shared" si="14"/>
        <v>-1.2960299500264227E-11</v>
      </c>
      <c r="H369" s="252">
        <f t="shared" si="14"/>
        <v>0</v>
      </c>
      <c r="I369" s="240"/>
      <c r="J369" s="240"/>
      <c r="K369" s="307"/>
      <c r="M369" s="234"/>
      <c r="N369" s="293"/>
      <c r="O369" s="294"/>
      <c r="P369" s="294"/>
    </row>
    <row r="370" spans="1:16" s="292" customFormat="1" ht="18" x14ac:dyDescent="0.25">
      <c r="A370" s="238"/>
      <c r="B370" s="323"/>
      <c r="C370" s="284"/>
      <c r="D370" s="238"/>
      <c r="E370" s="291"/>
      <c r="F370" s="240"/>
      <c r="G370" s="233">
        <f t="shared" si="14"/>
        <v>-1.2960299500264227E-11</v>
      </c>
      <c r="H370" s="252">
        <f t="shared" si="14"/>
        <v>0</v>
      </c>
      <c r="I370" s="240"/>
      <c r="J370" s="240"/>
      <c r="K370" s="307"/>
      <c r="M370" s="234"/>
      <c r="N370" s="293"/>
      <c r="O370" s="294"/>
      <c r="P370" s="294"/>
    </row>
    <row r="371" spans="1:16" s="292" customFormat="1" ht="18" x14ac:dyDescent="0.25">
      <c r="A371" s="238"/>
      <c r="B371" s="323"/>
      <c r="C371" s="237"/>
      <c r="D371" s="238"/>
      <c r="E371" s="291"/>
      <c r="F371" s="240"/>
      <c r="G371" s="233">
        <f t="shared" si="14"/>
        <v>-1.2960299500264227E-11</v>
      </c>
      <c r="H371" s="252">
        <f t="shared" si="14"/>
        <v>0</v>
      </c>
      <c r="I371" s="240"/>
      <c r="J371" s="240"/>
      <c r="K371" s="307"/>
      <c r="M371" s="234"/>
      <c r="N371" s="293"/>
      <c r="O371" s="294"/>
      <c r="P371" s="294"/>
    </row>
    <row r="372" spans="1:16" s="292" customFormat="1" ht="18" x14ac:dyDescent="0.25">
      <c r="A372" s="238"/>
      <c r="B372" s="323"/>
      <c r="C372" s="237"/>
      <c r="D372" s="238"/>
      <c r="E372" s="291"/>
      <c r="F372" s="240"/>
      <c r="G372" s="233">
        <f t="shared" si="14"/>
        <v>-1.2960299500264227E-11</v>
      </c>
      <c r="H372" s="252">
        <f t="shared" si="14"/>
        <v>0</v>
      </c>
      <c r="I372" s="240"/>
      <c r="J372" s="240"/>
      <c r="K372" s="307"/>
      <c r="M372" s="234"/>
      <c r="N372" s="293"/>
      <c r="O372" s="294"/>
      <c r="P372" s="294"/>
    </row>
    <row r="373" spans="1:16" s="292" customFormat="1" ht="18" x14ac:dyDescent="0.25">
      <c r="A373" s="238"/>
      <c r="B373" s="323"/>
      <c r="C373" s="237"/>
      <c r="D373" s="238"/>
      <c r="E373" s="291"/>
      <c r="F373" s="240"/>
      <c r="G373" s="233">
        <f t="shared" si="14"/>
        <v>-1.2960299500264227E-11</v>
      </c>
      <c r="H373" s="252">
        <f t="shared" si="14"/>
        <v>0</v>
      </c>
      <c r="I373" s="240"/>
      <c r="J373" s="240"/>
      <c r="K373" s="307"/>
      <c r="M373" s="234"/>
      <c r="N373" s="293"/>
      <c r="O373" s="294"/>
      <c r="P373" s="294"/>
    </row>
    <row r="374" spans="1:16" s="292" customFormat="1" ht="18" x14ac:dyDescent="0.25">
      <c r="A374" s="238"/>
      <c r="B374" s="361"/>
      <c r="C374" s="237"/>
      <c r="D374" s="238"/>
      <c r="E374" s="291"/>
      <c r="F374" s="240"/>
      <c r="G374" s="233">
        <f t="shared" si="14"/>
        <v>-1.2960299500264227E-11</v>
      </c>
      <c r="H374" s="252">
        <f t="shared" si="14"/>
        <v>0</v>
      </c>
      <c r="I374" s="240"/>
      <c r="J374" s="240"/>
      <c r="K374" s="445"/>
      <c r="M374" s="234"/>
      <c r="N374" s="293"/>
      <c r="O374" s="294"/>
      <c r="P374" s="294"/>
    </row>
    <row r="375" spans="1:16" s="292" customFormat="1" ht="17.25" customHeight="1" x14ac:dyDescent="0.25">
      <c r="A375" s="238"/>
      <c r="B375" s="361"/>
      <c r="C375" s="237"/>
      <c r="D375" s="238"/>
      <c r="E375" s="291"/>
      <c r="F375" s="240"/>
      <c r="G375" s="233">
        <f t="shared" si="14"/>
        <v>-1.2960299500264227E-11</v>
      </c>
      <c r="H375" s="252">
        <f t="shared" si="14"/>
        <v>0</v>
      </c>
      <c r="I375" s="240"/>
      <c r="J375" s="240"/>
      <c r="K375" s="445"/>
      <c r="M375" s="234"/>
      <c r="N375" s="293"/>
      <c r="O375" s="294"/>
      <c r="P375" s="294"/>
    </row>
    <row r="376" spans="1:16" s="292" customFormat="1" ht="18" x14ac:dyDescent="0.25">
      <c r="A376" s="238"/>
      <c r="B376" s="361"/>
      <c r="C376" s="237"/>
      <c r="D376" s="238"/>
      <c r="E376" s="291"/>
      <c r="F376" s="240"/>
      <c r="G376" s="233">
        <f t="shared" si="14"/>
        <v>-1.2960299500264227E-11</v>
      </c>
      <c r="H376" s="252">
        <f t="shared" si="14"/>
        <v>0</v>
      </c>
      <c r="I376" s="240"/>
      <c r="J376" s="240"/>
      <c r="K376" s="445"/>
      <c r="M376" s="234"/>
      <c r="N376" s="293"/>
      <c r="O376" s="294"/>
      <c r="P376" s="294"/>
    </row>
    <row r="377" spans="1:16" s="292" customFormat="1" ht="18" x14ac:dyDescent="0.25">
      <c r="A377" s="238"/>
      <c r="B377" s="361"/>
      <c r="C377" s="237"/>
      <c r="D377" s="238"/>
      <c r="E377" s="291"/>
      <c r="F377" s="240"/>
      <c r="G377" s="233">
        <f t="shared" si="14"/>
        <v>-1.2960299500264227E-11</v>
      </c>
      <c r="H377" s="252">
        <f t="shared" si="14"/>
        <v>0</v>
      </c>
      <c r="I377" s="240"/>
      <c r="J377" s="240"/>
      <c r="K377" s="445"/>
      <c r="M377" s="234"/>
      <c r="N377" s="293"/>
      <c r="O377" s="294"/>
      <c r="P377" s="294"/>
    </row>
    <row r="378" spans="1:16" s="292" customFormat="1" ht="18" x14ac:dyDescent="0.25">
      <c r="A378" s="238"/>
      <c r="B378" s="361"/>
      <c r="C378" s="237"/>
      <c r="D378" s="238"/>
      <c r="E378" s="291"/>
      <c r="F378" s="240"/>
      <c r="G378" s="233">
        <f t="shared" si="14"/>
        <v>-1.2960299500264227E-11</v>
      </c>
      <c r="H378" s="252">
        <f t="shared" si="14"/>
        <v>0</v>
      </c>
      <c r="I378" s="240"/>
      <c r="J378" s="240"/>
      <c r="K378" s="445"/>
      <c r="M378" s="234"/>
      <c r="N378" s="293"/>
      <c r="O378" s="294"/>
      <c r="P378" s="294"/>
    </row>
    <row r="379" spans="1:16" s="292" customFormat="1" ht="18" x14ac:dyDescent="0.25">
      <c r="A379" s="238"/>
      <c r="B379" s="361"/>
      <c r="C379" s="237"/>
      <c r="D379" s="238"/>
      <c r="E379" s="291"/>
      <c r="F379" s="240"/>
      <c r="G379" s="233">
        <f t="shared" si="14"/>
        <v>-1.2960299500264227E-11</v>
      </c>
      <c r="H379" s="252">
        <f t="shared" si="14"/>
        <v>0</v>
      </c>
      <c r="I379" s="240"/>
      <c r="J379" s="240"/>
      <c r="K379" s="445"/>
      <c r="M379" s="234"/>
      <c r="N379" s="293"/>
      <c r="O379" s="294"/>
      <c r="P379" s="294"/>
    </row>
    <row r="380" spans="1:16" s="292" customFormat="1" ht="18" x14ac:dyDescent="0.25">
      <c r="A380" s="238"/>
      <c r="B380" s="361"/>
      <c r="C380" s="284"/>
      <c r="D380" s="283"/>
      <c r="E380" s="291"/>
      <c r="F380" s="240"/>
      <c r="G380" s="233">
        <f t="shared" si="14"/>
        <v>-1.2960299500264227E-11</v>
      </c>
      <c r="H380" s="252">
        <f t="shared" si="14"/>
        <v>0</v>
      </c>
      <c r="I380" s="240"/>
      <c r="J380" s="240"/>
      <c r="K380" s="445"/>
      <c r="L380" s="305"/>
      <c r="M380" s="285"/>
      <c r="N380" s="293"/>
      <c r="O380" s="294"/>
      <c r="P380" s="294"/>
    </row>
    <row r="381" spans="1:16" s="292" customFormat="1" ht="18" x14ac:dyDescent="0.25">
      <c r="A381" s="238"/>
      <c r="B381" s="323"/>
      <c r="C381" s="237"/>
      <c r="D381" s="238"/>
      <c r="E381" s="291"/>
      <c r="F381" s="240"/>
      <c r="G381" s="233">
        <f t="shared" si="14"/>
        <v>-1.2960299500264227E-11</v>
      </c>
      <c r="H381" s="252">
        <f t="shared" si="14"/>
        <v>0</v>
      </c>
      <c r="I381" s="240"/>
      <c r="J381" s="240"/>
      <c r="K381" s="445"/>
      <c r="M381" s="234"/>
      <c r="N381" s="293"/>
      <c r="O381" s="294"/>
      <c r="P381" s="294"/>
    </row>
    <row r="382" spans="1:16" s="292" customFormat="1" ht="18" x14ac:dyDescent="0.25">
      <c r="A382" s="238"/>
      <c r="B382" s="323"/>
      <c r="C382" s="237"/>
      <c r="D382" s="238"/>
      <c r="E382" s="291"/>
      <c r="F382" s="240"/>
      <c r="G382" s="233">
        <f t="shared" si="14"/>
        <v>-1.2960299500264227E-11</v>
      </c>
      <c r="H382" s="252">
        <f t="shared" si="14"/>
        <v>0</v>
      </c>
      <c r="I382" s="240"/>
      <c r="J382" s="240"/>
      <c r="K382" s="445"/>
      <c r="M382" s="234"/>
      <c r="N382" s="293"/>
      <c r="O382" s="294"/>
      <c r="P382" s="294"/>
    </row>
    <row r="383" spans="1:16" s="292" customFormat="1" ht="18" x14ac:dyDescent="0.25">
      <c r="A383" s="238"/>
      <c r="B383" s="323"/>
      <c r="C383" s="237"/>
      <c r="D383" s="238"/>
      <c r="E383" s="291"/>
      <c r="F383" s="240"/>
      <c r="G383" s="233">
        <f t="shared" si="14"/>
        <v>-1.2960299500264227E-11</v>
      </c>
      <c r="H383" s="252">
        <f t="shared" si="14"/>
        <v>0</v>
      </c>
      <c r="I383" s="240"/>
      <c r="J383" s="240"/>
      <c r="K383" s="445"/>
      <c r="M383" s="234"/>
      <c r="N383" s="293"/>
      <c r="O383" s="294"/>
      <c r="P383" s="294"/>
    </row>
    <row r="384" spans="1:16" s="292" customFormat="1" ht="18" x14ac:dyDescent="0.25">
      <c r="A384" s="238"/>
      <c r="B384" s="323"/>
      <c r="C384" s="237"/>
      <c r="D384" s="238"/>
      <c r="E384" s="291"/>
      <c r="F384" s="240"/>
      <c r="G384" s="233">
        <f t="shared" si="14"/>
        <v>-1.2960299500264227E-11</v>
      </c>
      <c r="H384" s="252">
        <f t="shared" si="14"/>
        <v>0</v>
      </c>
      <c r="I384" s="240"/>
      <c r="J384" s="240"/>
      <c r="K384" s="445"/>
      <c r="M384" s="234"/>
      <c r="N384" s="293"/>
      <c r="O384" s="294"/>
      <c r="P384" s="294"/>
    </row>
    <row r="385" spans="1:16" s="292" customFormat="1" ht="18" x14ac:dyDescent="0.25">
      <c r="A385" s="238"/>
      <c r="B385" s="323"/>
      <c r="C385" s="237"/>
      <c r="D385" s="238"/>
      <c r="E385" s="291"/>
      <c r="F385" s="240"/>
      <c r="G385" s="233">
        <f t="shared" si="14"/>
        <v>-1.2960299500264227E-11</v>
      </c>
      <c r="H385" s="252">
        <f t="shared" si="14"/>
        <v>0</v>
      </c>
      <c r="I385" s="240"/>
      <c r="J385" s="240"/>
      <c r="K385" s="445"/>
      <c r="M385" s="234"/>
      <c r="N385" s="293"/>
      <c r="O385" s="294"/>
      <c r="P385" s="294"/>
    </row>
    <row r="386" spans="1:16" s="292" customFormat="1" ht="18" x14ac:dyDescent="0.25">
      <c r="A386" s="238"/>
      <c r="B386" s="323"/>
      <c r="C386" s="284"/>
      <c r="D386" s="283"/>
      <c r="E386" s="291"/>
      <c r="F386" s="240"/>
      <c r="G386" s="233">
        <f t="shared" si="14"/>
        <v>-1.2960299500264227E-11</v>
      </c>
      <c r="H386" s="252">
        <f t="shared" si="14"/>
        <v>0</v>
      </c>
      <c r="I386" s="240"/>
      <c r="J386" s="240"/>
      <c r="K386" s="445"/>
      <c r="M386" s="234"/>
      <c r="N386" s="293"/>
      <c r="O386" s="294"/>
      <c r="P386" s="294"/>
    </row>
    <row r="387" spans="1:16" s="292" customFormat="1" ht="18" x14ac:dyDescent="0.25">
      <c r="A387" s="238"/>
      <c r="B387" s="323"/>
      <c r="C387" s="237"/>
      <c r="D387" s="238"/>
      <c r="E387" s="291"/>
      <c r="F387" s="240"/>
      <c r="G387" s="233">
        <f t="shared" si="14"/>
        <v>-1.2960299500264227E-11</v>
      </c>
      <c r="H387" s="252">
        <f t="shared" si="14"/>
        <v>0</v>
      </c>
      <c r="I387" s="240"/>
      <c r="J387" s="240"/>
      <c r="K387" s="445"/>
      <c r="M387" s="234"/>
      <c r="N387" s="293"/>
      <c r="O387" s="294"/>
      <c r="P387" s="294"/>
    </row>
    <row r="388" spans="1:16" s="292" customFormat="1" ht="18" x14ac:dyDescent="0.25">
      <c r="A388" s="238"/>
      <c r="B388" s="323"/>
      <c r="C388" s="237"/>
      <c r="D388" s="238"/>
      <c r="E388" s="291"/>
      <c r="F388" s="240"/>
      <c r="G388" s="233">
        <f t="shared" ref="G388:H403" si="16">G387-E388+C388</f>
        <v>-1.2960299500264227E-11</v>
      </c>
      <c r="H388" s="252">
        <f t="shared" si="16"/>
        <v>0</v>
      </c>
      <c r="I388" s="240"/>
      <c r="J388" s="240"/>
      <c r="K388" s="445"/>
      <c r="M388" s="234"/>
      <c r="N388" s="293"/>
      <c r="O388" s="294"/>
      <c r="P388" s="294"/>
    </row>
    <row r="389" spans="1:16" s="292" customFormat="1" ht="18" x14ac:dyDescent="0.25">
      <c r="A389" s="238"/>
      <c r="B389" s="323"/>
      <c r="C389" s="237"/>
      <c r="D389" s="238"/>
      <c r="E389" s="291"/>
      <c r="F389" s="240"/>
      <c r="G389" s="233">
        <f t="shared" si="16"/>
        <v>-1.2960299500264227E-11</v>
      </c>
      <c r="H389" s="252">
        <f t="shared" si="16"/>
        <v>0</v>
      </c>
      <c r="I389" s="240"/>
      <c r="J389" s="240"/>
      <c r="K389" s="445"/>
      <c r="M389" s="234"/>
      <c r="N389" s="293"/>
      <c r="O389" s="294"/>
      <c r="P389" s="294"/>
    </row>
    <row r="390" spans="1:16" s="292" customFormat="1" ht="18" x14ac:dyDescent="0.25">
      <c r="A390" s="238"/>
      <c r="B390" s="323"/>
      <c r="C390" s="237"/>
      <c r="D390" s="238"/>
      <c r="E390" s="291"/>
      <c r="F390" s="240"/>
      <c r="G390" s="233">
        <f t="shared" ref="G390:H446" si="17">G389-E390+C390</f>
        <v>-1.2960299500264227E-11</v>
      </c>
      <c r="H390" s="252">
        <f t="shared" si="16"/>
        <v>0</v>
      </c>
      <c r="I390" s="240"/>
      <c r="J390" s="240"/>
      <c r="K390" s="445"/>
      <c r="M390" s="234"/>
      <c r="N390" s="293"/>
      <c r="O390" s="294"/>
      <c r="P390" s="294"/>
    </row>
    <row r="391" spans="1:16" s="292" customFormat="1" ht="18" x14ac:dyDescent="0.25">
      <c r="A391" s="238"/>
      <c r="B391" s="323"/>
      <c r="C391" s="237"/>
      <c r="D391" s="238"/>
      <c r="E391" s="291"/>
      <c r="F391" s="240"/>
      <c r="G391" s="233">
        <f t="shared" si="17"/>
        <v>-1.2960299500264227E-11</v>
      </c>
      <c r="H391" s="252">
        <f t="shared" si="16"/>
        <v>0</v>
      </c>
      <c r="I391" s="240"/>
      <c r="J391" s="240"/>
      <c r="K391" s="445"/>
      <c r="M391" s="234"/>
      <c r="N391" s="293"/>
      <c r="O391" s="294"/>
      <c r="P391" s="294"/>
    </row>
    <row r="392" spans="1:16" s="292" customFormat="1" ht="18" x14ac:dyDescent="0.25">
      <c r="A392" s="238"/>
      <c r="B392" s="323"/>
      <c r="C392" s="237"/>
      <c r="D392" s="238"/>
      <c r="E392" s="291"/>
      <c r="F392" s="240"/>
      <c r="G392" s="233">
        <f t="shared" si="17"/>
        <v>-1.2960299500264227E-11</v>
      </c>
      <c r="H392" s="252">
        <f t="shared" si="16"/>
        <v>0</v>
      </c>
      <c r="I392" s="240"/>
      <c r="J392" s="240"/>
      <c r="K392" s="445"/>
      <c r="M392" s="234"/>
      <c r="N392" s="293"/>
      <c r="O392" s="294"/>
      <c r="P392" s="294"/>
    </row>
    <row r="393" spans="1:16" s="292" customFormat="1" ht="18" x14ac:dyDescent="0.25">
      <c r="A393" s="238"/>
      <c r="B393" s="323"/>
      <c r="C393" s="284"/>
      <c r="D393" s="238"/>
      <c r="E393" s="291"/>
      <c r="F393" s="240"/>
      <c r="G393" s="233">
        <f t="shared" si="17"/>
        <v>-1.2960299500264227E-11</v>
      </c>
      <c r="H393" s="252">
        <f t="shared" si="16"/>
        <v>0</v>
      </c>
      <c r="I393" s="240"/>
      <c r="J393" s="240"/>
      <c r="K393" s="445"/>
      <c r="M393" s="234"/>
      <c r="N393" s="293"/>
      <c r="O393" s="294"/>
      <c r="P393" s="294"/>
    </row>
    <row r="394" spans="1:16" s="292" customFormat="1" ht="18" x14ac:dyDescent="0.25">
      <c r="A394" s="238"/>
      <c r="B394" s="323"/>
      <c r="C394" s="237"/>
      <c r="D394" s="238"/>
      <c r="E394" s="291"/>
      <c r="F394" s="240"/>
      <c r="G394" s="233">
        <f t="shared" si="17"/>
        <v>-1.2960299500264227E-11</v>
      </c>
      <c r="H394" s="252">
        <f t="shared" si="16"/>
        <v>0</v>
      </c>
      <c r="I394" s="240"/>
      <c r="J394" s="240"/>
      <c r="K394" s="445"/>
      <c r="M394" s="234"/>
      <c r="N394" s="293"/>
      <c r="O394" s="294"/>
      <c r="P394" s="294"/>
    </row>
    <row r="395" spans="1:16" s="292" customFormat="1" ht="18" x14ac:dyDescent="0.25">
      <c r="A395" s="238"/>
      <c r="B395" s="323"/>
      <c r="C395" s="237"/>
      <c r="D395" s="238"/>
      <c r="E395" s="291"/>
      <c r="F395" s="240"/>
      <c r="G395" s="233">
        <f t="shared" si="17"/>
        <v>-1.2960299500264227E-11</v>
      </c>
      <c r="H395" s="252">
        <f t="shared" si="16"/>
        <v>0</v>
      </c>
      <c r="I395" s="240"/>
      <c r="J395" s="240"/>
      <c r="K395" s="445"/>
      <c r="M395" s="234"/>
      <c r="N395" s="293"/>
      <c r="O395" s="294"/>
      <c r="P395" s="294"/>
    </row>
    <row r="396" spans="1:16" s="292" customFormat="1" ht="18" x14ac:dyDescent="0.25">
      <c r="A396" s="238"/>
      <c r="B396" s="323"/>
      <c r="C396" s="237"/>
      <c r="D396" s="238"/>
      <c r="E396" s="291"/>
      <c r="F396" s="240"/>
      <c r="G396" s="233">
        <f t="shared" si="17"/>
        <v>-1.2960299500264227E-11</v>
      </c>
      <c r="H396" s="252">
        <f t="shared" si="16"/>
        <v>0</v>
      </c>
      <c r="I396" s="240"/>
      <c r="J396" s="240"/>
      <c r="K396" s="445"/>
      <c r="M396" s="234"/>
      <c r="N396" s="293"/>
      <c r="O396" s="294"/>
      <c r="P396" s="294"/>
    </row>
    <row r="397" spans="1:16" s="292" customFormat="1" ht="18" x14ac:dyDescent="0.25">
      <c r="A397" s="238"/>
      <c r="B397" s="323"/>
      <c r="C397" s="237"/>
      <c r="D397" s="238"/>
      <c r="E397" s="291"/>
      <c r="F397" s="240"/>
      <c r="G397" s="233">
        <f t="shared" si="17"/>
        <v>-1.2960299500264227E-11</v>
      </c>
      <c r="H397" s="252">
        <f t="shared" si="16"/>
        <v>0</v>
      </c>
      <c r="I397" s="240"/>
      <c r="J397" s="240"/>
      <c r="K397" s="445"/>
      <c r="M397" s="234"/>
      <c r="N397" s="293"/>
      <c r="O397" s="294"/>
      <c r="P397" s="294"/>
    </row>
    <row r="398" spans="1:16" s="292" customFormat="1" ht="18" x14ac:dyDescent="0.25">
      <c r="A398" s="238"/>
      <c r="B398" s="323"/>
      <c r="C398" s="237"/>
      <c r="D398" s="238"/>
      <c r="E398" s="291"/>
      <c r="F398" s="240"/>
      <c r="G398" s="233">
        <f t="shared" si="17"/>
        <v>-1.2960299500264227E-11</v>
      </c>
      <c r="H398" s="252">
        <f t="shared" si="16"/>
        <v>0</v>
      </c>
      <c r="I398" s="240"/>
      <c r="J398" s="240"/>
      <c r="K398" s="445"/>
      <c r="M398" s="234"/>
      <c r="N398" s="293"/>
      <c r="O398" s="294"/>
      <c r="P398" s="294"/>
    </row>
    <row r="399" spans="1:16" s="489" customFormat="1" ht="18" x14ac:dyDescent="0.25">
      <c r="A399" s="484"/>
      <c r="B399" s="323"/>
      <c r="C399" s="552"/>
      <c r="D399" s="484"/>
      <c r="E399" s="291"/>
      <c r="F399" s="240"/>
      <c r="G399" s="233">
        <f t="shared" si="17"/>
        <v>-1.2960299500264227E-11</v>
      </c>
      <c r="H399" s="252">
        <f t="shared" si="16"/>
        <v>0</v>
      </c>
      <c r="I399" s="240"/>
      <c r="J399" s="240"/>
      <c r="K399" s="445"/>
      <c r="M399" s="234"/>
      <c r="N399" s="553"/>
      <c r="O399" s="554"/>
      <c r="P399" s="554"/>
    </row>
    <row r="400" spans="1:16" s="292" customFormat="1" ht="18" x14ac:dyDescent="0.25">
      <c r="A400" s="238"/>
      <c r="B400" s="323"/>
      <c r="C400" s="284"/>
      <c r="D400" s="283"/>
      <c r="E400" s="291"/>
      <c r="F400" s="240"/>
      <c r="G400" s="233">
        <f t="shared" si="17"/>
        <v>-1.2960299500264227E-11</v>
      </c>
      <c r="H400" s="252">
        <f t="shared" si="16"/>
        <v>0</v>
      </c>
      <c r="I400" s="240"/>
      <c r="J400" s="240"/>
      <c r="K400" s="445"/>
      <c r="M400" s="234"/>
      <c r="N400" s="293"/>
      <c r="O400" s="294"/>
      <c r="P400" s="294"/>
    </row>
    <row r="401" spans="1:16" s="292" customFormat="1" ht="18" x14ac:dyDescent="0.25">
      <c r="A401" s="238"/>
      <c r="B401" s="323"/>
      <c r="C401" s="237"/>
      <c r="D401" s="238"/>
      <c r="E401" s="291"/>
      <c r="F401" s="240"/>
      <c r="G401" s="233">
        <f t="shared" si="17"/>
        <v>-1.2960299500264227E-11</v>
      </c>
      <c r="H401" s="252">
        <f t="shared" si="16"/>
        <v>0</v>
      </c>
      <c r="I401" s="240"/>
      <c r="J401" s="269"/>
      <c r="K401" s="445"/>
      <c r="M401" s="234"/>
      <c r="N401" s="293"/>
      <c r="O401" s="294"/>
      <c r="P401" s="294"/>
    </row>
    <row r="402" spans="1:16" s="292" customFormat="1" ht="18" x14ac:dyDescent="0.25">
      <c r="A402" s="238"/>
      <c r="B402" s="323"/>
      <c r="C402" s="237"/>
      <c r="D402" s="238"/>
      <c r="E402" s="291"/>
      <c r="F402" s="240"/>
      <c r="G402" s="233">
        <f t="shared" si="17"/>
        <v>-1.2960299500264227E-11</v>
      </c>
      <c r="H402" s="252">
        <f t="shared" si="16"/>
        <v>0</v>
      </c>
      <c r="I402" s="239"/>
      <c r="J402" s="269"/>
      <c r="K402" s="276"/>
      <c r="M402" s="234"/>
      <c r="N402" s="293"/>
      <c r="O402" s="294"/>
      <c r="P402" s="294"/>
    </row>
    <row r="403" spans="1:16" s="292" customFormat="1" ht="18" x14ac:dyDescent="0.25">
      <c r="A403" s="238"/>
      <c r="B403" s="323"/>
      <c r="C403" s="284"/>
      <c r="D403" s="283"/>
      <c r="E403" s="291"/>
      <c r="F403" s="240"/>
      <c r="G403" s="233">
        <f t="shared" si="17"/>
        <v>-1.2960299500264227E-11</v>
      </c>
      <c r="H403" s="252">
        <f t="shared" si="16"/>
        <v>0</v>
      </c>
      <c r="I403" s="239"/>
      <c r="J403" s="269"/>
      <c r="K403" s="276"/>
      <c r="L403" s="305"/>
      <c r="M403" s="234"/>
      <c r="N403" s="293"/>
      <c r="O403" s="294"/>
      <c r="P403" s="294"/>
    </row>
    <row r="404" spans="1:16" s="292" customFormat="1" ht="18" x14ac:dyDescent="0.25">
      <c r="A404" s="238"/>
      <c r="B404" s="323"/>
      <c r="C404" s="237"/>
      <c r="D404" s="238"/>
      <c r="E404" s="291"/>
      <c r="F404" s="240"/>
      <c r="G404" s="233">
        <f t="shared" si="17"/>
        <v>-1.2960299500264227E-11</v>
      </c>
      <c r="H404" s="252">
        <f t="shared" si="17"/>
        <v>0</v>
      </c>
      <c r="I404" s="239"/>
      <c r="J404" s="269"/>
      <c r="K404" s="276"/>
      <c r="M404" s="234"/>
      <c r="N404" s="293"/>
      <c r="O404" s="294"/>
      <c r="P404" s="294"/>
    </row>
    <row r="405" spans="1:16" s="292" customFormat="1" ht="18" x14ac:dyDescent="0.25">
      <c r="A405" s="238"/>
      <c r="B405" s="323"/>
      <c r="C405" s="284"/>
      <c r="D405" s="283"/>
      <c r="E405" s="291"/>
      <c r="F405" s="240"/>
      <c r="G405" s="233">
        <f t="shared" si="17"/>
        <v>-1.2960299500264227E-11</v>
      </c>
      <c r="H405" s="252">
        <f t="shared" si="17"/>
        <v>0</v>
      </c>
      <c r="I405" s="239"/>
      <c r="J405" s="269"/>
      <c r="K405" s="276"/>
      <c r="M405" s="234"/>
      <c r="N405" s="293"/>
      <c r="O405" s="294"/>
      <c r="P405" s="294"/>
    </row>
    <row r="406" spans="1:16" s="292" customFormat="1" ht="18" x14ac:dyDescent="0.25">
      <c r="A406" s="238"/>
      <c r="B406" s="323"/>
      <c r="C406" s="237"/>
      <c r="D406" s="238"/>
      <c r="E406" s="291"/>
      <c r="F406" s="240"/>
      <c r="G406" s="233">
        <f t="shared" si="17"/>
        <v>-1.2960299500264227E-11</v>
      </c>
      <c r="H406" s="252">
        <f t="shared" si="17"/>
        <v>0</v>
      </c>
      <c r="I406" s="239"/>
      <c r="J406" s="269"/>
      <c r="K406" s="276"/>
      <c r="M406" s="234"/>
      <c r="N406" s="293"/>
      <c r="O406" s="294"/>
      <c r="P406" s="294"/>
    </row>
    <row r="407" spans="1:16" s="292" customFormat="1" ht="18" x14ac:dyDescent="0.25">
      <c r="A407" s="238"/>
      <c r="B407" s="323"/>
      <c r="C407" s="237"/>
      <c r="D407" s="238"/>
      <c r="E407" s="291"/>
      <c r="F407" s="240"/>
      <c r="G407" s="233">
        <f t="shared" si="17"/>
        <v>-1.2960299500264227E-11</v>
      </c>
      <c r="H407" s="252">
        <f t="shared" si="17"/>
        <v>0</v>
      </c>
      <c r="I407" s="239"/>
      <c r="J407" s="269"/>
      <c r="K407" s="276"/>
      <c r="L407" s="445"/>
      <c r="M407" s="263"/>
      <c r="N407" s="234"/>
      <c r="O407" s="294"/>
      <c r="P407" s="294"/>
    </row>
    <row r="408" spans="1:16" s="292" customFormat="1" ht="18" x14ac:dyDescent="0.25">
      <c r="A408" s="238"/>
      <c r="B408" s="323"/>
      <c r="C408" s="237"/>
      <c r="D408" s="238"/>
      <c r="E408" s="291"/>
      <c r="F408" s="240"/>
      <c r="G408" s="233">
        <f t="shared" si="17"/>
        <v>-1.2960299500264227E-11</v>
      </c>
      <c r="H408" s="252">
        <f t="shared" si="17"/>
        <v>0</v>
      </c>
      <c r="I408" s="239"/>
      <c r="J408" s="269"/>
      <c r="K408" s="276"/>
      <c r="L408" s="445"/>
      <c r="M408" s="263"/>
      <c r="N408" s="234"/>
      <c r="O408" s="294"/>
      <c r="P408" s="294"/>
    </row>
    <row r="409" spans="1:16" s="292" customFormat="1" ht="18" x14ac:dyDescent="0.25">
      <c r="A409" s="238"/>
      <c r="B409" s="323"/>
      <c r="C409" s="237"/>
      <c r="D409" s="238"/>
      <c r="E409" s="291"/>
      <c r="F409" s="240"/>
      <c r="G409" s="233">
        <f t="shared" si="17"/>
        <v>-1.2960299500264227E-11</v>
      </c>
      <c r="H409" s="252">
        <f t="shared" si="17"/>
        <v>0</v>
      </c>
      <c r="I409" s="239"/>
      <c r="J409" s="269"/>
      <c r="K409" s="276"/>
      <c r="L409" s="234"/>
      <c r="M409" s="234"/>
      <c r="N409" s="293"/>
      <c r="O409" s="294"/>
      <c r="P409" s="294"/>
    </row>
    <row r="410" spans="1:16" s="292" customFormat="1" ht="18" x14ac:dyDescent="0.25">
      <c r="A410" s="238"/>
      <c r="B410" s="323"/>
      <c r="C410" s="237"/>
      <c r="D410" s="238"/>
      <c r="E410" s="291"/>
      <c r="F410" s="240"/>
      <c r="G410" s="233">
        <f t="shared" si="17"/>
        <v>-1.2960299500264227E-11</v>
      </c>
      <c r="H410" s="252">
        <f t="shared" si="17"/>
        <v>0</v>
      </c>
      <c r="I410" s="239"/>
      <c r="J410" s="269"/>
      <c r="K410" s="276"/>
      <c r="L410" s="234"/>
      <c r="M410" s="234"/>
      <c r="N410" s="293"/>
      <c r="O410" s="294"/>
      <c r="P410" s="294"/>
    </row>
    <row r="411" spans="1:16" s="292" customFormat="1" ht="18" x14ac:dyDescent="0.25">
      <c r="A411" s="238"/>
      <c r="B411" s="323"/>
      <c r="C411" s="233"/>
      <c r="D411" s="234"/>
      <c r="E411" s="291"/>
      <c r="F411" s="240"/>
      <c r="G411" s="233">
        <f t="shared" si="17"/>
        <v>-1.2960299500264227E-11</v>
      </c>
      <c r="H411" s="252">
        <f t="shared" si="17"/>
        <v>0</v>
      </c>
      <c r="I411" s="239"/>
      <c r="J411" s="269"/>
      <c r="K411" s="276"/>
      <c r="L411" s="234"/>
      <c r="M411" s="234"/>
      <c r="N411" s="293"/>
      <c r="O411" s="294"/>
      <c r="P411" s="294"/>
    </row>
    <row r="412" spans="1:16" s="292" customFormat="1" ht="18" x14ac:dyDescent="0.25">
      <c r="A412" s="238"/>
      <c r="B412" s="323"/>
      <c r="C412" s="233"/>
      <c r="D412" s="234"/>
      <c r="E412" s="291"/>
      <c r="F412" s="240"/>
      <c r="G412" s="233">
        <f t="shared" si="17"/>
        <v>-1.2960299500264227E-11</v>
      </c>
      <c r="H412" s="252">
        <f t="shared" si="17"/>
        <v>0</v>
      </c>
      <c r="I412" s="239"/>
      <c r="J412" s="240"/>
      <c r="K412" s="276"/>
      <c r="L412" s="234"/>
      <c r="M412" s="234"/>
      <c r="N412" s="293"/>
      <c r="O412" s="294"/>
      <c r="P412" s="294"/>
    </row>
    <row r="413" spans="1:16" s="292" customFormat="1" ht="18" x14ac:dyDescent="0.25">
      <c r="A413" s="238"/>
      <c r="B413" s="323"/>
      <c r="C413" s="233"/>
      <c r="D413" s="234"/>
      <c r="E413" s="291"/>
      <c r="F413" s="240"/>
      <c r="G413" s="233">
        <f t="shared" si="17"/>
        <v>-1.2960299500264227E-11</v>
      </c>
      <c r="H413" s="252">
        <f t="shared" si="17"/>
        <v>0</v>
      </c>
      <c r="I413" s="239"/>
      <c r="J413" s="240"/>
      <c r="K413" s="276"/>
      <c r="L413" s="234"/>
      <c r="M413" s="234"/>
      <c r="N413" s="293"/>
      <c r="O413" s="294"/>
      <c r="P413" s="294"/>
    </row>
    <row r="414" spans="1:16" s="292" customFormat="1" ht="18" x14ac:dyDescent="0.25">
      <c r="A414" s="238"/>
      <c r="B414" s="323"/>
      <c r="C414" s="233"/>
      <c r="D414" s="234"/>
      <c r="E414" s="291"/>
      <c r="F414" s="240"/>
      <c r="G414" s="233">
        <f t="shared" si="17"/>
        <v>-1.2960299500264227E-11</v>
      </c>
      <c r="H414" s="252">
        <f t="shared" si="17"/>
        <v>0</v>
      </c>
      <c r="I414" s="239"/>
      <c r="J414" s="240"/>
      <c r="K414" s="276"/>
      <c r="L414" s="234"/>
      <c r="M414" s="234"/>
      <c r="N414" s="293"/>
      <c r="O414" s="294"/>
      <c r="P414" s="294"/>
    </row>
    <row r="415" spans="1:16" s="292" customFormat="1" ht="18" x14ac:dyDescent="0.25">
      <c r="A415" s="238"/>
      <c r="B415" s="323"/>
      <c r="C415" s="303"/>
      <c r="D415" s="285"/>
      <c r="E415" s="291"/>
      <c r="F415" s="240"/>
      <c r="G415" s="233">
        <f t="shared" si="17"/>
        <v>-1.2960299500264227E-11</v>
      </c>
      <c r="H415" s="252">
        <f t="shared" si="17"/>
        <v>0</v>
      </c>
      <c r="I415" s="239"/>
      <c r="J415" s="240"/>
      <c r="K415" s="276"/>
      <c r="L415" s="234"/>
      <c r="M415" s="285"/>
      <c r="N415" s="293"/>
      <c r="O415" s="294"/>
      <c r="P415" s="294"/>
    </row>
    <row r="416" spans="1:16" s="292" customFormat="1" ht="18" x14ac:dyDescent="0.25">
      <c r="A416" s="238"/>
      <c r="B416" s="323"/>
      <c r="C416" s="233"/>
      <c r="D416" s="234"/>
      <c r="E416" s="291"/>
      <c r="F416" s="240"/>
      <c r="G416" s="233">
        <f t="shared" si="17"/>
        <v>-1.2960299500264227E-11</v>
      </c>
      <c r="H416" s="252">
        <f t="shared" si="17"/>
        <v>0</v>
      </c>
      <c r="I416" s="239"/>
      <c r="J416" s="240"/>
      <c r="K416" s="276"/>
      <c r="L416" s="234"/>
      <c r="M416" s="234"/>
      <c r="N416" s="293"/>
      <c r="O416" s="294"/>
      <c r="P416" s="294"/>
    </row>
    <row r="417" spans="1:16" s="292" customFormat="1" ht="18" x14ac:dyDescent="0.25">
      <c r="A417" s="238"/>
      <c r="B417" s="323"/>
      <c r="C417" s="233"/>
      <c r="D417" s="234"/>
      <c r="E417" s="291"/>
      <c r="F417" s="240"/>
      <c r="G417" s="233">
        <f t="shared" si="17"/>
        <v>-1.2960299500264227E-11</v>
      </c>
      <c r="H417" s="252">
        <f t="shared" si="17"/>
        <v>0</v>
      </c>
      <c r="I417" s="239"/>
      <c r="J417" s="240"/>
      <c r="K417" s="276"/>
      <c r="L417" s="234"/>
      <c r="M417" s="234"/>
      <c r="N417" s="293"/>
      <c r="O417" s="294"/>
      <c r="P417" s="294"/>
    </row>
    <row r="418" spans="1:16" s="292" customFormat="1" ht="18" x14ac:dyDescent="0.25">
      <c r="A418" s="238"/>
      <c r="B418" s="323"/>
      <c r="C418" s="233"/>
      <c r="D418" s="234"/>
      <c r="E418" s="291"/>
      <c r="F418" s="240"/>
      <c r="G418" s="233">
        <f t="shared" si="17"/>
        <v>-1.2960299500264227E-11</v>
      </c>
      <c r="H418" s="252">
        <f t="shared" si="17"/>
        <v>0</v>
      </c>
      <c r="I418" s="239"/>
      <c r="J418" s="240"/>
      <c r="K418" s="276"/>
      <c r="L418" s="234"/>
      <c r="M418" s="234"/>
      <c r="N418" s="293"/>
      <c r="O418" s="294"/>
      <c r="P418" s="294"/>
    </row>
    <row r="419" spans="1:16" s="292" customFormat="1" ht="18" x14ac:dyDescent="0.25">
      <c r="A419" s="238"/>
      <c r="B419" s="323"/>
      <c r="C419" s="233"/>
      <c r="D419" s="234"/>
      <c r="E419" s="291"/>
      <c r="F419" s="240"/>
      <c r="G419" s="233">
        <f t="shared" si="17"/>
        <v>-1.2960299500264227E-11</v>
      </c>
      <c r="H419" s="252">
        <f t="shared" si="17"/>
        <v>0</v>
      </c>
      <c r="I419" s="239"/>
      <c r="J419" s="240"/>
      <c r="K419" s="276"/>
      <c r="L419" s="234"/>
      <c r="M419" s="234"/>
      <c r="N419" s="293"/>
      <c r="O419" s="294"/>
      <c r="P419" s="294"/>
    </row>
    <row r="420" spans="1:16" s="292" customFormat="1" ht="18" x14ac:dyDescent="0.25">
      <c r="A420" s="238"/>
      <c r="B420" s="323"/>
      <c r="C420" s="233"/>
      <c r="D420" s="234"/>
      <c r="E420" s="291"/>
      <c r="F420" s="240"/>
      <c r="G420" s="233">
        <f t="shared" si="17"/>
        <v>-1.2960299500264227E-11</v>
      </c>
      <c r="H420" s="252">
        <f t="shared" si="17"/>
        <v>0</v>
      </c>
      <c r="I420" s="239"/>
      <c r="J420" s="240"/>
      <c r="K420" s="276"/>
      <c r="L420" s="234"/>
      <c r="M420" s="234"/>
      <c r="N420" s="293"/>
      <c r="O420" s="294"/>
      <c r="P420" s="294"/>
    </row>
    <row r="421" spans="1:16" s="292" customFormat="1" ht="18" x14ac:dyDescent="0.25">
      <c r="A421" s="238"/>
      <c r="B421" s="323"/>
      <c r="C421" s="233"/>
      <c r="D421" s="234"/>
      <c r="E421" s="291"/>
      <c r="F421" s="240"/>
      <c r="G421" s="233">
        <f t="shared" si="17"/>
        <v>-1.2960299500264227E-11</v>
      </c>
      <c r="H421" s="252">
        <f t="shared" si="17"/>
        <v>0</v>
      </c>
      <c r="I421" s="239"/>
      <c r="J421" s="240"/>
      <c r="K421" s="276"/>
      <c r="L421" s="263"/>
      <c r="M421" s="234"/>
      <c r="N421" s="320"/>
      <c r="O421" s="321"/>
      <c r="P421" s="321"/>
    </row>
    <row r="422" spans="1:16" s="292" customFormat="1" ht="18" x14ac:dyDescent="0.25">
      <c r="A422" s="238"/>
      <c r="B422" s="240"/>
      <c r="C422" s="233"/>
      <c r="D422" s="234"/>
      <c r="E422" s="291"/>
      <c r="F422" s="240"/>
      <c r="G422" s="233">
        <f t="shared" si="17"/>
        <v>-1.2960299500264227E-11</v>
      </c>
      <c r="H422" s="252">
        <f t="shared" si="17"/>
        <v>0</v>
      </c>
      <c r="I422" s="239"/>
      <c r="J422" s="240"/>
      <c r="K422" s="445"/>
      <c r="L422" s="263"/>
      <c r="M422" s="234"/>
      <c r="N422" s="320"/>
      <c r="O422" s="321"/>
      <c r="P422" s="321"/>
    </row>
    <row r="423" spans="1:16" s="292" customFormat="1" ht="18" x14ac:dyDescent="0.25">
      <c r="A423" s="238"/>
      <c r="B423" s="240"/>
      <c r="C423" s="233"/>
      <c r="D423" s="234"/>
      <c r="E423" s="291"/>
      <c r="F423" s="240"/>
      <c r="G423" s="233">
        <f t="shared" si="17"/>
        <v>-1.2960299500264227E-11</v>
      </c>
      <c r="H423" s="252">
        <f t="shared" si="17"/>
        <v>0</v>
      </c>
      <c r="I423" s="239"/>
      <c r="J423" s="240"/>
      <c r="K423" s="445"/>
      <c r="L423" s="263"/>
      <c r="M423" s="234"/>
      <c r="N423" s="320"/>
      <c r="O423" s="321"/>
      <c r="P423" s="321"/>
    </row>
    <row r="424" spans="1:16" s="292" customFormat="1" ht="18" x14ac:dyDescent="0.25">
      <c r="A424" s="238"/>
      <c r="B424" s="240"/>
      <c r="C424" s="233"/>
      <c r="D424" s="234"/>
      <c r="E424" s="291"/>
      <c r="F424" s="240"/>
      <c r="G424" s="233">
        <f t="shared" si="17"/>
        <v>-1.2960299500264227E-11</v>
      </c>
      <c r="H424" s="252">
        <f t="shared" si="17"/>
        <v>0</v>
      </c>
      <c r="I424" s="239"/>
      <c r="J424" s="240"/>
      <c r="K424" s="445"/>
      <c r="L424" s="263"/>
      <c r="M424" s="234"/>
      <c r="N424" s="320"/>
      <c r="O424" s="321"/>
      <c r="P424" s="321"/>
    </row>
    <row r="425" spans="1:16" s="292" customFormat="1" ht="18" x14ac:dyDescent="0.25">
      <c r="A425" s="238"/>
      <c r="B425" s="240"/>
      <c r="C425" s="233"/>
      <c r="D425" s="234"/>
      <c r="E425" s="288"/>
      <c r="F425" s="240"/>
      <c r="G425" s="233">
        <f t="shared" si="17"/>
        <v>-1.2960299500264227E-11</v>
      </c>
      <c r="H425" s="252">
        <f t="shared" si="17"/>
        <v>0</v>
      </c>
      <c r="I425" s="239"/>
      <c r="J425" s="240"/>
      <c r="K425" s="445"/>
      <c r="L425" s="263"/>
      <c r="M425" s="234"/>
      <c r="N425" s="320"/>
      <c r="O425" s="321"/>
      <c r="P425" s="321"/>
    </row>
    <row r="426" spans="1:16" s="292" customFormat="1" ht="18" x14ac:dyDescent="0.25">
      <c r="A426" s="238"/>
      <c r="B426" s="240"/>
      <c r="C426" s="233"/>
      <c r="D426" s="234"/>
      <c r="E426" s="288"/>
      <c r="F426" s="240"/>
      <c r="G426" s="233">
        <f t="shared" si="17"/>
        <v>-1.2960299500264227E-11</v>
      </c>
      <c r="H426" s="252">
        <f t="shared" si="17"/>
        <v>0</v>
      </c>
      <c r="I426" s="239"/>
      <c r="J426" s="240"/>
      <c r="K426" s="445"/>
      <c r="L426" s="263"/>
      <c r="M426" s="234"/>
      <c r="N426" s="320"/>
      <c r="O426" s="321"/>
      <c r="P426" s="321"/>
    </row>
    <row r="427" spans="1:16" s="292" customFormat="1" ht="18" x14ac:dyDescent="0.25">
      <c r="A427" s="238"/>
      <c r="B427" s="240"/>
      <c r="C427" s="233"/>
      <c r="D427" s="234"/>
      <c r="E427" s="288"/>
      <c r="F427" s="240"/>
      <c r="G427" s="233">
        <f t="shared" si="17"/>
        <v>-1.2960299500264227E-11</v>
      </c>
      <c r="H427" s="252">
        <f t="shared" si="17"/>
        <v>0</v>
      </c>
      <c r="I427" s="239"/>
      <c r="J427" s="240"/>
      <c r="K427" s="445"/>
      <c r="L427" s="263"/>
      <c r="M427" s="234"/>
      <c r="N427" s="320"/>
      <c r="O427" s="321"/>
      <c r="P427" s="321"/>
    </row>
    <row r="428" spans="1:16" s="292" customFormat="1" ht="18" x14ac:dyDescent="0.25">
      <c r="A428" s="238"/>
      <c r="B428" s="240"/>
      <c r="C428" s="233"/>
      <c r="D428" s="234"/>
      <c r="E428" s="288"/>
      <c r="F428" s="240"/>
      <c r="G428" s="233">
        <f t="shared" si="17"/>
        <v>-1.2960299500264227E-11</v>
      </c>
      <c r="H428" s="252">
        <f t="shared" si="17"/>
        <v>0</v>
      </c>
      <c r="I428" s="239"/>
      <c r="J428" s="240"/>
      <c r="K428" s="445"/>
      <c r="L428" s="263"/>
      <c r="M428" s="234"/>
      <c r="N428" s="320"/>
      <c r="O428" s="321"/>
      <c r="P428" s="321"/>
    </row>
    <row r="429" spans="1:16" s="292" customFormat="1" ht="18" x14ac:dyDescent="0.25">
      <c r="A429" s="238"/>
      <c r="B429" s="240"/>
      <c r="C429" s="233"/>
      <c r="D429" s="234"/>
      <c r="E429" s="288"/>
      <c r="F429" s="240"/>
      <c r="G429" s="233">
        <f t="shared" si="17"/>
        <v>-1.2960299500264227E-11</v>
      </c>
      <c r="H429" s="252">
        <f t="shared" si="17"/>
        <v>0</v>
      </c>
      <c r="I429" s="239"/>
      <c r="J429" s="240"/>
      <c r="K429" s="445"/>
      <c r="L429" s="263"/>
      <c r="M429" s="234"/>
      <c r="N429" s="320"/>
      <c r="O429" s="321"/>
      <c r="P429" s="321"/>
    </row>
    <row r="430" spans="1:16" s="292" customFormat="1" ht="20.25" x14ac:dyDescent="0.3">
      <c r="A430" s="238"/>
      <c r="B430" s="240"/>
      <c r="C430" s="233"/>
      <c r="D430" s="234"/>
      <c r="E430" s="505"/>
      <c r="F430" s="240"/>
      <c r="G430" s="233">
        <f t="shared" si="17"/>
        <v>-1.2960299500264227E-11</v>
      </c>
      <c r="H430" s="252">
        <f t="shared" si="17"/>
        <v>0</v>
      </c>
      <c r="I430" s="239"/>
      <c r="J430" s="240"/>
      <c r="K430" s="445"/>
      <c r="L430" s="263"/>
      <c r="M430" s="234"/>
      <c r="N430" s="320"/>
      <c r="O430" s="321"/>
      <c r="P430" s="321"/>
    </row>
    <row r="431" spans="1:16" s="292" customFormat="1" ht="20.25" x14ac:dyDescent="0.3">
      <c r="A431" s="238"/>
      <c r="B431" s="240"/>
      <c r="C431" s="233"/>
      <c r="D431" s="234"/>
      <c r="E431" s="505"/>
      <c r="F431" s="240"/>
      <c r="G431" s="233">
        <f t="shared" si="17"/>
        <v>-1.2960299500264227E-11</v>
      </c>
      <c r="H431" s="252">
        <f t="shared" si="17"/>
        <v>0</v>
      </c>
      <c r="I431" s="239"/>
      <c r="J431" s="240"/>
      <c r="K431" s="445"/>
      <c r="L431" s="263"/>
      <c r="M431" s="234"/>
      <c r="N431" s="320"/>
      <c r="O431" s="321"/>
      <c r="P431" s="321"/>
    </row>
    <row r="432" spans="1:16" s="292" customFormat="1" ht="20.25" x14ac:dyDescent="0.3">
      <c r="A432" s="238"/>
      <c r="B432" s="240"/>
      <c r="C432" s="233"/>
      <c r="D432" s="234"/>
      <c r="E432" s="505"/>
      <c r="F432" s="240"/>
      <c r="G432" s="233">
        <f t="shared" si="17"/>
        <v>-1.2960299500264227E-11</v>
      </c>
      <c r="H432" s="252">
        <f t="shared" si="17"/>
        <v>0</v>
      </c>
      <c r="I432" s="239"/>
      <c r="J432" s="240"/>
      <c r="K432" s="445"/>
      <c r="L432" s="263"/>
      <c r="M432" s="234"/>
      <c r="N432" s="320"/>
      <c r="O432" s="321"/>
      <c r="P432" s="321"/>
    </row>
    <row r="433" spans="1:17" s="292" customFormat="1" ht="20.25" x14ac:dyDescent="0.3">
      <c r="A433" s="238"/>
      <c r="B433" s="240"/>
      <c r="C433" s="233"/>
      <c r="D433" s="234"/>
      <c r="E433" s="505"/>
      <c r="F433" s="240"/>
      <c r="G433" s="233">
        <f t="shared" si="17"/>
        <v>-1.2960299500264227E-11</v>
      </c>
      <c r="H433" s="252">
        <f t="shared" si="17"/>
        <v>0</v>
      </c>
      <c r="I433" s="240"/>
      <c r="J433" s="240"/>
      <c r="K433" s="445"/>
      <c r="L433" s="263"/>
      <c r="M433" s="234"/>
      <c r="N433" s="320"/>
      <c r="O433" s="321"/>
      <c r="P433" s="321"/>
    </row>
    <row r="434" spans="1:17" s="292" customFormat="1" ht="20.25" x14ac:dyDescent="0.3">
      <c r="A434" s="238"/>
      <c r="B434" s="240"/>
      <c r="C434" s="233"/>
      <c r="D434" s="234"/>
      <c r="E434" s="505"/>
      <c r="F434" s="240"/>
      <c r="G434" s="233">
        <f t="shared" si="17"/>
        <v>-1.2960299500264227E-11</v>
      </c>
      <c r="H434" s="252">
        <f t="shared" si="17"/>
        <v>0</v>
      </c>
      <c r="I434" s="240"/>
      <c r="J434" s="240"/>
      <c r="K434" s="445"/>
      <c r="L434" s="263"/>
      <c r="M434" s="234"/>
      <c r="N434" s="320"/>
      <c r="O434" s="321"/>
      <c r="P434" s="321"/>
    </row>
    <row r="435" spans="1:17" s="292" customFormat="1" ht="20.25" x14ac:dyDescent="0.3">
      <c r="A435" s="238"/>
      <c r="B435" s="240"/>
      <c r="C435" s="303"/>
      <c r="D435" s="285"/>
      <c r="E435" s="505"/>
      <c r="F435" s="240"/>
      <c r="G435" s="233">
        <f t="shared" si="17"/>
        <v>-1.2960299500264227E-11</v>
      </c>
      <c r="H435" s="252">
        <f t="shared" si="17"/>
        <v>0</v>
      </c>
      <c r="I435" s="240"/>
      <c r="J435" s="240"/>
      <c r="K435" s="445"/>
      <c r="L435" s="263"/>
      <c r="M435" s="234"/>
      <c r="N435" s="320"/>
      <c r="O435" s="321"/>
      <c r="P435" s="321"/>
    </row>
    <row r="436" spans="1:17" s="292" customFormat="1" ht="20.25" x14ac:dyDescent="0.3">
      <c r="A436" s="238"/>
      <c r="B436" s="240"/>
      <c r="C436" s="233"/>
      <c r="D436" s="234"/>
      <c r="E436" s="505"/>
      <c r="F436" s="240"/>
      <c r="G436" s="233">
        <f t="shared" si="17"/>
        <v>-1.2960299500264227E-11</v>
      </c>
      <c r="H436" s="252">
        <f t="shared" si="17"/>
        <v>0</v>
      </c>
      <c r="I436" s="240"/>
      <c r="J436" s="240"/>
      <c r="K436" s="445"/>
      <c r="L436" s="263"/>
      <c r="M436" s="234"/>
      <c r="N436" s="320"/>
      <c r="O436" s="321"/>
      <c r="P436" s="321"/>
    </row>
    <row r="437" spans="1:17" s="292" customFormat="1" ht="20.25" x14ac:dyDescent="0.3">
      <c r="A437" s="238"/>
      <c r="B437" s="240"/>
      <c r="C437" s="233"/>
      <c r="D437" s="234"/>
      <c r="E437" s="505"/>
      <c r="F437" s="240"/>
      <c r="G437" s="233">
        <f t="shared" si="17"/>
        <v>-1.2960299500264227E-11</v>
      </c>
      <c r="H437" s="252">
        <f t="shared" si="17"/>
        <v>0</v>
      </c>
      <c r="I437" s="240"/>
      <c r="J437" s="240"/>
      <c r="K437" s="445"/>
      <c r="L437" s="263"/>
      <c r="M437" s="234"/>
      <c r="N437" s="320"/>
      <c r="O437" s="321"/>
      <c r="P437" s="321"/>
    </row>
    <row r="438" spans="1:17" s="292" customFormat="1" ht="20.25" x14ac:dyDescent="0.3">
      <c r="A438" s="238"/>
      <c r="B438" s="240"/>
      <c r="C438" s="326"/>
      <c r="D438" s="511"/>
      <c r="E438" s="505"/>
      <c r="F438" s="240"/>
      <c r="G438" s="233">
        <f t="shared" si="17"/>
        <v>-1.2960299500264227E-11</v>
      </c>
      <c r="H438" s="252">
        <f t="shared" si="17"/>
        <v>0</v>
      </c>
      <c r="I438" s="240"/>
      <c r="J438" s="240"/>
      <c r="K438" s="445"/>
      <c r="L438" s="263"/>
      <c r="M438" s="234"/>
      <c r="N438" s="320"/>
      <c r="O438" s="321"/>
      <c r="P438" s="321"/>
    </row>
    <row r="439" spans="1:17" s="292" customFormat="1" ht="20.25" x14ac:dyDescent="0.3">
      <c r="A439" s="238"/>
      <c r="B439" s="240"/>
      <c r="C439" s="233"/>
      <c r="D439" s="234"/>
      <c r="E439" s="505"/>
      <c r="F439" s="240"/>
      <c r="G439" s="233">
        <f t="shared" si="17"/>
        <v>-1.2960299500264227E-11</v>
      </c>
      <c r="H439" s="252">
        <f t="shared" si="17"/>
        <v>0</v>
      </c>
      <c r="I439" s="240"/>
      <c r="J439" s="240"/>
      <c r="K439" s="445"/>
      <c r="L439" s="263"/>
      <c r="M439" s="234"/>
      <c r="N439" s="320"/>
      <c r="O439" s="321"/>
      <c r="P439" s="321"/>
    </row>
    <row r="440" spans="1:17" s="292" customFormat="1" ht="20.25" x14ac:dyDescent="0.3">
      <c r="A440" s="238"/>
      <c r="B440" s="240"/>
      <c r="C440" s="233"/>
      <c r="D440" s="234"/>
      <c r="E440" s="505"/>
      <c r="F440" s="240"/>
      <c r="G440" s="233">
        <f t="shared" si="17"/>
        <v>-1.2960299500264227E-11</v>
      </c>
      <c r="H440" s="252">
        <f t="shared" si="17"/>
        <v>0</v>
      </c>
      <c r="I440" s="240"/>
      <c r="J440" s="240"/>
      <c r="K440" s="445"/>
      <c r="L440" s="263"/>
      <c r="M440" s="234"/>
      <c r="N440" s="320"/>
      <c r="O440" s="321"/>
      <c r="P440" s="321"/>
    </row>
    <row r="441" spans="1:17" s="130" customFormat="1" ht="20.25" x14ac:dyDescent="0.3">
      <c r="A441" s="238"/>
      <c r="B441" s="240"/>
      <c r="C441" s="233"/>
      <c r="D441" s="234"/>
      <c r="E441" s="505"/>
      <c r="F441" s="240"/>
      <c r="G441" s="233">
        <f t="shared" si="17"/>
        <v>-1.2960299500264227E-11</v>
      </c>
      <c r="H441" s="252">
        <f t="shared" si="17"/>
        <v>0</v>
      </c>
      <c r="I441" s="240"/>
      <c r="J441" s="240"/>
      <c r="K441" s="445"/>
      <c r="L441" s="242"/>
      <c r="M441" s="234"/>
      <c r="N441" s="274"/>
      <c r="O441" s="275"/>
      <c r="P441" s="321"/>
      <c r="Q441" s="295"/>
    </row>
    <row r="442" spans="1:17" s="130" customFormat="1" ht="20.25" x14ac:dyDescent="0.3">
      <c r="A442" s="238"/>
      <c r="B442" s="240"/>
      <c r="C442" s="233"/>
      <c r="D442" s="234"/>
      <c r="E442" s="505"/>
      <c r="F442" s="240"/>
      <c r="G442" s="233">
        <f t="shared" si="17"/>
        <v>-1.2960299500264227E-11</v>
      </c>
      <c r="H442" s="252">
        <f t="shared" si="17"/>
        <v>0</v>
      </c>
      <c r="I442" s="240"/>
      <c r="J442" s="240"/>
      <c r="K442" s="445"/>
      <c r="L442" s="242"/>
      <c r="M442" s="234"/>
      <c r="N442" s="274"/>
      <c r="O442" s="275"/>
      <c r="P442" s="275"/>
      <c r="Q442" s="295"/>
    </row>
    <row r="443" spans="1:17" s="130" customFormat="1" ht="20.25" x14ac:dyDescent="0.3">
      <c r="A443" s="238"/>
      <c r="B443" s="240"/>
      <c r="C443" s="233"/>
      <c r="D443" s="234"/>
      <c r="E443" s="505"/>
      <c r="F443" s="240"/>
      <c r="G443" s="233">
        <f t="shared" si="17"/>
        <v>-1.2960299500264227E-11</v>
      </c>
      <c r="H443" s="252">
        <f t="shared" si="17"/>
        <v>0</v>
      </c>
      <c r="I443" s="240"/>
      <c r="J443" s="240"/>
      <c r="K443" s="445"/>
      <c r="L443" s="242"/>
      <c r="M443" s="234"/>
      <c r="N443" s="274"/>
      <c r="O443" s="275"/>
      <c r="P443" s="275"/>
      <c r="Q443" s="295"/>
    </row>
    <row r="444" spans="1:17" s="130" customFormat="1" ht="20.25" x14ac:dyDescent="0.3">
      <c r="A444" s="238"/>
      <c r="B444" s="236"/>
      <c r="C444" s="233"/>
      <c r="D444" s="234"/>
      <c r="E444" s="505"/>
      <c r="F444" s="240"/>
      <c r="G444" s="233">
        <f t="shared" si="17"/>
        <v>-1.2960299500264227E-11</v>
      </c>
      <c r="H444" s="252">
        <f t="shared" si="17"/>
        <v>0</v>
      </c>
      <c r="I444" s="240"/>
      <c r="J444" s="240"/>
      <c r="K444" s="292"/>
      <c r="L444" s="242"/>
      <c r="M444" s="234"/>
      <c r="N444" s="274"/>
      <c r="O444" s="275"/>
      <c r="P444" s="275"/>
      <c r="Q444" s="295"/>
    </row>
    <row r="445" spans="1:17" s="130" customFormat="1" ht="20.25" x14ac:dyDescent="0.3">
      <c r="A445" s="238"/>
      <c r="B445" s="236"/>
      <c r="C445" s="233"/>
      <c r="D445" s="234"/>
      <c r="E445" s="505"/>
      <c r="F445" s="240"/>
      <c r="G445" s="233">
        <f t="shared" si="17"/>
        <v>-1.2960299500264227E-11</v>
      </c>
      <c r="H445" s="252">
        <f t="shared" si="17"/>
        <v>0</v>
      </c>
      <c r="I445" s="240"/>
      <c r="J445" s="240"/>
      <c r="K445" s="292"/>
      <c r="L445" s="242"/>
      <c r="M445" s="285"/>
      <c r="N445" s="274"/>
      <c r="O445" s="275"/>
      <c r="P445" s="275"/>
      <c r="Q445" s="295"/>
    </row>
    <row r="446" spans="1:17" s="130" customFormat="1" ht="20.25" x14ac:dyDescent="0.3">
      <c r="A446" s="238"/>
      <c r="B446" s="236"/>
      <c r="C446" s="233"/>
      <c r="D446" s="234"/>
      <c r="E446" s="505"/>
      <c r="F446" s="240"/>
      <c r="G446" s="233">
        <f t="shared" si="17"/>
        <v>-1.2960299500264227E-11</v>
      </c>
      <c r="H446" s="252">
        <f t="shared" si="17"/>
        <v>0</v>
      </c>
      <c r="I446" s="240"/>
      <c r="J446" s="240"/>
      <c r="K446" s="292"/>
      <c r="L446" s="242"/>
      <c r="M446" s="234"/>
      <c r="N446" s="274"/>
      <c r="O446" s="275"/>
      <c r="P446" s="275"/>
      <c r="Q446" s="295"/>
    </row>
    <row r="447" spans="1:17" s="130" customFormat="1" ht="20.25" x14ac:dyDescent="0.3">
      <c r="A447" s="238"/>
      <c r="B447" s="236"/>
      <c r="C447" s="233"/>
      <c r="D447" s="234"/>
      <c r="E447" s="505"/>
      <c r="F447" s="240"/>
      <c r="G447" s="233">
        <f t="shared" ref="G447:H462" si="18">G446-E447+C447</f>
        <v>-1.2960299500264227E-11</v>
      </c>
      <c r="H447" s="252">
        <f t="shared" si="18"/>
        <v>0</v>
      </c>
      <c r="I447" s="240"/>
      <c r="J447" s="240"/>
      <c r="K447" s="292"/>
      <c r="L447" s="242"/>
      <c r="M447" s="234"/>
      <c r="N447" s="274"/>
      <c r="O447" s="275"/>
      <c r="P447" s="275"/>
      <c r="Q447" s="295"/>
    </row>
    <row r="448" spans="1:17" s="130" customFormat="1" ht="18.75" customHeight="1" x14ac:dyDescent="0.3">
      <c r="A448" s="238"/>
      <c r="B448" s="236"/>
      <c r="C448" s="303"/>
      <c r="D448" s="285"/>
      <c r="E448" s="505"/>
      <c r="F448" s="240"/>
      <c r="G448" s="233">
        <f t="shared" si="18"/>
        <v>-1.2960299500264227E-11</v>
      </c>
      <c r="H448" s="252">
        <f t="shared" si="18"/>
        <v>0</v>
      </c>
      <c r="I448" s="240"/>
      <c r="J448" s="240"/>
      <c r="K448" s="292"/>
      <c r="L448" s="242"/>
      <c r="M448" s="285"/>
      <c r="N448" s="274"/>
      <c r="O448" s="275"/>
      <c r="P448" s="275"/>
      <c r="Q448" s="295"/>
    </row>
    <row r="449" spans="1:17" s="130" customFormat="1" ht="20.25" x14ac:dyDescent="0.3">
      <c r="A449" s="238"/>
      <c r="B449" s="236"/>
      <c r="C449" s="233"/>
      <c r="D449" s="234"/>
      <c r="E449" s="505"/>
      <c r="F449" s="240"/>
      <c r="G449" s="233">
        <f t="shared" si="18"/>
        <v>-1.2960299500264227E-11</v>
      </c>
      <c r="H449" s="252">
        <f t="shared" si="18"/>
        <v>0</v>
      </c>
      <c r="I449" s="240"/>
      <c r="J449" s="240"/>
      <c r="K449" s="292"/>
      <c r="L449" s="242"/>
      <c r="M449" s="234"/>
      <c r="N449" s="274"/>
      <c r="O449" s="275"/>
      <c r="P449" s="275"/>
      <c r="Q449" s="295"/>
    </row>
    <row r="450" spans="1:17" s="130" customFormat="1" ht="20.25" x14ac:dyDescent="0.3">
      <c r="A450" s="238"/>
      <c r="B450" s="236"/>
      <c r="C450" s="233"/>
      <c r="D450" s="234"/>
      <c r="E450" s="505"/>
      <c r="F450" s="240"/>
      <c r="G450" s="233">
        <f t="shared" si="18"/>
        <v>-1.2960299500264227E-11</v>
      </c>
      <c r="H450" s="252">
        <f t="shared" si="18"/>
        <v>0</v>
      </c>
      <c r="I450" s="240"/>
      <c r="J450" s="240"/>
      <c r="K450" s="292"/>
      <c r="L450" s="242"/>
      <c r="M450" s="234"/>
      <c r="N450" s="274"/>
      <c r="O450" s="275"/>
      <c r="P450" s="275"/>
      <c r="Q450" s="295"/>
    </row>
    <row r="451" spans="1:17" s="130" customFormat="1" ht="20.25" x14ac:dyDescent="0.3">
      <c r="A451" s="238"/>
      <c r="B451" s="236"/>
      <c r="C451" s="233"/>
      <c r="D451" s="234"/>
      <c r="E451" s="505"/>
      <c r="F451" s="240"/>
      <c r="G451" s="233">
        <f t="shared" si="18"/>
        <v>-1.2960299500264227E-11</v>
      </c>
      <c r="H451" s="252">
        <f t="shared" si="18"/>
        <v>0</v>
      </c>
      <c r="I451" s="240"/>
      <c r="J451" s="240"/>
      <c r="K451" s="292"/>
      <c r="L451" s="242"/>
      <c r="M451" s="234"/>
      <c r="N451" s="274"/>
      <c r="O451" s="275"/>
      <c r="P451" s="275"/>
      <c r="Q451" s="295"/>
    </row>
    <row r="452" spans="1:17" s="130" customFormat="1" ht="18" x14ac:dyDescent="0.25">
      <c r="A452" s="238"/>
      <c r="B452" s="236"/>
      <c r="C452" s="233"/>
      <c r="D452" s="234"/>
      <c r="E452" s="299"/>
      <c r="F452" s="240"/>
      <c r="G452" s="233">
        <f t="shared" si="18"/>
        <v>-1.2960299500264227E-11</v>
      </c>
      <c r="H452" s="252">
        <f t="shared" si="18"/>
        <v>0</v>
      </c>
      <c r="I452" s="240"/>
      <c r="J452" s="240"/>
      <c r="K452" s="292"/>
      <c r="L452" s="242"/>
      <c r="M452" s="234"/>
      <c r="N452" s="274"/>
      <c r="O452" s="275"/>
      <c r="P452" s="275"/>
      <c r="Q452" s="295"/>
    </row>
    <row r="453" spans="1:17" s="130" customFormat="1" ht="18" x14ac:dyDescent="0.25">
      <c r="A453" s="238"/>
      <c r="B453" s="236"/>
      <c r="C453" s="233"/>
      <c r="D453" s="234"/>
      <c r="E453" s="299"/>
      <c r="F453" s="240"/>
      <c r="G453" s="233">
        <f t="shared" si="18"/>
        <v>-1.2960299500264227E-11</v>
      </c>
      <c r="H453" s="252">
        <f t="shared" si="18"/>
        <v>0</v>
      </c>
      <c r="I453" s="240"/>
      <c r="J453" s="240"/>
      <c r="K453" s="292"/>
      <c r="L453" s="242"/>
      <c r="M453" s="234"/>
      <c r="N453" s="274"/>
      <c r="O453" s="275"/>
      <c r="P453" s="275"/>
      <c r="Q453" s="295"/>
    </row>
    <row r="454" spans="1:17" s="130" customFormat="1" ht="18" x14ac:dyDescent="0.25">
      <c r="A454" s="238"/>
      <c r="B454" s="236"/>
      <c r="C454" s="233"/>
      <c r="D454" s="234"/>
      <c r="E454" s="299"/>
      <c r="F454" s="240"/>
      <c r="G454" s="233">
        <f t="shared" si="18"/>
        <v>-1.2960299500264227E-11</v>
      </c>
      <c r="H454" s="252">
        <f t="shared" si="18"/>
        <v>0</v>
      </c>
      <c r="I454" s="240"/>
      <c r="J454" s="240"/>
      <c r="K454" s="292"/>
      <c r="L454" s="445"/>
      <c r="M454" s="234"/>
      <c r="N454" s="274"/>
      <c r="O454" s="275"/>
      <c r="P454" s="275"/>
      <c r="Q454" s="295"/>
    </row>
    <row r="455" spans="1:17" s="130" customFormat="1" ht="18" x14ac:dyDescent="0.25">
      <c r="A455" s="238"/>
      <c r="B455" s="236"/>
      <c r="C455" s="233"/>
      <c r="D455" s="234"/>
      <c r="E455" s="299"/>
      <c r="F455" s="240"/>
      <c r="G455" s="233">
        <f t="shared" si="18"/>
        <v>-1.2960299500264227E-11</v>
      </c>
      <c r="H455" s="252">
        <f t="shared" si="18"/>
        <v>0</v>
      </c>
      <c r="I455" s="240"/>
      <c r="J455" s="240"/>
      <c r="K455" s="292"/>
      <c r="L455" s="242"/>
      <c r="M455" s="234"/>
      <c r="N455" s="274"/>
      <c r="O455" s="275"/>
      <c r="P455" s="275"/>
      <c r="Q455" s="295"/>
    </row>
    <row r="456" spans="1:17" s="130" customFormat="1" ht="18" x14ac:dyDescent="0.25">
      <c r="A456" s="238"/>
      <c r="B456" s="236"/>
      <c r="C456" s="233"/>
      <c r="D456" s="234"/>
      <c r="E456" s="299"/>
      <c r="F456" s="240"/>
      <c r="G456" s="233">
        <f t="shared" si="18"/>
        <v>-1.2960299500264227E-11</v>
      </c>
      <c r="H456" s="252">
        <f t="shared" si="18"/>
        <v>0</v>
      </c>
      <c r="I456" s="240"/>
      <c r="J456" s="240"/>
      <c r="K456" s="292"/>
      <c r="L456" s="242"/>
      <c r="M456" s="234"/>
      <c r="N456" s="274"/>
      <c r="O456" s="275"/>
      <c r="P456" s="275"/>
      <c r="Q456" s="295"/>
    </row>
    <row r="457" spans="1:17" s="130" customFormat="1" ht="18" x14ac:dyDescent="0.25">
      <c r="A457" s="238"/>
      <c r="B457" s="236"/>
      <c r="C457" s="303"/>
      <c r="D457" s="285"/>
      <c r="E457" s="299"/>
      <c r="F457" s="240"/>
      <c r="G457" s="233">
        <f t="shared" si="18"/>
        <v>-1.2960299500264227E-11</v>
      </c>
      <c r="H457" s="252">
        <f t="shared" si="18"/>
        <v>0</v>
      </c>
      <c r="I457" s="240"/>
      <c r="J457" s="240"/>
      <c r="K457" s="292"/>
      <c r="L457" s="242"/>
      <c r="M457" s="309"/>
      <c r="N457" s="274"/>
      <c r="O457" s="275"/>
      <c r="P457" s="275"/>
      <c r="Q457" s="295"/>
    </row>
    <row r="458" spans="1:17" s="130" customFormat="1" ht="19.5" customHeight="1" x14ac:dyDescent="0.25">
      <c r="A458" s="238"/>
      <c r="B458" s="236"/>
      <c r="C458" s="233"/>
      <c r="D458" s="234"/>
      <c r="E458" s="299"/>
      <c r="F458" s="240"/>
      <c r="G458" s="233">
        <f t="shared" si="18"/>
        <v>-1.2960299500264227E-11</v>
      </c>
      <c r="H458" s="252">
        <f t="shared" si="18"/>
        <v>0</v>
      </c>
      <c r="I458" s="240"/>
      <c r="J458" s="240"/>
      <c r="K458" s="292"/>
      <c r="L458" s="242"/>
      <c r="M458" s="311"/>
      <c r="N458" s="274"/>
      <c r="O458" s="275"/>
      <c r="P458" s="275"/>
      <c r="Q458" s="295"/>
    </row>
    <row r="459" spans="1:17" s="130" customFormat="1" ht="21.75" customHeight="1" x14ac:dyDescent="0.25">
      <c r="A459" s="238"/>
      <c r="B459" s="236"/>
      <c r="C459" s="303"/>
      <c r="D459" s="285"/>
      <c r="E459" s="299"/>
      <c r="F459" s="240"/>
      <c r="G459" s="233">
        <f t="shared" si="18"/>
        <v>-1.2960299500264227E-11</v>
      </c>
      <c r="H459" s="234">
        <f t="shared" ref="H459:H467" si="19">H458-F459+D459</f>
        <v>0</v>
      </c>
      <c r="I459" s="240"/>
      <c r="J459" s="240"/>
      <c r="K459" s="292"/>
      <c r="L459" s="242"/>
      <c r="M459" s="310"/>
      <c r="N459" s="274"/>
      <c r="O459" s="275"/>
      <c r="P459" s="275"/>
      <c r="Q459" s="295"/>
    </row>
    <row r="460" spans="1:17" s="130" customFormat="1" ht="20.25" customHeight="1" x14ac:dyDescent="0.25">
      <c r="A460" s="238"/>
      <c r="B460" s="236"/>
      <c r="C460" s="233"/>
      <c r="D460" s="234"/>
      <c r="E460" s="299"/>
      <c r="F460" s="240"/>
      <c r="G460" s="233">
        <f t="shared" si="18"/>
        <v>-1.2960299500264227E-11</v>
      </c>
      <c r="H460" s="234">
        <f>H459-F460+D460</f>
        <v>0</v>
      </c>
      <c r="I460" s="240"/>
      <c r="J460" s="240"/>
      <c r="K460" s="292"/>
      <c r="L460" s="242"/>
      <c r="M460" s="310"/>
      <c r="N460" s="274"/>
      <c r="O460" s="275"/>
      <c r="P460" s="275"/>
      <c r="Q460" s="295"/>
    </row>
    <row r="461" spans="1:17" s="130" customFormat="1" ht="20.25" customHeight="1" x14ac:dyDescent="0.25">
      <c r="A461" s="238"/>
      <c r="B461" s="236"/>
      <c r="C461" s="233"/>
      <c r="D461" s="234"/>
      <c r="E461" s="299"/>
      <c r="F461" s="240"/>
      <c r="G461" s="233">
        <f t="shared" si="18"/>
        <v>-1.2960299500264227E-11</v>
      </c>
      <c r="H461" s="234">
        <f t="shared" si="19"/>
        <v>0</v>
      </c>
      <c r="I461" s="240"/>
      <c r="J461" s="240"/>
      <c r="K461" s="292"/>
      <c r="L461" s="242"/>
      <c r="M461" s="310"/>
      <c r="N461" s="274"/>
      <c r="O461" s="275"/>
      <c r="P461" s="275"/>
      <c r="Q461" s="295"/>
    </row>
    <row r="462" spans="1:17" s="130" customFormat="1" ht="19.5" customHeight="1" x14ac:dyDescent="0.25">
      <c r="A462" s="238"/>
      <c r="B462" s="236"/>
      <c r="C462" s="233"/>
      <c r="D462" s="234"/>
      <c r="E462" s="299"/>
      <c r="F462" s="240"/>
      <c r="G462" s="233">
        <f t="shared" si="18"/>
        <v>-1.2960299500264227E-11</v>
      </c>
      <c r="H462" s="234">
        <f t="shared" si="19"/>
        <v>0</v>
      </c>
      <c r="I462" s="240"/>
      <c r="J462" s="240"/>
      <c r="K462" s="292"/>
      <c r="L462" s="242"/>
      <c r="M462" s="310"/>
      <c r="N462" s="274"/>
      <c r="O462" s="275"/>
      <c r="P462" s="275"/>
      <c r="Q462" s="295"/>
    </row>
    <row r="463" spans="1:17" s="130" customFormat="1" ht="16.5" customHeight="1" x14ac:dyDescent="0.25">
      <c r="A463" s="238"/>
      <c r="B463" s="236"/>
      <c r="C463" s="291"/>
      <c r="D463" s="285"/>
      <c r="E463" s="299"/>
      <c r="F463" s="240"/>
      <c r="G463" s="233">
        <f t="shared" ref="G463:G491" si="20">G462-E463+C463</f>
        <v>-1.2960299500264227E-11</v>
      </c>
      <c r="H463" s="234">
        <f t="shared" si="19"/>
        <v>0</v>
      </c>
      <c r="I463" s="240"/>
      <c r="J463" s="240"/>
      <c r="K463" s="292"/>
      <c r="L463" s="242"/>
      <c r="M463" s="311"/>
      <c r="N463" s="274"/>
      <c r="O463" s="275"/>
      <c r="P463" s="275"/>
      <c r="Q463" s="295"/>
    </row>
    <row r="464" spans="1:17" s="130" customFormat="1" ht="18.75" customHeight="1" x14ac:dyDescent="0.3">
      <c r="A464" s="238"/>
      <c r="B464" s="236"/>
      <c r="C464" s="297"/>
      <c r="D464" s="234"/>
      <c r="E464" s="299"/>
      <c r="F464" s="240"/>
      <c r="G464" s="233">
        <f t="shared" si="20"/>
        <v>-1.2960299500264227E-11</v>
      </c>
      <c r="H464" s="234">
        <f t="shared" si="19"/>
        <v>0</v>
      </c>
      <c r="I464" s="240"/>
      <c r="J464" s="240"/>
      <c r="K464" s="292"/>
      <c r="L464" s="242"/>
      <c r="M464" s="309"/>
      <c r="N464" s="274"/>
      <c r="O464" s="275"/>
      <c r="P464" s="275"/>
      <c r="Q464" s="295"/>
    </row>
    <row r="465" spans="1:17" s="130" customFormat="1" ht="21" customHeight="1" x14ac:dyDescent="0.3">
      <c r="A465" s="238"/>
      <c r="B465" s="236"/>
      <c r="C465" s="297"/>
      <c r="D465" s="234"/>
      <c r="E465" s="592"/>
      <c r="F465" s="240"/>
      <c r="G465" s="233">
        <f t="shared" si="20"/>
        <v>-1.2960299500264227E-11</v>
      </c>
      <c r="H465" s="234">
        <f t="shared" si="19"/>
        <v>0</v>
      </c>
      <c r="I465" s="240"/>
      <c r="J465" s="240"/>
      <c r="K465" s="445"/>
      <c r="L465" s="242"/>
      <c r="M465" s="309"/>
      <c r="N465" s="274"/>
      <c r="O465" s="275"/>
      <c r="P465" s="275"/>
      <c r="Q465" s="295"/>
    </row>
    <row r="466" spans="1:17" s="130" customFormat="1" ht="20.25" customHeight="1" x14ac:dyDescent="0.25">
      <c r="A466" s="238"/>
      <c r="B466" s="236"/>
      <c r="C466" s="235"/>
      <c r="D466" s="234"/>
      <c r="E466" s="592"/>
      <c r="F466" s="240"/>
      <c r="G466" s="233">
        <f t="shared" si="20"/>
        <v>-1.2960299500264227E-11</v>
      </c>
      <c r="H466" s="234">
        <f t="shared" si="19"/>
        <v>0</v>
      </c>
      <c r="I466" s="240"/>
      <c r="J466" s="240"/>
      <c r="K466" s="445"/>
      <c r="L466" s="242"/>
      <c r="M466" s="310"/>
      <c r="N466" s="274"/>
      <c r="O466" s="275"/>
      <c r="P466" s="275"/>
      <c r="Q466" s="295"/>
    </row>
    <row r="467" spans="1:17" s="130" customFormat="1" ht="21.75" customHeight="1" x14ac:dyDescent="0.3">
      <c r="A467" s="238"/>
      <c r="B467" s="236"/>
      <c r="C467" s="297"/>
      <c r="D467" s="234"/>
      <c r="E467" s="592"/>
      <c r="F467" s="240"/>
      <c r="G467" s="233">
        <f t="shared" si="20"/>
        <v>-1.2960299500264227E-11</v>
      </c>
      <c r="H467" s="234">
        <f t="shared" si="19"/>
        <v>0</v>
      </c>
      <c r="I467" s="240"/>
      <c r="J467" s="240"/>
      <c r="K467" s="445"/>
      <c r="L467" s="242"/>
      <c r="M467" s="310"/>
      <c r="N467" s="274"/>
      <c r="O467" s="275"/>
      <c r="P467" s="275"/>
      <c r="Q467" s="295"/>
    </row>
    <row r="468" spans="1:17" s="130" customFormat="1" ht="21" customHeight="1" x14ac:dyDescent="0.3">
      <c r="A468" s="238"/>
      <c r="B468" s="236"/>
      <c r="C468" s="297"/>
      <c r="D468" s="234"/>
      <c r="E468" s="617"/>
      <c r="F468" s="240"/>
      <c r="G468" s="233">
        <f t="shared" si="20"/>
        <v>-1.2960299500264227E-11</v>
      </c>
      <c r="H468" s="234">
        <f t="shared" ref="G468:H519" si="21">H467-F468+D468</f>
        <v>0</v>
      </c>
      <c r="I468" s="240"/>
      <c r="J468" s="240"/>
      <c r="K468" s="445"/>
      <c r="L468" s="242"/>
      <c r="M468" s="309"/>
      <c r="N468" s="274"/>
      <c r="O468" s="275"/>
      <c r="P468" s="275"/>
      <c r="Q468" s="295"/>
    </row>
    <row r="469" spans="1:17" s="130" customFormat="1" ht="18" customHeight="1" x14ac:dyDescent="0.3">
      <c r="A469" s="238"/>
      <c r="B469" s="236"/>
      <c r="C469" s="297"/>
      <c r="D469" s="234"/>
      <c r="E469" s="617"/>
      <c r="F469" s="240"/>
      <c r="G469" s="233">
        <f t="shared" si="20"/>
        <v>-1.2960299500264227E-11</v>
      </c>
      <c r="H469" s="234">
        <f t="shared" si="21"/>
        <v>0</v>
      </c>
      <c r="I469" s="240"/>
      <c r="J469" s="240"/>
      <c r="K469" s="445"/>
      <c r="L469" s="242"/>
      <c r="M469" s="310"/>
      <c r="N469" s="274"/>
      <c r="O469" s="275"/>
      <c r="P469" s="275"/>
      <c r="Q469" s="295"/>
    </row>
    <row r="470" spans="1:17" s="130" customFormat="1" ht="19.5" customHeight="1" x14ac:dyDescent="0.3">
      <c r="A470" s="238"/>
      <c r="B470" s="236"/>
      <c r="C470" s="505"/>
      <c r="D470" s="285"/>
      <c r="E470" s="617"/>
      <c r="F470" s="240"/>
      <c r="G470" s="233">
        <f t="shared" si="20"/>
        <v>-1.2960299500264227E-11</v>
      </c>
      <c r="H470" s="234">
        <f>H469-F470+D470</f>
        <v>0</v>
      </c>
      <c r="I470" s="240"/>
      <c r="J470" s="240"/>
      <c r="K470" s="445"/>
      <c r="L470" s="242"/>
      <c r="M470" s="311"/>
      <c r="N470" s="274"/>
      <c r="O470" s="275"/>
      <c r="P470" s="275"/>
      <c r="Q470" s="295"/>
    </row>
    <row r="471" spans="1:17" s="130" customFormat="1" ht="15" customHeight="1" x14ac:dyDescent="0.25">
      <c r="A471" s="238"/>
      <c r="B471" s="236"/>
      <c r="C471" s="279"/>
      <c r="D471" s="285"/>
      <c r="E471" s="617"/>
      <c r="F471" s="240"/>
      <c r="G471" s="233">
        <f t="shared" si="20"/>
        <v>-1.2960299500264227E-11</v>
      </c>
      <c r="H471" s="234">
        <f>H470-F471+D471</f>
        <v>0</v>
      </c>
      <c r="I471" s="240"/>
      <c r="J471" s="240"/>
      <c r="K471" s="445"/>
      <c r="L471" s="242"/>
      <c r="M471" s="311"/>
      <c r="N471" s="274"/>
      <c r="O471" s="275"/>
      <c r="P471" s="275"/>
      <c r="Q471" s="295"/>
    </row>
    <row r="472" spans="1:17" s="130" customFormat="1" ht="25.5" customHeight="1" x14ac:dyDescent="0.3">
      <c r="A472" s="238"/>
      <c r="B472" s="236"/>
      <c r="C472" s="297"/>
      <c r="D472" s="234"/>
      <c r="E472" s="617"/>
      <c r="F472" s="240"/>
      <c r="G472" s="233">
        <f t="shared" si="20"/>
        <v>-1.2960299500264227E-11</v>
      </c>
      <c r="H472" s="234">
        <f t="shared" ref="H472:H518" si="22">H471-F472+D472</f>
        <v>0</v>
      </c>
      <c r="I472" s="240"/>
      <c r="J472" s="240"/>
      <c r="K472" s="445"/>
      <c r="L472" s="242"/>
      <c r="M472" s="307"/>
      <c r="N472" s="274"/>
      <c r="O472" s="275"/>
      <c r="P472" s="275"/>
      <c r="Q472" s="295"/>
    </row>
    <row r="473" spans="1:17" s="130" customFormat="1" ht="24" customHeight="1" x14ac:dyDescent="0.25">
      <c r="A473" s="238"/>
      <c r="B473" s="236"/>
      <c r="C473" s="235"/>
      <c r="D473" s="234"/>
      <c r="E473" s="617"/>
      <c r="F473" s="240"/>
      <c r="G473" s="233">
        <f t="shared" si="20"/>
        <v>-1.2960299500264227E-11</v>
      </c>
      <c r="H473" s="234">
        <f t="shared" si="22"/>
        <v>0</v>
      </c>
      <c r="I473" s="240"/>
      <c r="J473" s="240"/>
      <c r="K473" s="445"/>
      <c r="L473" s="242"/>
      <c r="M473" s="311"/>
      <c r="N473" s="274"/>
      <c r="O473" s="275"/>
      <c r="P473" s="275"/>
      <c r="Q473" s="295"/>
    </row>
    <row r="474" spans="1:17" s="130" customFormat="1" ht="17.25" customHeight="1" x14ac:dyDescent="0.3">
      <c r="A474" s="238"/>
      <c r="B474" s="236"/>
      <c r="C474" s="297"/>
      <c r="D474" s="234"/>
      <c r="E474" s="617"/>
      <c r="F474" s="240"/>
      <c r="G474" s="233">
        <f t="shared" si="20"/>
        <v>-1.2960299500264227E-11</v>
      </c>
      <c r="H474" s="234">
        <f t="shared" si="22"/>
        <v>0</v>
      </c>
      <c r="I474" s="240"/>
      <c r="J474" s="240"/>
      <c r="K474" s="445"/>
      <c r="L474" s="242"/>
      <c r="M474" s="311"/>
      <c r="N474" s="274"/>
      <c r="O474" s="275"/>
      <c r="P474" s="275"/>
      <c r="Q474" s="295"/>
    </row>
    <row r="475" spans="1:17" s="130" customFormat="1" ht="15" customHeight="1" x14ac:dyDescent="0.3">
      <c r="A475" s="238"/>
      <c r="B475" s="236"/>
      <c r="C475" s="297"/>
      <c r="D475" s="234"/>
      <c r="E475" s="617"/>
      <c r="F475" s="240"/>
      <c r="G475" s="233">
        <f t="shared" si="20"/>
        <v>-1.2960299500264227E-11</v>
      </c>
      <c r="H475" s="234">
        <f t="shared" si="22"/>
        <v>0</v>
      </c>
      <c r="I475" s="240"/>
      <c r="J475" s="240"/>
      <c r="K475" s="445"/>
      <c r="L475" s="242"/>
      <c r="M475" s="311"/>
      <c r="N475" s="274"/>
      <c r="O475" s="275"/>
      <c r="P475" s="275"/>
      <c r="Q475" s="295"/>
    </row>
    <row r="476" spans="1:17" s="130" customFormat="1" ht="15" customHeight="1" x14ac:dyDescent="0.35">
      <c r="A476" s="238"/>
      <c r="B476" s="236"/>
      <c r="C476" s="237"/>
      <c r="D476" s="238"/>
      <c r="E476" s="618"/>
      <c r="F476" s="240"/>
      <c r="G476" s="233">
        <f t="shared" si="20"/>
        <v>-1.2960299500264227E-11</v>
      </c>
      <c r="H476" s="234">
        <f t="shared" si="22"/>
        <v>0</v>
      </c>
      <c r="I476" s="240"/>
      <c r="J476" s="240"/>
      <c r="K476" s="445"/>
      <c r="L476" s="242"/>
      <c r="M476" s="310"/>
      <c r="N476" s="274"/>
      <c r="O476" s="275"/>
      <c r="P476" s="275"/>
      <c r="Q476" s="295"/>
    </row>
    <row r="477" spans="1:17" s="130" customFormat="1" ht="17.25" customHeight="1" x14ac:dyDescent="0.35">
      <c r="A477" s="238"/>
      <c r="B477" s="236"/>
      <c r="C477" s="297"/>
      <c r="D477" s="234"/>
      <c r="E477" s="618"/>
      <c r="F477" s="240"/>
      <c r="G477" s="233">
        <f t="shared" si="20"/>
        <v>-1.2960299500264227E-11</v>
      </c>
      <c r="H477" s="234">
        <f t="shared" si="22"/>
        <v>0</v>
      </c>
      <c r="I477" s="240"/>
      <c r="J477" s="240"/>
      <c r="K477" s="445"/>
      <c r="L477" s="242"/>
      <c r="M477" s="310"/>
      <c r="N477" s="274"/>
      <c r="O477" s="275"/>
      <c r="P477" s="275"/>
      <c r="Q477" s="295"/>
    </row>
    <row r="478" spans="1:17" s="130" customFormat="1" ht="15" customHeight="1" x14ac:dyDescent="0.3">
      <c r="A478" s="238"/>
      <c r="B478" s="236"/>
      <c r="C478" s="297"/>
      <c r="D478" s="234"/>
      <c r="E478" s="619"/>
      <c r="F478" s="240"/>
      <c r="G478" s="233">
        <f t="shared" si="20"/>
        <v>-1.2960299500264227E-11</v>
      </c>
      <c r="H478" s="234">
        <f t="shared" si="22"/>
        <v>0</v>
      </c>
      <c r="I478" s="240"/>
      <c r="J478" s="240"/>
      <c r="K478" s="445"/>
      <c r="L478" s="242"/>
      <c r="M478" s="310"/>
      <c r="N478" s="274"/>
      <c r="O478" s="275"/>
      <c r="P478" s="275"/>
      <c r="Q478" s="295"/>
    </row>
    <row r="479" spans="1:17" s="130" customFormat="1" ht="15" customHeight="1" x14ac:dyDescent="0.3">
      <c r="A479" s="238"/>
      <c r="B479" s="236"/>
      <c r="C479" s="288"/>
      <c r="D479" s="234"/>
      <c r="E479" s="619"/>
      <c r="F479" s="240"/>
      <c r="G479" s="233">
        <f t="shared" si="20"/>
        <v>-1.2960299500264227E-11</v>
      </c>
      <c r="H479" s="234">
        <f t="shared" si="22"/>
        <v>0</v>
      </c>
      <c r="I479" s="240"/>
      <c r="J479" s="240"/>
      <c r="K479" s="445"/>
      <c r="L479" s="242"/>
      <c r="M479" s="310"/>
      <c r="N479" s="274"/>
      <c r="O479" s="275"/>
      <c r="P479" s="275"/>
      <c r="Q479" s="295"/>
    </row>
    <row r="480" spans="1:17" s="130" customFormat="1" ht="22.5" customHeight="1" x14ac:dyDescent="0.3">
      <c r="A480" s="238"/>
      <c r="B480" s="236"/>
      <c r="C480" s="288"/>
      <c r="D480" s="234"/>
      <c r="E480" s="619"/>
      <c r="F480" s="240"/>
      <c r="G480" s="233">
        <f t="shared" si="20"/>
        <v>-1.2960299500264227E-11</v>
      </c>
      <c r="H480" s="234">
        <f t="shared" si="22"/>
        <v>0</v>
      </c>
      <c r="I480" s="240"/>
      <c r="J480" s="240"/>
      <c r="K480" s="445"/>
      <c r="L480" s="242"/>
      <c r="M480" s="311"/>
      <c r="N480" s="274"/>
      <c r="O480" s="275"/>
      <c r="P480" s="275"/>
    </row>
    <row r="481" spans="1:16" s="130" customFormat="1" ht="20.25" x14ac:dyDescent="0.3">
      <c r="A481" s="238"/>
      <c r="B481" s="236"/>
      <c r="C481" s="291"/>
      <c r="D481" s="285"/>
      <c r="E481" s="619"/>
      <c r="F481" s="240"/>
      <c r="G481" s="233">
        <f t="shared" si="20"/>
        <v>-1.2960299500264227E-11</v>
      </c>
      <c r="H481" s="234">
        <f t="shared" si="22"/>
        <v>0</v>
      </c>
      <c r="I481" s="240"/>
      <c r="J481" s="240"/>
      <c r="K481" s="445"/>
      <c r="L481" s="242"/>
      <c r="M481" s="309"/>
      <c r="N481" s="274"/>
      <c r="O481" s="275"/>
      <c r="P481" s="275"/>
    </row>
    <row r="482" spans="1:16" s="130" customFormat="1" ht="20.25" x14ac:dyDescent="0.3">
      <c r="A482" s="238"/>
      <c r="B482" s="236"/>
      <c r="C482" s="291"/>
      <c r="D482" s="234"/>
      <c r="E482" s="619"/>
      <c r="F482" s="240"/>
      <c r="G482" s="233">
        <f t="shared" si="20"/>
        <v>-1.2960299500264227E-11</v>
      </c>
      <c r="H482" s="234">
        <f t="shared" si="22"/>
        <v>0</v>
      </c>
      <c r="I482" s="240"/>
      <c r="J482" s="240"/>
      <c r="K482" s="445"/>
      <c r="L482" s="242"/>
      <c r="M482" s="309"/>
      <c r="N482" s="274"/>
      <c r="O482" s="275"/>
      <c r="P482" s="275"/>
    </row>
    <row r="483" spans="1:16" s="130" customFormat="1" ht="20.25" x14ac:dyDescent="0.3">
      <c r="A483" s="238"/>
      <c r="B483" s="236"/>
      <c r="C483" s="291"/>
      <c r="D483" s="234"/>
      <c r="E483" s="619"/>
      <c r="F483" s="240"/>
      <c r="G483" s="237">
        <f t="shared" si="20"/>
        <v>-1.2960299500264227E-11</v>
      </c>
      <c r="H483" s="238">
        <f t="shared" si="22"/>
        <v>0</v>
      </c>
      <c r="I483" s="240"/>
      <c r="J483" s="240"/>
      <c r="K483" s="445"/>
      <c r="L483" s="242"/>
      <c r="M483" s="309"/>
      <c r="N483" s="274"/>
      <c r="O483" s="275"/>
      <c r="P483" s="275"/>
    </row>
    <row r="484" spans="1:16" s="130" customFormat="1" ht="21" x14ac:dyDescent="0.35">
      <c r="A484" s="238"/>
      <c r="B484" s="236"/>
      <c r="C484" s="233"/>
      <c r="D484" s="234"/>
      <c r="E484" s="618"/>
      <c r="F484" s="240"/>
      <c r="G484" s="237">
        <f t="shared" si="20"/>
        <v>-1.2960299500264227E-11</v>
      </c>
      <c r="H484" s="238">
        <f t="shared" si="22"/>
        <v>0</v>
      </c>
      <c r="I484" s="240"/>
      <c r="J484" s="240"/>
      <c r="K484" s="445"/>
      <c r="L484" s="242"/>
      <c r="M484" s="309"/>
      <c r="N484" s="274"/>
      <c r="O484" s="275"/>
      <c r="P484" s="275"/>
    </row>
    <row r="485" spans="1:16" s="130" customFormat="1" ht="21" x14ac:dyDescent="0.35">
      <c r="A485" s="238"/>
      <c r="B485" s="236"/>
      <c r="C485" s="303"/>
      <c r="D485" s="285"/>
      <c r="E485" s="556"/>
      <c r="F485" s="240"/>
      <c r="G485" s="237">
        <f t="shared" si="20"/>
        <v>-1.2960299500264227E-11</v>
      </c>
      <c r="H485" s="238">
        <f t="shared" si="22"/>
        <v>0</v>
      </c>
      <c r="I485" s="240"/>
      <c r="J485" s="240"/>
      <c r="K485" s="445"/>
      <c r="L485" s="242"/>
      <c r="M485" s="311"/>
      <c r="N485" s="274"/>
      <c r="O485" s="275"/>
      <c r="P485" s="275"/>
    </row>
    <row r="486" spans="1:16" s="130" customFormat="1" ht="18.75" x14ac:dyDescent="0.3">
      <c r="A486" s="238"/>
      <c r="B486" s="236"/>
      <c r="C486" s="233"/>
      <c r="D486" s="234"/>
      <c r="E486" s="513"/>
      <c r="F486" s="240"/>
      <c r="G486" s="237">
        <f t="shared" si="20"/>
        <v>-1.2960299500264227E-11</v>
      </c>
      <c r="H486" s="238">
        <f t="shared" si="22"/>
        <v>0</v>
      </c>
      <c r="I486" s="240"/>
      <c r="J486" s="240"/>
      <c r="K486" s="445"/>
      <c r="L486" s="242"/>
      <c r="M486" s="309"/>
      <c r="N486" s="274"/>
      <c r="O486" s="275"/>
      <c r="P486" s="275"/>
    </row>
    <row r="487" spans="1:16" s="130" customFormat="1" ht="23.25" x14ac:dyDescent="0.35">
      <c r="A487" s="238"/>
      <c r="C487" s="233"/>
      <c r="D487" s="234"/>
      <c r="E487" s="588"/>
      <c r="F487" s="240"/>
      <c r="G487" s="237">
        <f t="shared" si="20"/>
        <v>-1.2960299500264227E-11</v>
      </c>
      <c r="H487" s="238">
        <f t="shared" si="22"/>
        <v>0</v>
      </c>
      <c r="I487" s="240"/>
      <c r="J487" s="240"/>
      <c r="K487" s="445"/>
      <c r="L487" s="242"/>
      <c r="M487" s="309"/>
      <c r="N487" s="274"/>
      <c r="O487" s="275"/>
      <c r="P487" s="275"/>
    </row>
    <row r="488" spans="1:16" s="130" customFormat="1" ht="15.75" x14ac:dyDescent="0.25">
      <c r="A488" s="238"/>
      <c r="C488" s="233"/>
      <c r="D488" s="234"/>
      <c r="E488" s="689"/>
      <c r="F488" s="240"/>
      <c r="G488" s="237">
        <f t="shared" si="20"/>
        <v>-1.2960299500264227E-11</v>
      </c>
      <c r="H488" s="238">
        <f t="shared" si="22"/>
        <v>0</v>
      </c>
      <c r="I488" s="240"/>
      <c r="J488" s="240"/>
      <c r="K488" s="445"/>
      <c r="L488" s="242"/>
      <c r="M488" s="309"/>
      <c r="N488" s="274"/>
      <c r="O488" s="275"/>
      <c r="P488" s="275"/>
    </row>
    <row r="489" spans="1:16" s="130" customFormat="1" ht="15.75" x14ac:dyDescent="0.25">
      <c r="A489" s="238"/>
      <c r="C489" s="233"/>
      <c r="D489" s="234"/>
      <c r="E489" s="689"/>
      <c r="F489" s="240"/>
      <c r="G489" s="237">
        <f t="shared" si="20"/>
        <v>-1.2960299500264227E-11</v>
      </c>
      <c r="H489" s="238">
        <f t="shared" si="22"/>
        <v>0</v>
      </c>
      <c r="I489" s="240"/>
      <c r="J489" s="240"/>
      <c r="K489" s="445"/>
      <c r="L489" s="242"/>
      <c r="M489" s="309"/>
      <c r="N489" s="274"/>
      <c r="O489" s="275"/>
      <c r="P489" s="275"/>
    </row>
    <row r="490" spans="1:16" s="130" customFormat="1" ht="15.75" x14ac:dyDescent="0.25">
      <c r="A490" s="238"/>
      <c r="C490" s="233"/>
      <c r="D490" s="234"/>
      <c r="E490" s="690"/>
      <c r="F490" s="240"/>
      <c r="G490" s="237">
        <f t="shared" si="20"/>
        <v>-1.2960299500264227E-11</v>
      </c>
      <c r="H490" s="238">
        <f t="shared" si="22"/>
        <v>0</v>
      </c>
      <c r="I490" s="240"/>
      <c r="J490" s="240"/>
      <c r="K490" s="445"/>
      <c r="L490" s="242"/>
      <c r="M490" s="309"/>
      <c r="N490" s="274"/>
      <c r="O490" s="275"/>
      <c r="P490" s="275"/>
    </row>
    <row r="491" spans="1:16" s="130" customFormat="1" ht="15.75" x14ac:dyDescent="0.25">
      <c r="A491" s="238"/>
      <c r="C491" s="233"/>
      <c r="D491" s="234"/>
      <c r="E491" s="690"/>
      <c r="F491" s="240"/>
      <c r="G491" s="237">
        <f t="shared" si="20"/>
        <v>-1.2960299500264227E-11</v>
      </c>
      <c r="H491" s="238">
        <f t="shared" si="22"/>
        <v>0</v>
      </c>
      <c r="I491" s="240"/>
      <c r="J491" s="240"/>
      <c r="K491" s="445"/>
      <c r="L491" s="242"/>
      <c r="M491" s="309"/>
      <c r="N491" s="274"/>
      <c r="O491" s="275"/>
      <c r="P491" s="275"/>
    </row>
    <row r="492" spans="1:16" s="130" customFormat="1" ht="15.75" x14ac:dyDescent="0.25">
      <c r="C492" s="303"/>
      <c r="D492" s="234"/>
      <c r="E492" s="690"/>
      <c r="F492" s="240"/>
      <c r="G492" s="237">
        <f t="shared" si="21"/>
        <v>-1.2960299500264227E-11</v>
      </c>
      <c r="H492" s="238">
        <f t="shared" si="22"/>
        <v>0</v>
      </c>
      <c r="I492" s="240"/>
      <c r="J492" s="240"/>
      <c r="K492" s="445"/>
      <c r="L492" s="242"/>
      <c r="M492" s="309"/>
      <c r="N492" s="274"/>
      <c r="O492" s="275"/>
      <c r="P492" s="275"/>
    </row>
    <row r="493" spans="1:16" s="130" customFormat="1" ht="15.75" x14ac:dyDescent="0.25">
      <c r="A493" s="238"/>
      <c r="C493" s="303"/>
      <c r="D493" s="234"/>
      <c r="E493" s="690"/>
      <c r="F493" s="240"/>
      <c r="G493" s="237">
        <f t="shared" si="21"/>
        <v>-1.2960299500264227E-11</v>
      </c>
      <c r="H493" s="238">
        <f t="shared" si="22"/>
        <v>0</v>
      </c>
      <c r="I493" s="240"/>
      <c r="J493" s="240"/>
      <c r="K493" s="445"/>
      <c r="L493" s="242"/>
      <c r="M493" s="311"/>
      <c r="N493" s="274"/>
      <c r="O493" s="275"/>
      <c r="P493" s="275"/>
    </row>
    <row r="494" spans="1:16" s="130" customFormat="1" ht="15.75" x14ac:dyDescent="0.25">
      <c r="A494" s="238"/>
      <c r="C494" s="233"/>
      <c r="D494" s="234"/>
      <c r="E494" s="690"/>
      <c r="F494" s="240"/>
      <c r="G494" s="237">
        <f t="shared" si="21"/>
        <v>-1.2960299500264227E-11</v>
      </c>
      <c r="H494" s="238">
        <f t="shared" si="22"/>
        <v>0</v>
      </c>
      <c r="I494" s="240"/>
      <c r="J494" s="240"/>
      <c r="K494" s="445"/>
      <c r="L494" s="242"/>
      <c r="M494" s="309"/>
      <c r="N494" s="274"/>
      <c r="O494" s="275"/>
      <c r="P494" s="275"/>
    </row>
    <row r="495" spans="1:16" s="130" customFormat="1" ht="15.75" x14ac:dyDescent="0.25">
      <c r="A495" s="238"/>
      <c r="C495" s="233"/>
      <c r="D495" s="234"/>
      <c r="E495" s="690"/>
      <c r="F495" s="240"/>
      <c r="G495" s="237">
        <f t="shared" si="21"/>
        <v>-1.2960299500264227E-11</v>
      </c>
      <c r="H495" s="238">
        <f t="shared" si="22"/>
        <v>0</v>
      </c>
      <c r="I495" s="240"/>
      <c r="J495" s="240"/>
      <c r="K495" s="445"/>
      <c r="L495" s="242"/>
      <c r="M495" s="309"/>
      <c r="N495" s="274"/>
      <c r="O495" s="275"/>
      <c r="P495" s="275"/>
    </row>
    <row r="496" spans="1:16" s="130" customFormat="1" ht="15.75" x14ac:dyDescent="0.25">
      <c r="A496" s="238"/>
      <c r="C496" s="303"/>
      <c r="D496" s="285"/>
      <c r="E496" s="690"/>
      <c r="F496" s="240"/>
      <c r="G496" s="237">
        <f t="shared" si="21"/>
        <v>-1.2960299500264227E-11</v>
      </c>
      <c r="H496" s="238">
        <f t="shared" si="22"/>
        <v>0</v>
      </c>
      <c r="I496" s="240"/>
      <c r="J496" s="240"/>
      <c r="K496" s="445"/>
      <c r="L496" s="242"/>
      <c r="M496" s="311"/>
      <c r="N496" s="274"/>
      <c r="O496" s="275"/>
      <c r="P496" s="275"/>
    </row>
    <row r="497" spans="1:18" s="130" customFormat="1" ht="23.25" x14ac:dyDescent="0.35">
      <c r="A497" s="238"/>
      <c r="C497" s="237"/>
      <c r="D497" s="238"/>
      <c r="E497" s="649"/>
      <c r="F497" s="240"/>
      <c r="G497" s="237">
        <f t="shared" si="21"/>
        <v>-1.2960299500264227E-11</v>
      </c>
      <c r="H497" s="238">
        <f t="shared" si="22"/>
        <v>0</v>
      </c>
      <c r="I497" s="240"/>
      <c r="J497" s="240"/>
      <c r="K497" s="445"/>
      <c r="L497" s="242"/>
      <c r="M497" s="309"/>
      <c r="N497" s="274"/>
      <c r="O497" s="275"/>
      <c r="P497" s="275"/>
    </row>
    <row r="498" spans="1:18" s="130" customFormat="1" ht="18" x14ac:dyDescent="0.25">
      <c r="A498" s="238"/>
      <c r="C498" s="237"/>
      <c r="D498" s="238"/>
      <c r="E498" s="691"/>
      <c r="F498" s="240"/>
      <c r="G498" s="237">
        <f t="shared" si="21"/>
        <v>-1.2960299500264227E-11</v>
      </c>
      <c r="H498" s="238">
        <f t="shared" si="22"/>
        <v>0</v>
      </c>
      <c r="I498" s="240"/>
      <c r="J498" s="240"/>
      <c r="K498" s="445"/>
      <c r="L498" s="242"/>
      <c r="M498" s="309"/>
      <c r="N498" s="274"/>
      <c r="O498" s="275"/>
      <c r="P498" s="275"/>
    </row>
    <row r="499" spans="1:18" s="130" customFormat="1" ht="18" x14ac:dyDescent="0.25">
      <c r="A499" s="238"/>
      <c r="C499" s="237"/>
      <c r="D499" s="238"/>
      <c r="E499" s="691"/>
      <c r="F499" s="240"/>
      <c r="G499" s="237">
        <f t="shared" si="21"/>
        <v>-1.2960299500264227E-11</v>
      </c>
      <c r="H499" s="238">
        <f t="shared" si="22"/>
        <v>0</v>
      </c>
      <c r="I499" s="240"/>
      <c r="J499" s="240"/>
      <c r="K499" s="445"/>
      <c r="L499" s="242"/>
      <c r="M499" s="309"/>
      <c r="N499" s="274"/>
      <c r="O499" s="275"/>
      <c r="P499" s="275"/>
    </row>
    <row r="500" spans="1:18" s="130" customFormat="1" ht="18" x14ac:dyDescent="0.25">
      <c r="A500" s="238"/>
      <c r="C500" s="237"/>
      <c r="D500" s="238"/>
      <c r="E500" s="691"/>
      <c r="F500" s="240"/>
      <c r="G500" s="237">
        <f t="shared" si="21"/>
        <v>-1.2960299500264227E-11</v>
      </c>
      <c r="H500" s="238">
        <f t="shared" si="22"/>
        <v>0</v>
      </c>
      <c r="I500" s="240"/>
      <c r="J500" s="240"/>
      <c r="K500" s="445"/>
      <c r="L500" s="263"/>
      <c r="M500" s="309"/>
      <c r="N500" s="274"/>
      <c r="O500" s="275"/>
      <c r="P500" s="275"/>
    </row>
    <row r="501" spans="1:18" s="130" customFormat="1" ht="18" x14ac:dyDescent="0.25">
      <c r="A501" s="238"/>
      <c r="C501" s="237"/>
      <c r="D501" s="238"/>
      <c r="E501" s="691"/>
      <c r="F501" s="240"/>
      <c r="G501" s="237">
        <f t="shared" si="21"/>
        <v>-1.2960299500264227E-11</v>
      </c>
      <c r="H501" s="238">
        <f t="shared" si="22"/>
        <v>0</v>
      </c>
      <c r="I501" s="240"/>
      <c r="J501" s="240"/>
      <c r="K501" s="445"/>
      <c r="L501" s="242"/>
      <c r="M501" s="309"/>
      <c r="N501" s="274"/>
      <c r="O501" s="275"/>
      <c r="P501" s="275"/>
    </row>
    <row r="502" spans="1:18" s="130" customFormat="1" ht="18" x14ac:dyDescent="0.25">
      <c r="A502" s="238"/>
      <c r="C502" s="237"/>
      <c r="D502" s="238"/>
      <c r="E502" s="691"/>
      <c r="F502" s="240"/>
      <c r="G502" s="237">
        <f t="shared" si="21"/>
        <v>-1.2960299500264227E-11</v>
      </c>
      <c r="H502" s="238">
        <f t="shared" si="22"/>
        <v>0</v>
      </c>
      <c r="I502" s="240"/>
      <c r="J502" s="240"/>
      <c r="K502" s="445"/>
      <c r="L502" s="242"/>
      <c r="M502" s="309"/>
      <c r="N502" s="274"/>
      <c r="O502" s="275"/>
      <c r="P502" s="275"/>
      <c r="R502" s="235"/>
    </row>
    <row r="503" spans="1:18" s="130" customFormat="1" ht="18" x14ac:dyDescent="0.25">
      <c r="A503" s="238"/>
      <c r="C503" s="237"/>
      <c r="D503" s="238"/>
      <c r="E503" s="691"/>
      <c r="F503" s="240"/>
      <c r="G503" s="237">
        <f t="shared" si="21"/>
        <v>-1.2960299500264227E-11</v>
      </c>
      <c r="H503" s="238">
        <f t="shared" si="22"/>
        <v>0</v>
      </c>
      <c r="I503" s="240"/>
      <c r="J503" s="240"/>
      <c r="K503" s="445"/>
      <c r="L503" s="242"/>
      <c r="M503" s="309"/>
      <c r="N503" s="274"/>
      <c r="O503" s="275"/>
      <c r="P503" s="275"/>
      <c r="R503" s="235"/>
    </row>
    <row r="504" spans="1:18" s="130" customFormat="1" ht="18" x14ac:dyDescent="0.25">
      <c r="A504" s="238"/>
      <c r="C504" s="237"/>
      <c r="D504" s="238"/>
      <c r="E504" s="691"/>
      <c r="F504" s="240"/>
      <c r="G504" s="237">
        <f t="shared" si="21"/>
        <v>-1.2960299500264227E-11</v>
      </c>
      <c r="H504" s="238">
        <f t="shared" si="22"/>
        <v>0</v>
      </c>
      <c r="I504" s="240"/>
      <c r="J504" s="240"/>
      <c r="K504" s="445"/>
      <c r="L504" s="242"/>
      <c r="M504" s="310"/>
      <c r="N504" s="274"/>
      <c r="O504" s="275"/>
      <c r="P504" s="275"/>
      <c r="R504" s="235"/>
    </row>
    <row r="505" spans="1:18" s="292" customFormat="1" ht="18" x14ac:dyDescent="0.25">
      <c r="A505" s="238"/>
      <c r="B505" s="130"/>
      <c r="C505" s="237"/>
      <c r="D505" s="238"/>
      <c r="E505" s="691"/>
      <c r="F505" s="240"/>
      <c r="G505" s="237">
        <f t="shared" si="21"/>
        <v>-1.2960299500264227E-11</v>
      </c>
      <c r="H505" s="238">
        <f t="shared" si="22"/>
        <v>0</v>
      </c>
      <c r="I505" s="240"/>
      <c r="J505" s="240"/>
      <c r="K505" s="445"/>
      <c r="L505" s="242"/>
      <c r="M505" s="309"/>
      <c r="N505" s="320"/>
      <c r="O505" s="321"/>
      <c r="P505" s="321"/>
      <c r="R505" s="235"/>
    </row>
    <row r="506" spans="1:18" s="292" customFormat="1" ht="18" x14ac:dyDescent="0.25">
      <c r="A506" s="238"/>
      <c r="B506" s="130"/>
      <c r="C506" s="237"/>
      <c r="D506" s="238"/>
      <c r="E506" s="691"/>
      <c r="F506" s="240"/>
      <c r="G506" s="237">
        <f t="shared" si="21"/>
        <v>-1.2960299500264227E-11</v>
      </c>
      <c r="H506" s="238">
        <f t="shared" si="22"/>
        <v>0</v>
      </c>
      <c r="I506" s="240"/>
      <c r="J506" s="240"/>
      <c r="K506" s="445"/>
      <c r="L506" s="242"/>
      <c r="M506" s="309"/>
      <c r="N506" s="320"/>
      <c r="O506" s="321"/>
      <c r="P506" s="321"/>
      <c r="R506" s="235"/>
    </row>
    <row r="507" spans="1:18" s="292" customFormat="1" ht="18" x14ac:dyDescent="0.25">
      <c r="A507" s="238"/>
      <c r="B507" s="130"/>
      <c r="C507" s="237"/>
      <c r="D507" s="238"/>
      <c r="E507" s="691"/>
      <c r="F507" s="240"/>
      <c r="G507" s="237">
        <f t="shared" si="21"/>
        <v>-1.2960299500264227E-11</v>
      </c>
      <c r="H507" s="238">
        <f t="shared" si="22"/>
        <v>0</v>
      </c>
      <c r="I507" s="240"/>
      <c r="J507" s="240"/>
      <c r="K507" s="445"/>
      <c r="L507" s="242"/>
      <c r="M507" s="309"/>
      <c r="N507" s="320"/>
      <c r="O507" s="321"/>
      <c r="P507" s="321"/>
      <c r="R507" s="235"/>
    </row>
    <row r="508" spans="1:18" s="292" customFormat="1" ht="18" x14ac:dyDescent="0.25">
      <c r="A508" s="238"/>
      <c r="B508" s="130"/>
      <c r="C508" s="237"/>
      <c r="D508" s="238"/>
      <c r="E508" s="691"/>
      <c r="F508" s="240"/>
      <c r="G508" s="237">
        <f t="shared" si="21"/>
        <v>-1.2960299500264227E-11</v>
      </c>
      <c r="H508" s="238">
        <f t="shared" si="22"/>
        <v>0</v>
      </c>
      <c r="I508" s="240"/>
      <c r="J508" s="240"/>
      <c r="K508" s="445"/>
      <c r="L508" s="242"/>
      <c r="M508" s="309"/>
      <c r="N508" s="320"/>
      <c r="O508" s="321"/>
      <c r="P508" s="321"/>
      <c r="R508" s="235"/>
    </row>
    <row r="509" spans="1:18" s="130" customFormat="1" ht="18" x14ac:dyDescent="0.25">
      <c r="A509" s="238"/>
      <c r="C509" s="237"/>
      <c r="D509" s="238"/>
      <c r="E509" s="616"/>
      <c r="F509" s="240"/>
      <c r="G509" s="237">
        <f t="shared" si="21"/>
        <v>-1.2960299500264227E-11</v>
      </c>
      <c r="H509" s="238">
        <f t="shared" si="22"/>
        <v>0</v>
      </c>
      <c r="I509" s="240"/>
      <c r="J509" s="240"/>
      <c r="K509" s="445"/>
      <c r="L509" s="242"/>
      <c r="M509" s="309"/>
      <c r="N509" s="274"/>
      <c r="O509" s="275"/>
      <c r="P509" s="275"/>
      <c r="Q509" s="295"/>
      <c r="R509" s="235"/>
    </row>
    <row r="510" spans="1:18" s="130" customFormat="1" ht="18" x14ac:dyDescent="0.25">
      <c r="A510" s="238"/>
      <c r="C510" s="237"/>
      <c r="D510" s="238"/>
      <c r="E510" s="512"/>
      <c r="F510" s="240"/>
      <c r="G510" s="237">
        <f t="shared" si="21"/>
        <v>-1.2960299500264227E-11</v>
      </c>
      <c r="H510" s="238">
        <f t="shared" si="22"/>
        <v>0</v>
      </c>
      <c r="I510" s="240"/>
      <c r="J510" s="240"/>
      <c r="K510" s="445"/>
      <c r="L510" s="242"/>
      <c r="M510" s="309"/>
      <c r="N510" s="274"/>
      <c r="O510" s="275"/>
      <c r="P510" s="275"/>
      <c r="Q510" s="295"/>
      <c r="R510" s="235"/>
    </row>
    <row r="511" spans="1:18" s="130" customFormat="1" ht="18" x14ac:dyDescent="0.25">
      <c r="A511" s="238"/>
      <c r="C511" s="237"/>
      <c r="D511" s="238"/>
      <c r="E511" s="512"/>
      <c r="F511" s="240"/>
      <c r="G511" s="237">
        <f t="shared" si="21"/>
        <v>-1.2960299500264227E-11</v>
      </c>
      <c r="H511" s="238">
        <f>H510-F511+D511</f>
        <v>0</v>
      </c>
      <c r="I511" s="240"/>
      <c r="J511" s="240"/>
      <c r="K511" s="445"/>
      <c r="L511" s="242"/>
      <c r="M511" s="310"/>
      <c r="N511" s="274"/>
      <c r="O511" s="275"/>
      <c r="P511" s="275"/>
      <c r="Q511" s="295"/>
      <c r="R511" s="235"/>
    </row>
    <row r="512" spans="1:18" s="130" customFormat="1" ht="18" x14ac:dyDescent="0.25">
      <c r="A512" s="238"/>
      <c r="C512" s="237"/>
      <c r="D512" s="238"/>
      <c r="E512" s="512"/>
      <c r="F512" s="240"/>
      <c r="G512" s="237">
        <f t="shared" si="21"/>
        <v>-1.2960299500264227E-11</v>
      </c>
      <c r="H512" s="238">
        <f t="shared" si="22"/>
        <v>0</v>
      </c>
      <c r="I512" s="240"/>
      <c r="J512" s="240"/>
      <c r="K512" s="445"/>
      <c r="L512" s="242"/>
      <c r="M512" s="310"/>
      <c r="N512" s="274"/>
      <c r="O512" s="275"/>
      <c r="P512" s="275"/>
      <c r="Q512" s="295"/>
      <c r="R512" s="235"/>
    </row>
    <row r="513" spans="1:18" s="130" customFormat="1" ht="18" x14ac:dyDescent="0.25">
      <c r="A513" s="238"/>
      <c r="C513" s="237"/>
      <c r="D513" s="238"/>
      <c r="E513" s="512"/>
      <c r="F513" s="240"/>
      <c r="G513" s="237">
        <f t="shared" si="21"/>
        <v>-1.2960299500264227E-11</v>
      </c>
      <c r="H513" s="238">
        <f>H512-F513+D513</f>
        <v>0</v>
      </c>
      <c r="I513" s="240"/>
      <c r="J513" s="240"/>
      <c r="K513" s="445"/>
      <c r="L513" s="242"/>
      <c r="M513" s="309"/>
      <c r="N513" s="274"/>
      <c r="O513" s="275"/>
      <c r="P513" s="275"/>
      <c r="Q513" s="295"/>
      <c r="R513" s="235"/>
    </row>
    <row r="514" spans="1:18" s="130" customFormat="1" ht="18" x14ac:dyDescent="0.25">
      <c r="A514" s="238"/>
      <c r="C514" s="237"/>
      <c r="D514" s="238"/>
      <c r="E514" s="512"/>
      <c r="F514" s="240"/>
      <c r="G514" s="237">
        <f t="shared" si="21"/>
        <v>-1.2960299500264227E-11</v>
      </c>
      <c r="H514" s="238">
        <f t="shared" si="22"/>
        <v>0</v>
      </c>
      <c r="I514" s="240"/>
      <c r="J514" s="240"/>
      <c r="K514" s="445"/>
      <c r="L514" s="242"/>
      <c r="M514" s="309"/>
      <c r="N514" s="274"/>
      <c r="O514" s="275"/>
      <c r="P514" s="275"/>
      <c r="Q514" s="295"/>
      <c r="R514" s="235"/>
    </row>
    <row r="515" spans="1:18" s="130" customFormat="1" ht="23.25" x14ac:dyDescent="0.35">
      <c r="A515" s="238"/>
      <c r="C515" s="322"/>
      <c r="D515" s="283"/>
      <c r="E515" s="512"/>
      <c r="F515" s="240"/>
      <c r="G515" s="237">
        <f t="shared" si="21"/>
        <v>-1.2960299500264227E-11</v>
      </c>
      <c r="H515" s="238">
        <f t="shared" si="22"/>
        <v>0</v>
      </c>
      <c r="I515" s="240"/>
      <c r="J515" s="240"/>
      <c r="K515" s="445"/>
      <c r="L515" s="242"/>
      <c r="M515" s="310"/>
      <c r="N515" s="274"/>
      <c r="O515" s="275"/>
      <c r="P515" s="275"/>
      <c r="Q515" s="295"/>
      <c r="R515" s="235"/>
    </row>
    <row r="516" spans="1:18" s="130" customFormat="1" ht="18" x14ac:dyDescent="0.25">
      <c r="A516" s="238"/>
      <c r="C516" s="237"/>
      <c r="D516" s="238"/>
      <c r="E516" s="512"/>
      <c r="F516" s="240"/>
      <c r="G516" s="237">
        <f t="shared" si="21"/>
        <v>-1.2960299500264227E-11</v>
      </c>
      <c r="H516" s="238">
        <f t="shared" si="22"/>
        <v>0</v>
      </c>
      <c r="I516" s="240"/>
      <c r="J516" s="240"/>
      <c r="K516" s="445"/>
      <c r="L516" s="242"/>
      <c r="M516" s="311"/>
      <c r="N516" s="274"/>
      <c r="O516" s="275"/>
      <c r="P516" s="275"/>
      <c r="Q516" s="295"/>
      <c r="R516" s="235"/>
    </row>
    <row r="517" spans="1:18" s="130" customFormat="1" ht="19.5" x14ac:dyDescent="0.35">
      <c r="A517" s="238"/>
      <c r="C517" s="318"/>
      <c r="D517" s="283"/>
      <c r="E517" s="512"/>
      <c r="F517" s="240"/>
      <c r="G517" s="237">
        <f t="shared" si="21"/>
        <v>-1.2960299500264227E-11</v>
      </c>
      <c r="H517" s="238">
        <f t="shared" si="22"/>
        <v>0</v>
      </c>
      <c r="I517" s="240"/>
      <c r="J517" s="240"/>
      <c r="K517" s="445"/>
      <c r="L517" s="242"/>
      <c r="M517" s="409"/>
      <c r="N517" s="274"/>
      <c r="O517" s="275"/>
      <c r="P517" s="275"/>
      <c r="Q517" s="295"/>
      <c r="R517" s="235"/>
    </row>
    <row r="518" spans="1:18" s="130" customFormat="1" ht="18" x14ac:dyDescent="0.25">
      <c r="A518" s="238"/>
      <c r="B518" s="240"/>
      <c r="C518" s="237"/>
      <c r="D518" s="238"/>
      <c r="E518" s="512"/>
      <c r="F518" s="240"/>
      <c r="G518" s="237">
        <f t="shared" si="21"/>
        <v>-1.2960299500264227E-11</v>
      </c>
      <c r="H518" s="238">
        <f t="shared" si="22"/>
        <v>0</v>
      </c>
      <c r="I518" s="239"/>
      <c r="J518" s="240"/>
      <c r="K518" s="234"/>
      <c r="L518" s="242"/>
      <c r="M518" s="309"/>
      <c r="N518" s="274"/>
      <c r="O518" s="275"/>
      <c r="P518" s="275"/>
      <c r="Q518" s="295"/>
      <c r="R518" s="235"/>
    </row>
    <row r="519" spans="1:18" s="130" customFormat="1" ht="18" x14ac:dyDescent="0.25">
      <c r="A519" s="238"/>
      <c r="B519" s="240"/>
      <c r="C519" s="237"/>
      <c r="D519" s="238"/>
      <c r="E519" s="512"/>
      <c r="F519" s="240"/>
      <c r="G519" s="237">
        <f t="shared" si="21"/>
        <v>-1.2960299500264227E-11</v>
      </c>
      <c r="H519" s="238">
        <f t="shared" ref="H519:H582" si="23">H518-F519+D519</f>
        <v>0</v>
      </c>
      <c r="I519" s="239"/>
      <c r="J519" s="240"/>
      <c r="K519" s="234"/>
      <c r="L519" s="242"/>
      <c r="M519" s="310"/>
      <c r="N519" s="274"/>
      <c r="O519" s="275"/>
      <c r="P519" s="275"/>
      <c r="Q519" s="295"/>
    </row>
    <row r="520" spans="1:18" s="130" customFormat="1" ht="18.75" x14ac:dyDescent="0.3">
      <c r="A520" s="238"/>
      <c r="B520" s="240"/>
      <c r="C520" s="237"/>
      <c r="D520" s="238"/>
      <c r="E520" s="513"/>
      <c r="F520" s="240"/>
      <c r="G520" s="237">
        <f t="shared" ref="G520:G522" si="24">G519-E520+C520</f>
        <v>-1.2960299500264227E-11</v>
      </c>
      <c r="H520" s="238">
        <f t="shared" si="23"/>
        <v>0</v>
      </c>
      <c r="I520" s="239"/>
      <c r="J520" s="240"/>
      <c r="K520" s="234"/>
      <c r="L520" s="242"/>
      <c r="M520" s="309"/>
      <c r="N520" s="274"/>
      <c r="O520" s="275"/>
      <c r="P520" s="275"/>
      <c r="Q520" s="295"/>
      <c r="R520" s="235"/>
    </row>
    <row r="521" spans="1:18" s="130" customFormat="1" ht="18.75" x14ac:dyDescent="0.3">
      <c r="A521" s="238"/>
      <c r="B521" s="240"/>
      <c r="C521" s="237"/>
      <c r="D521" s="238"/>
      <c r="E521" s="513"/>
      <c r="F521" s="240"/>
      <c r="G521" s="237">
        <f t="shared" si="24"/>
        <v>-1.2960299500264227E-11</v>
      </c>
      <c r="H521" s="238">
        <f t="shared" si="23"/>
        <v>0</v>
      </c>
      <c r="I521" s="239"/>
      <c r="J521" s="240"/>
      <c r="K521" s="234"/>
      <c r="L521" s="242"/>
      <c r="M521" s="310"/>
      <c r="N521" s="274"/>
      <c r="O521" s="275"/>
      <c r="P521" s="275"/>
      <c r="Q521" s="295"/>
      <c r="R521" s="235"/>
    </row>
    <row r="522" spans="1:18" s="130" customFormat="1" ht="18.75" x14ac:dyDescent="0.3">
      <c r="A522" s="238"/>
      <c r="B522" s="240"/>
      <c r="C522" s="237"/>
      <c r="D522" s="238"/>
      <c r="E522" s="513"/>
      <c r="F522" s="240"/>
      <c r="G522" s="237">
        <f t="shared" si="24"/>
        <v>-1.2960299500264227E-11</v>
      </c>
      <c r="H522" s="238">
        <f t="shared" si="23"/>
        <v>0</v>
      </c>
      <c r="I522" s="239"/>
      <c r="J522" s="240"/>
      <c r="K522" s="234"/>
      <c r="L522" s="242"/>
      <c r="M522" s="309"/>
      <c r="N522" s="274"/>
      <c r="O522" s="275"/>
      <c r="P522" s="275"/>
      <c r="Q522" s="295"/>
      <c r="R522" s="235"/>
    </row>
    <row r="523" spans="1:18" s="130" customFormat="1" ht="18" x14ac:dyDescent="0.25">
      <c r="A523" s="238"/>
      <c r="B523" s="240"/>
      <c r="C523" s="237"/>
      <c r="D523" s="238"/>
      <c r="E523" s="512"/>
      <c r="F523" s="240"/>
      <c r="G523" s="237">
        <f t="shared" ref="G523:H583" si="25">G522-E523+C523</f>
        <v>-1.2960299500264227E-11</v>
      </c>
      <c r="H523" s="238">
        <f t="shared" si="23"/>
        <v>0</v>
      </c>
      <c r="I523" s="239"/>
      <c r="J523" s="240"/>
      <c r="K523" s="234"/>
      <c r="L523" s="242"/>
      <c r="M523" s="310"/>
      <c r="N523" s="274"/>
      <c r="O523" s="275"/>
      <c r="P523" s="275"/>
      <c r="Q523" s="295"/>
      <c r="R523" s="235"/>
    </row>
    <row r="524" spans="1:18" s="130" customFormat="1" ht="18" x14ac:dyDescent="0.25">
      <c r="A524" s="238"/>
      <c r="B524" s="240"/>
      <c r="C524" s="237"/>
      <c r="D524" s="238"/>
      <c r="E524" s="512"/>
      <c r="F524" s="240"/>
      <c r="G524" s="237">
        <f t="shared" si="25"/>
        <v>-1.2960299500264227E-11</v>
      </c>
      <c r="H524" s="238">
        <f t="shared" si="23"/>
        <v>0</v>
      </c>
      <c r="I524" s="239"/>
      <c r="J524" s="240"/>
      <c r="K524" s="234"/>
      <c r="L524" s="242"/>
      <c r="M524" s="310"/>
      <c r="N524" s="274"/>
      <c r="O524" s="275"/>
      <c r="P524" s="275"/>
      <c r="Q524" s="295"/>
      <c r="R524" s="235"/>
    </row>
    <row r="525" spans="1:18" s="130" customFormat="1" ht="18" x14ac:dyDescent="0.25">
      <c r="A525" s="238"/>
      <c r="B525" s="240"/>
      <c r="C525" s="237"/>
      <c r="D525" s="238"/>
      <c r="E525" s="512"/>
      <c r="F525" s="240"/>
      <c r="G525" s="237">
        <f t="shared" si="25"/>
        <v>-1.2960299500264227E-11</v>
      </c>
      <c r="H525" s="238">
        <f t="shared" si="23"/>
        <v>0</v>
      </c>
      <c r="I525" s="239"/>
      <c r="J525" s="240"/>
      <c r="K525" s="234"/>
      <c r="L525" s="242"/>
      <c r="M525" s="309"/>
      <c r="N525" s="274"/>
      <c r="O525" s="275"/>
      <c r="P525" s="275"/>
      <c r="Q525" s="295"/>
      <c r="R525" s="235"/>
    </row>
    <row r="526" spans="1:18" s="130" customFormat="1" ht="18" x14ac:dyDescent="0.25">
      <c r="A526" s="238"/>
      <c r="B526" s="240"/>
      <c r="C526" s="237"/>
      <c r="D526" s="238"/>
      <c r="E526" s="512"/>
      <c r="F526" s="240"/>
      <c r="G526" s="237">
        <f t="shared" si="25"/>
        <v>-1.2960299500264227E-11</v>
      </c>
      <c r="H526" s="238">
        <f t="shared" si="23"/>
        <v>0</v>
      </c>
      <c r="I526" s="239"/>
      <c r="J526" s="240"/>
      <c r="K526" s="234"/>
      <c r="L526" s="242"/>
      <c r="M526" s="310"/>
      <c r="N526" s="274"/>
      <c r="O526" s="275"/>
      <c r="P526" s="275"/>
      <c r="Q526" s="295"/>
      <c r="R526" s="235"/>
    </row>
    <row r="527" spans="1:18" s="130" customFormat="1" ht="18" x14ac:dyDescent="0.25">
      <c r="A527" s="238"/>
      <c r="B527" s="240"/>
      <c r="C527" s="318"/>
      <c r="D527" s="319"/>
      <c r="E527" s="512"/>
      <c r="F527" s="240"/>
      <c r="G527" s="237">
        <f t="shared" si="25"/>
        <v>-1.2960299500264227E-11</v>
      </c>
      <c r="H527" s="238">
        <f t="shared" si="23"/>
        <v>0</v>
      </c>
      <c r="I527" s="239"/>
      <c r="J527" s="240"/>
      <c r="K527" s="234"/>
      <c r="L527" s="242"/>
      <c r="M527" s="311"/>
      <c r="N527" s="307"/>
      <c r="O527" s="275"/>
      <c r="P527" s="275"/>
      <c r="Q527" s="295"/>
      <c r="R527" s="235"/>
    </row>
    <row r="528" spans="1:18" s="130" customFormat="1" ht="18" x14ac:dyDescent="0.25">
      <c r="A528" s="238"/>
      <c r="B528" s="240"/>
      <c r="C528" s="233"/>
      <c r="D528" s="234"/>
      <c r="E528" s="512"/>
      <c r="F528" s="240"/>
      <c r="G528" s="237">
        <f t="shared" si="25"/>
        <v>-1.2960299500264227E-11</v>
      </c>
      <c r="H528" s="238">
        <f t="shared" si="23"/>
        <v>0</v>
      </c>
      <c r="I528" s="239"/>
      <c r="J528" s="240"/>
      <c r="K528" s="234"/>
      <c r="L528" s="242"/>
      <c r="M528" s="310"/>
      <c r="N528" s="274"/>
      <c r="O528" s="275"/>
      <c r="P528" s="275"/>
      <c r="Q528" s="295"/>
      <c r="R528" s="235"/>
    </row>
    <row r="529" spans="1:18" s="130" customFormat="1" ht="18" x14ac:dyDescent="0.25">
      <c r="A529" s="238"/>
      <c r="B529" s="240"/>
      <c r="C529" s="233"/>
      <c r="D529" s="234"/>
      <c r="E529" s="512"/>
      <c r="F529" s="240"/>
      <c r="G529" s="237">
        <f t="shared" si="25"/>
        <v>-1.2960299500264227E-11</v>
      </c>
      <c r="H529" s="238">
        <f t="shared" si="23"/>
        <v>0</v>
      </c>
      <c r="I529" s="239"/>
      <c r="J529" s="240"/>
      <c r="K529" s="234"/>
      <c r="L529" s="242"/>
      <c r="M529" s="311"/>
      <c r="N529" s="274"/>
      <c r="O529" s="275"/>
      <c r="P529" s="275"/>
      <c r="Q529" s="295"/>
      <c r="R529" s="235"/>
    </row>
    <row r="530" spans="1:18" s="130" customFormat="1" ht="18" x14ac:dyDescent="0.25">
      <c r="A530" s="238"/>
      <c r="B530" s="240"/>
      <c r="C530" s="233"/>
      <c r="D530" s="234"/>
      <c r="E530" s="512"/>
      <c r="F530" s="240"/>
      <c r="G530" s="237">
        <f t="shared" si="25"/>
        <v>-1.2960299500264227E-11</v>
      </c>
      <c r="H530" s="238">
        <f t="shared" si="23"/>
        <v>0</v>
      </c>
      <c r="I530" s="239"/>
      <c r="J530" s="240"/>
      <c r="K530" s="234"/>
      <c r="L530" s="242"/>
      <c r="M530" s="309"/>
      <c r="N530" s="274"/>
      <c r="O530" s="275"/>
      <c r="P530" s="275"/>
      <c r="Q530" s="295"/>
      <c r="R530" s="235"/>
    </row>
    <row r="531" spans="1:18" s="130" customFormat="1" ht="18" x14ac:dyDescent="0.25">
      <c r="A531" s="238"/>
      <c r="B531" s="240"/>
      <c r="C531" s="303"/>
      <c r="D531" s="285"/>
      <c r="E531" s="512"/>
      <c r="F531" s="240"/>
      <c r="G531" s="237">
        <f t="shared" si="25"/>
        <v>-1.2960299500264227E-11</v>
      </c>
      <c r="H531" s="238">
        <f t="shared" si="23"/>
        <v>0</v>
      </c>
      <c r="I531" s="239"/>
      <c r="J531" s="240"/>
      <c r="K531" s="234"/>
      <c r="L531" s="242"/>
      <c r="M531" s="311"/>
      <c r="N531" s="274"/>
      <c r="O531" s="275"/>
      <c r="P531" s="275"/>
      <c r="Q531" s="295"/>
      <c r="R531" s="235"/>
    </row>
    <row r="532" spans="1:18" s="130" customFormat="1" ht="18" x14ac:dyDescent="0.25">
      <c r="A532" s="238"/>
      <c r="B532" s="240"/>
      <c r="C532" s="277"/>
      <c r="D532" s="285"/>
      <c r="E532" s="512"/>
      <c r="F532" s="240"/>
      <c r="G532" s="237">
        <f t="shared" si="25"/>
        <v>-1.2960299500264227E-11</v>
      </c>
      <c r="H532" s="238">
        <f t="shared" si="23"/>
        <v>0</v>
      </c>
      <c r="I532" s="239"/>
      <c r="J532" s="240"/>
      <c r="K532" s="234"/>
      <c r="L532" s="242"/>
      <c r="M532" s="309"/>
      <c r="N532" s="274"/>
      <c r="O532" s="275"/>
      <c r="P532" s="275"/>
      <c r="Q532" s="295"/>
      <c r="R532" s="235"/>
    </row>
    <row r="533" spans="1:18" s="130" customFormat="1" ht="18" x14ac:dyDescent="0.25">
      <c r="A533" s="238"/>
      <c r="B533" s="240"/>
      <c r="C533" s="233"/>
      <c r="D533" s="234"/>
      <c r="E533" s="512"/>
      <c r="F533" s="240"/>
      <c r="G533" s="237">
        <f t="shared" si="25"/>
        <v>-1.2960299500264227E-11</v>
      </c>
      <c r="H533" s="238">
        <f t="shared" si="23"/>
        <v>0</v>
      </c>
      <c r="I533" s="239"/>
      <c r="J533" s="240"/>
      <c r="K533" s="234"/>
      <c r="L533" s="242"/>
      <c r="M533" s="310"/>
      <c r="N533" s="274"/>
      <c r="O533" s="275"/>
      <c r="P533" s="275"/>
      <c r="Q533" s="295"/>
      <c r="R533" s="235"/>
    </row>
    <row r="534" spans="1:18" s="130" customFormat="1" ht="23.25" x14ac:dyDescent="0.35">
      <c r="A534" s="238"/>
      <c r="B534" s="240"/>
      <c r="C534" s="322"/>
      <c r="D534" s="285"/>
      <c r="E534" s="512"/>
      <c r="F534" s="240"/>
      <c r="G534" s="237">
        <f t="shared" si="25"/>
        <v>-1.2960299500264227E-11</v>
      </c>
      <c r="H534" s="238">
        <f t="shared" si="23"/>
        <v>0</v>
      </c>
      <c r="I534" s="239"/>
      <c r="J534" s="240"/>
      <c r="K534" s="234"/>
      <c r="L534" s="242"/>
      <c r="M534" s="310"/>
      <c r="N534" s="274"/>
      <c r="O534" s="275"/>
      <c r="P534" s="275"/>
      <c r="Q534" s="295"/>
      <c r="R534" s="235"/>
    </row>
    <row r="535" spans="1:18" s="130" customFormat="1" ht="18" x14ac:dyDescent="0.25">
      <c r="A535" s="238"/>
      <c r="B535" s="240"/>
      <c r="C535" s="303"/>
      <c r="D535" s="285"/>
      <c r="E535" s="512"/>
      <c r="F535" s="240"/>
      <c r="G535" s="237">
        <f t="shared" si="25"/>
        <v>-1.2960299500264227E-11</v>
      </c>
      <c r="H535" s="238">
        <f t="shared" si="23"/>
        <v>0</v>
      </c>
      <c r="I535" s="239"/>
      <c r="J535" s="240"/>
      <c r="K535" s="234"/>
      <c r="L535" s="242"/>
      <c r="M535" s="702"/>
      <c r="N535" s="274"/>
      <c r="O535" s="275"/>
      <c r="P535" s="275"/>
      <c r="Q535" s="295"/>
      <c r="R535" s="235"/>
    </row>
    <row r="536" spans="1:18" s="130" customFormat="1" ht="18" x14ac:dyDescent="0.25">
      <c r="A536" s="238"/>
      <c r="B536" s="240"/>
      <c r="C536" s="233"/>
      <c r="D536" s="234"/>
      <c r="E536" s="512"/>
      <c r="F536" s="240"/>
      <c r="G536" s="237">
        <f t="shared" si="25"/>
        <v>-1.2960299500264227E-11</v>
      </c>
      <c r="H536" s="238">
        <f t="shared" si="23"/>
        <v>0</v>
      </c>
      <c r="I536" s="239"/>
      <c r="J536" s="240"/>
      <c r="K536" s="234"/>
      <c r="L536" s="242"/>
      <c r="M536" s="310"/>
      <c r="N536" s="274"/>
      <c r="O536" s="275"/>
      <c r="P536" s="275"/>
      <c r="Q536" s="295"/>
      <c r="R536" s="235"/>
    </row>
    <row r="537" spans="1:18" s="130" customFormat="1" ht="18" x14ac:dyDescent="0.25">
      <c r="A537" s="238"/>
      <c r="B537" s="240"/>
      <c r="C537" s="233"/>
      <c r="D537" s="234"/>
      <c r="E537" s="512"/>
      <c r="F537" s="240"/>
      <c r="G537" s="237">
        <f t="shared" si="25"/>
        <v>-1.2960299500264227E-11</v>
      </c>
      <c r="H537" s="238">
        <f t="shared" si="23"/>
        <v>0</v>
      </c>
      <c r="I537" s="239"/>
      <c r="J537" s="240"/>
      <c r="K537" s="234"/>
      <c r="L537" s="242"/>
      <c r="M537" s="309"/>
      <c r="N537" s="274"/>
      <c r="O537" s="275"/>
      <c r="P537" s="275"/>
      <c r="Q537" s="295"/>
      <c r="R537" s="235"/>
    </row>
    <row r="538" spans="1:18" s="130" customFormat="1" ht="18" x14ac:dyDescent="0.25">
      <c r="A538" s="238"/>
      <c r="B538" s="240"/>
      <c r="C538" s="303"/>
      <c r="D538" s="285"/>
      <c r="E538" s="512"/>
      <c r="F538" s="240"/>
      <c r="G538" s="237">
        <f t="shared" si="25"/>
        <v>-1.2960299500264227E-11</v>
      </c>
      <c r="H538" s="238">
        <f t="shared" si="23"/>
        <v>0</v>
      </c>
      <c r="I538" s="239"/>
      <c r="J538" s="240"/>
      <c r="K538" s="234"/>
      <c r="L538" s="242"/>
      <c r="M538" s="311"/>
      <c r="N538" s="274"/>
      <c r="O538" s="275"/>
      <c r="P538" s="275"/>
      <c r="Q538" s="295"/>
      <c r="R538" s="235"/>
    </row>
    <row r="539" spans="1:18" s="130" customFormat="1" ht="18" x14ac:dyDescent="0.25">
      <c r="A539" s="238"/>
      <c r="B539" s="240"/>
      <c r="C539" s="233"/>
      <c r="D539" s="234"/>
      <c r="E539" s="512"/>
      <c r="F539" s="240"/>
      <c r="G539" s="237">
        <f t="shared" si="25"/>
        <v>-1.2960299500264227E-11</v>
      </c>
      <c r="H539" s="238">
        <f t="shared" si="23"/>
        <v>0</v>
      </c>
      <c r="I539" s="239"/>
      <c r="J539" s="240"/>
      <c r="K539" s="234"/>
      <c r="L539" s="242"/>
      <c r="M539" s="311"/>
      <c r="N539" s="274"/>
      <c r="O539" s="275"/>
      <c r="P539" s="275"/>
      <c r="Q539" s="295"/>
      <c r="R539" s="235"/>
    </row>
    <row r="540" spans="1:18" s="130" customFormat="1" ht="18" x14ac:dyDescent="0.25">
      <c r="A540" s="238"/>
      <c r="B540" s="236"/>
      <c r="C540" s="233"/>
      <c r="D540" s="234"/>
      <c r="E540" s="512"/>
      <c r="F540" s="236"/>
      <c r="G540" s="237">
        <f t="shared" si="25"/>
        <v>-1.2960299500264227E-11</v>
      </c>
      <c r="H540" s="238">
        <f t="shared" si="23"/>
        <v>0</v>
      </c>
      <c r="I540" s="239"/>
      <c r="J540" s="240"/>
      <c r="K540" s="234"/>
      <c r="L540" s="242"/>
      <c r="M540" s="311"/>
      <c r="N540" s="274"/>
      <c r="O540" s="275"/>
      <c r="P540" s="275"/>
      <c r="Q540" s="295"/>
      <c r="R540" s="235"/>
    </row>
    <row r="541" spans="1:18" s="130" customFormat="1" ht="20.25" x14ac:dyDescent="0.3">
      <c r="A541" s="238"/>
      <c r="B541" s="236"/>
      <c r="C541" s="233"/>
      <c r="D541" s="234"/>
      <c r="E541" s="620"/>
      <c r="F541" s="236"/>
      <c r="G541" s="237">
        <f t="shared" si="25"/>
        <v>-1.2960299500264227E-11</v>
      </c>
      <c r="H541" s="238">
        <f t="shared" si="23"/>
        <v>0</v>
      </c>
      <c r="I541" s="239"/>
      <c r="J541" s="281"/>
      <c r="K541" s="234"/>
      <c r="L541" s="242"/>
      <c r="M541" s="311"/>
      <c r="N541" s="274"/>
      <c r="O541" s="275"/>
      <c r="P541" s="275"/>
      <c r="Q541" s="295"/>
      <c r="R541" s="235"/>
    </row>
    <row r="542" spans="1:18" s="130" customFormat="1" ht="20.25" x14ac:dyDescent="0.3">
      <c r="A542" s="238"/>
      <c r="B542" s="236"/>
      <c r="C542" s="303"/>
      <c r="D542" s="234"/>
      <c r="E542" s="620"/>
      <c r="F542" s="236"/>
      <c r="G542" s="237">
        <f t="shared" si="25"/>
        <v>-1.2960299500264227E-11</v>
      </c>
      <c r="H542" s="238">
        <f t="shared" si="23"/>
        <v>0</v>
      </c>
      <c r="I542" s="239"/>
      <c r="J542" s="281"/>
      <c r="K542" s="234"/>
      <c r="L542" s="242"/>
      <c r="M542" s="311"/>
      <c r="N542" s="274"/>
      <c r="O542" s="275"/>
      <c r="P542" s="275"/>
      <c r="Q542" s="295"/>
      <c r="R542" s="235"/>
    </row>
    <row r="543" spans="1:18" s="130" customFormat="1" ht="20.25" x14ac:dyDescent="0.3">
      <c r="A543" s="238"/>
      <c r="B543" s="236"/>
      <c r="C543" s="233"/>
      <c r="D543" s="234"/>
      <c r="E543" s="620"/>
      <c r="F543" s="236"/>
      <c r="G543" s="237">
        <f t="shared" si="25"/>
        <v>-1.2960299500264227E-11</v>
      </c>
      <c r="H543" s="238">
        <f t="shared" si="23"/>
        <v>0</v>
      </c>
      <c r="I543" s="239"/>
      <c r="J543" s="281"/>
      <c r="K543" s="234"/>
      <c r="L543" s="242"/>
      <c r="M543" s="311"/>
      <c r="N543" s="274"/>
      <c r="O543" s="275"/>
      <c r="P543" s="275"/>
      <c r="Q543" s="295"/>
      <c r="R543" s="235"/>
    </row>
    <row r="544" spans="1:18" s="130" customFormat="1" ht="21" x14ac:dyDescent="0.35">
      <c r="A544" s="238"/>
      <c r="B544" s="236"/>
      <c r="C544" s="233"/>
      <c r="D544" s="234"/>
      <c r="E544" s="556"/>
      <c r="F544" s="236"/>
      <c r="G544" s="237">
        <f t="shared" si="25"/>
        <v>-1.2960299500264227E-11</v>
      </c>
      <c r="H544" s="238">
        <f t="shared" si="23"/>
        <v>0</v>
      </c>
      <c r="I544" s="239"/>
      <c r="J544" s="281"/>
      <c r="K544" s="234"/>
      <c r="L544" s="242"/>
      <c r="M544" s="309"/>
      <c r="N544" s="274"/>
      <c r="O544" s="275"/>
      <c r="P544" s="275"/>
      <c r="Q544" s="295"/>
    </row>
    <row r="545" spans="1:17" s="130" customFormat="1" ht="21" x14ac:dyDescent="0.35">
      <c r="A545" s="238"/>
      <c r="B545" s="236"/>
      <c r="C545" s="233"/>
      <c r="D545" s="234"/>
      <c r="E545" s="556"/>
      <c r="F545" s="236"/>
      <c r="G545" s="237">
        <f t="shared" si="25"/>
        <v>-1.2960299500264227E-11</v>
      </c>
      <c r="H545" s="238">
        <f t="shared" si="23"/>
        <v>0</v>
      </c>
      <c r="I545" s="239"/>
      <c r="J545" s="281"/>
      <c r="K545" s="234"/>
      <c r="L545" s="242"/>
      <c r="M545" s="309"/>
      <c r="N545" s="274"/>
      <c r="O545" s="275"/>
      <c r="P545" s="275"/>
      <c r="Q545" s="295"/>
    </row>
    <row r="546" spans="1:17" s="130" customFormat="1" ht="18.75" x14ac:dyDescent="0.3">
      <c r="A546" s="238"/>
      <c r="B546" s="236"/>
      <c r="C546" s="233"/>
      <c r="D546" s="234"/>
      <c r="E546" s="513"/>
      <c r="F546" s="236"/>
      <c r="G546" s="237">
        <f t="shared" si="25"/>
        <v>-1.2960299500264227E-11</v>
      </c>
      <c r="H546" s="238">
        <f t="shared" si="23"/>
        <v>0</v>
      </c>
      <c r="I546" s="239"/>
      <c r="J546" s="281"/>
      <c r="K546" s="234"/>
      <c r="L546" s="242"/>
      <c r="M546" s="310"/>
      <c r="N546" s="274"/>
      <c r="O546" s="275"/>
      <c r="P546" s="275"/>
      <c r="Q546" s="295"/>
    </row>
    <row r="547" spans="1:17" s="130" customFormat="1" ht="18" x14ac:dyDescent="0.25">
      <c r="A547" s="238"/>
      <c r="B547" s="236"/>
      <c r="C547" s="233"/>
      <c r="D547" s="234"/>
      <c r="E547" s="512"/>
      <c r="F547" s="236"/>
      <c r="G547" s="237">
        <f t="shared" si="25"/>
        <v>-1.2960299500264227E-11</v>
      </c>
      <c r="H547" s="238">
        <f t="shared" si="23"/>
        <v>0</v>
      </c>
      <c r="I547" s="239"/>
      <c r="J547" s="281"/>
      <c r="K547" s="234"/>
      <c r="L547" s="242"/>
      <c r="M547" s="309"/>
      <c r="N547" s="274"/>
      <c r="O547" s="275"/>
      <c r="P547" s="275"/>
      <c r="Q547" s="295"/>
    </row>
    <row r="548" spans="1:17" s="130" customFormat="1" ht="18" x14ac:dyDescent="0.25">
      <c r="A548" s="238"/>
      <c r="B548" s="236"/>
      <c r="C548" s="233"/>
      <c r="D548" s="234"/>
      <c r="E548" s="512"/>
      <c r="F548" s="236"/>
      <c r="G548" s="237">
        <f t="shared" si="25"/>
        <v>-1.2960299500264227E-11</v>
      </c>
      <c r="H548" s="238">
        <f t="shared" si="23"/>
        <v>0</v>
      </c>
      <c r="I548" s="239"/>
      <c r="J548" s="281"/>
      <c r="K548" s="234"/>
      <c r="L548" s="242"/>
      <c r="M548" s="310"/>
      <c r="N548" s="274"/>
      <c r="O548" s="275"/>
      <c r="P548" s="275"/>
      <c r="Q548" s="295"/>
    </row>
    <row r="549" spans="1:17" s="130" customFormat="1" ht="18" x14ac:dyDescent="0.25">
      <c r="A549" s="238"/>
      <c r="B549" s="236"/>
      <c r="C549" s="303"/>
      <c r="D549" s="285"/>
      <c r="E549" s="512"/>
      <c r="F549" s="236"/>
      <c r="G549" s="237">
        <f t="shared" si="25"/>
        <v>-1.2960299500264227E-11</v>
      </c>
      <c r="H549" s="238">
        <f t="shared" si="23"/>
        <v>0</v>
      </c>
      <c r="I549" s="239"/>
      <c r="J549" s="281"/>
      <c r="K549" s="234"/>
      <c r="L549" s="242"/>
      <c r="M549" s="309"/>
      <c r="N549" s="274"/>
      <c r="O549" s="275"/>
      <c r="P549" s="275"/>
      <c r="Q549" s="295"/>
    </row>
    <row r="550" spans="1:17" s="130" customFormat="1" ht="18" x14ac:dyDescent="0.25">
      <c r="A550" s="238"/>
      <c r="B550" s="236"/>
      <c r="C550" s="233"/>
      <c r="D550" s="234"/>
      <c r="E550" s="512"/>
      <c r="F550" s="236"/>
      <c r="G550" s="237">
        <f t="shared" si="25"/>
        <v>-1.2960299500264227E-11</v>
      </c>
      <c r="H550" s="238">
        <f t="shared" si="23"/>
        <v>0</v>
      </c>
      <c r="I550" s="239"/>
      <c r="J550" s="281"/>
      <c r="K550" s="234"/>
      <c r="L550" s="242"/>
      <c r="M550" s="309"/>
      <c r="N550" s="274"/>
      <c r="O550" s="275"/>
      <c r="P550" s="275"/>
      <c r="Q550" s="295"/>
    </row>
    <row r="551" spans="1:17" s="130" customFormat="1" ht="18" x14ac:dyDescent="0.25">
      <c r="A551" s="238"/>
      <c r="B551" s="236"/>
      <c r="C551" s="233"/>
      <c r="D551" s="234"/>
      <c r="E551" s="512"/>
      <c r="F551" s="236"/>
      <c r="G551" s="237">
        <f t="shared" si="25"/>
        <v>-1.2960299500264227E-11</v>
      </c>
      <c r="H551" s="238">
        <f t="shared" si="23"/>
        <v>0</v>
      </c>
      <c r="I551" s="317"/>
      <c r="J551" s="281"/>
      <c r="K551" s="234"/>
      <c r="L551" s="242"/>
      <c r="M551" s="309"/>
      <c r="N551" s="274"/>
      <c r="O551" s="275"/>
      <c r="P551" s="275"/>
      <c r="Q551" s="295"/>
    </row>
    <row r="552" spans="1:17" s="130" customFormat="1" ht="18" x14ac:dyDescent="0.25">
      <c r="A552" s="238"/>
      <c r="B552" s="236"/>
      <c r="C552" s="233"/>
      <c r="D552" s="234"/>
      <c r="E552" s="617"/>
      <c r="F552" s="236"/>
      <c r="G552" s="237">
        <f t="shared" si="25"/>
        <v>-1.2960299500264227E-11</v>
      </c>
      <c r="H552" s="238">
        <f t="shared" si="23"/>
        <v>0</v>
      </c>
      <c r="I552" s="317"/>
      <c r="J552" s="281"/>
      <c r="K552" s="234"/>
      <c r="L552" s="242"/>
      <c r="M552" s="309"/>
      <c r="N552" s="274"/>
      <c r="O552" s="275"/>
      <c r="P552" s="275"/>
      <c r="Q552" s="295"/>
    </row>
    <row r="553" spans="1:17" s="130" customFormat="1" ht="18.75" x14ac:dyDescent="0.3">
      <c r="A553" s="238"/>
      <c r="B553" s="236"/>
      <c r="C553" s="233"/>
      <c r="D553" s="234"/>
      <c r="E553" s="650"/>
      <c r="F553" s="236"/>
      <c r="G553" s="237">
        <f t="shared" si="25"/>
        <v>-1.2960299500264227E-11</v>
      </c>
      <c r="H553" s="238">
        <f t="shared" si="23"/>
        <v>0</v>
      </c>
      <c r="I553" s="317"/>
      <c r="J553" s="281"/>
      <c r="K553" s="234"/>
      <c r="L553" s="242"/>
      <c r="M553" s="309"/>
      <c r="N553" s="274"/>
      <c r="O553" s="275"/>
      <c r="P553" s="275"/>
      <c r="Q553" s="295"/>
    </row>
    <row r="554" spans="1:17" s="130" customFormat="1" ht="18.75" x14ac:dyDescent="0.3">
      <c r="A554" s="238"/>
      <c r="B554" s="236"/>
      <c r="C554" s="303"/>
      <c r="D554" s="285"/>
      <c r="E554" s="513"/>
      <c r="F554" s="236"/>
      <c r="G554" s="237">
        <f t="shared" si="25"/>
        <v>-1.2960299500264227E-11</v>
      </c>
      <c r="H554" s="238">
        <f t="shared" si="23"/>
        <v>0</v>
      </c>
      <c r="I554" s="317"/>
      <c r="J554" s="281"/>
      <c r="K554" s="234"/>
      <c r="L554" s="242"/>
      <c r="M554" s="309"/>
      <c r="N554" s="274"/>
      <c r="O554" s="275"/>
      <c r="P554" s="275"/>
      <c r="Q554" s="295"/>
    </row>
    <row r="555" spans="1:17" s="130" customFormat="1" ht="18.75" x14ac:dyDescent="0.3">
      <c r="A555" s="238"/>
      <c r="B555" s="236"/>
      <c r="C555" s="233"/>
      <c r="D555" s="234"/>
      <c r="E555" s="513"/>
      <c r="F555" s="236"/>
      <c r="G555" s="237">
        <f t="shared" si="25"/>
        <v>-1.2960299500264227E-11</v>
      </c>
      <c r="H555" s="238">
        <f t="shared" si="23"/>
        <v>0</v>
      </c>
      <c r="I555" s="317"/>
      <c r="J555" s="281"/>
      <c r="K555" s="234"/>
      <c r="L555" s="242"/>
      <c r="M555" s="309"/>
      <c r="N555" s="274"/>
      <c r="O555" s="275"/>
      <c r="P555" s="275"/>
      <c r="Q555" s="295"/>
    </row>
    <row r="556" spans="1:17" s="130" customFormat="1" ht="18.75" x14ac:dyDescent="0.3">
      <c r="A556" s="238"/>
      <c r="B556" s="236"/>
      <c r="C556" s="233"/>
      <c r="D556" s="234"/>
      <c r="E556" s="513"/>
      <c r="F556" s="236"/>
      <c r="G556" s="237">
        <f t="shared" si="25"/>
        <v>-1.2960299500264227E-11</v>
      </c>
      <c r="H556" s="238">
        <f t="shared" si="23"/>
        <v>0</v>
      </c>
      <c r="I556" s="317"/>
      <c r="J556" s="281"/>
      <c r="K556" s="234"/>
      <c r="L556" s="242"/>
      <c r="M556" s="309"/>
      <c r="N556" s="274"/>
      <c r="O556" s="275"/>
      <c r="P556" s="275"/>
      <c r="Q556" s="295"/>
    </row>
    <row r="557" spans="1:17" s="130" customFormat="1" ht="18.75" x14ac:dyDescent="0.3">
      <c r="A557" s="238"/>
      <c r="B557" s="236"/>
      <c r="C557" s="233"/>
      <c r="D557" s="234"/>
      <c r="E557" s="513"/>
      <c r="F557" s="236"/>
      <c r="G557" s="237">
        <f t="shared" si="25"/>
        <v>-1.2960299500264227E-11</v>
      </c>
      <c r="H557" s="238">
        <f t="shared" si="23"/>
        <v>0</v>
      </c>
      <c r="I557" s="317"/>
      <c r="J557" s="281"/>
      <c r="K557" s="234"/>
      <c r="L557" s="242"/>
      <c r="M557" s="309"/>
      <c r="N557" s="274"/>
      <c r="O557" s="275"/>
      <c r="P557" s="275"/>
      <c r="Q557" s="295"/>
    </row>
    <row r="558" spans="1:17" s="130" customFormat="1" ht="18.75" x14ac:dyDescent="0.3">
      <c r="A558" s="238"/>
      <c r="B558" s="236"/>
      <c r="C558" s="237"/>
      <c r="D558" s="238"/>
      <c r="E558" s="513"/>
      <c r="F558" s="236"/>
      <c r="G558" s="237">
        <f t="shared" si="25"/>
        <v>-1.2960299500264227E-11</v>
      </c>
      <c r="H558" s="238">
        <f t="shared" si="23"/>
        <v>0</v>
      </c>
      <c r="I558" s="317"/>
      <c r="J558" s="281"/>
      <c r="K558" s="234"/>
      <c r="L558" s="242"/>
      <c r="M558" s="309"/>
      <c r="N558" s="274"/>
      <c r="O558" s="275"/>
      <c r="P558" s="275"/>
      <c r="Q558" s="295"/>
    </row>
    <row r="559" spans="1:17" s="130" customFormat="1" ht="18" x14ac:dyDescent="0.25">
      <c r="A559" s="238"/>
      <c r="B559" s="236"/>
      <c r="C559" s="237"/>
      <c r="D559" s="238"/>
      <c r="E559" s="512"/>
      <c r="F559" s="236"/>
      <c r="G559" s="237">
        <f t="shared" si="25"/>
        <v>-1.2960299500264227E-11</v>
      </c>
      <c r="H559" s="238">
        <f t="shared" si="23"/>
        <v>0</v>
      </c>
      <c r="I559" s="317"/>
      <c r="J559" s="281"/>
      <c r="K559" s="234"/>
      <c r="L559" s="242"/>
      <c r="M559" s="309"/>
      <c r="N559" s="274"/>
      <c r="O559" s="275"/>
      <c r="P559" s="275"/>
      <c r="Q559" s="295"/>
    </row>
    <row r="560" spans="1:17" s="130" customFormat="1" ht="18" x14ac:dyDescent="0.25">
      <c r="A560" s="238"/>
      <c r="B560" s="236"/>
      <c r="C560" s="237"/>
      <c r="D560" s="238"/>
      <c r="E560" s="512"/>
      <c r="F560" s="236"/>
      <c r="G560" s="237">
        <f t="shared" si="25"/>
        <v>-1.2960299500264227E-11</v>
      </c>
      <c r="H560" s="238">
        <f t="shared" si="23"/>
        <v>0</v>
      </c>
      <c r="I560" s="317"/>
      <c r="J560" s="281"/>
      <c r="K560" s="234"/>
      <c r="L560" s="242"/>
      <c r="M560" s="309"/>
      <c r="N560" s="274"/>
      <c r="O560" s="275"/>
      <c r="P560" s="275"/>
      <c r="Q560" s="295"/>
    </row>
    <row r="561" spans="1:17" s="130" customFormat="1" ht="18" x14ac:dyDescent="0.25">
      <c r="A561" s="238"/>
      <c r="B561" s="236"/>
      <c r="C561" s="237"/>
      <c r="D561" s="238"/>
      <c r="E561" s="512"/>
      <c r="F561" s="236"/>
      <c r="G561" s="237">
        <f t="shared" si="25"/>
        <v>-1.2960299500264227E-11</v>
      </c>
      <c r="H561" s="238">
        <f t="shared" si="23"/>
        <v>0</v>
      </c>
      <c r="I561" s="317"/>
      <c r="J561" s="281"/>
      <c r="K561" s="234"/>
      <c r="L561" s="242"/>
      <c r="M561" s="309"/>
      <c r="N561" s="274"/>
      <c r="O561" s="275"/>
      <c r="P561" s="275"/>
      <c r="Q561" s="295"/>
    </row>
    <row r="562" spans="1:17" s="130" customFormat="1" ht="18" x14ac:dyDescent="0.25">
      <c r="A562" s="238"/>
      <c r="B562" s="236"/>
      <c r="C562" s="237"/>
      <c r="D562" s="238"/>
      <c r="E562" s="512"/>
      <c r="F562" s="236"/>
      <c r="G562" s="237">
        <f t="shared" si="25"/>
        <v>-1.2960299500264227E-11</v>
      </c>
      <c r="H562" s="238">
        <f t="shared" si="23"/>
        <v>0</v>
      </c>
      <c r="I562" s="317"/>
      <c r="J562" s="281"/>
      <c r="K562" s="234"/>
      <c r="L562" s="242"/>
      <c r="M562" s="309"/>
      <c r="N562" s="274"/>
      <c r="O562" s="275"/>
      <c r="P562" s="275"/>
      <c r="Q562" s="295"/>
    </row>
    <row r="563" spans="1:17" s="130" customFormat="1" ht="20.25" x14ac:dyDescent="0.3">
      <c r="A563" s="238"/>
      <c r="B563" s="236"/>
      <c r="C563" s="237"/>
      <c r="D563" s="238"/>
      <c r="E563" s="505"/>
      <c r="F563" s="236"/>
      <c r="G563" s="237">
        <f t="shared" si="25"/>
        <v>-1.2960299500264227E-11</v>
      </c>
      <c r="H563" s="238">
        <f t="shared" si="23"/>
        <v>0</v>
      </c>
      <c r="I563" s="317"/>
      <c r="J563" s="269"/>
      <c r="K563" s="234"/>
      <c r="L563" s="242"/>
      <c r="M563" s="309"/>
      <c r="N563" s="274"/>
      <c r="O563" s="275"/>
      <c r="P563" s="275"/>
      <c r="Q563" s="295"/>
    </row>
    <row r="564" spans="1:17" s="130" customFormat="1" ht="20.25" x14ac:dyDescent="0.3">
      <c r="A564" s="238"/>
      <c r="B564" s="236"/>
      <c r="C564" s="284"/>
      <c r="D564" s="238"/>
      <c r="E564" s="505"/>
      <c r="F564" s="236"/>
      <c r="G564" s="237">
        <f t="shared" si="25"/>
        <v>-1.2960299500264227E-11</v>
      </c>
      <c r="H564" s="238">
        <f t="shared" si="23"/>
        <v>0</v>
      </c>
      <c r="I564" s="317"/>
      <c r="J564" s="269"/>
      <c r="K564" s="234"/>
      <c r="L564" s="242"/>
      <c r="M564" s="309"/>
      <c r="N564" s="274"/>
      <c r="O564" s="275"/>
      <c r="P564" s="275"/>
      <c r="Q564" s="295"/>
    </row>
    <row r="565" spans="1:17" s="130" customFormat="1" ht="20.25" x14ac:dyDescent="0.3">
      <c r="A565" s="238"/>
      <c r="B565" s="236"/>
      <c r="C565" s="237"/>
      <c r="D565" s="238"/>
      <c r="E565" s="505"/>
      <c r="F565" s="236"/>
      <c r="G565" s="237">
        <f t="shared" si="25"/>
        <v>-1.2960299500264227E-11</v>
      </c>
      <c r="H565" s="238">
        <f t="shared" si="23"/>
        <v>0</v>
      </c>
      <c r="I565" s="317"/>
      <c r="J565" s="269"/>
      <c r="K565" s="234"/>
      <c r="L565" s="242"/>
      <c r="M565" s="309"/>
      <c r="N565" s="274"/>
      <c r="O565" s="275"/>
      <c r="P565" s="275"/>
      <c r="Q565" s="295"/>
    </row>
    <row r="566" spans="1:17" s="130" customFormat="1" ht="20.25" x14ac:dyDescent="0.3">
      <c r="A566" s="238"/>
      <c r="B566" s="236"/>
      <c r="C566" s="233"/>
      <c r="D566" s="234"/>
      <c r="E566" s="505"/>
      <c r="F566" s="236"/>
      <c r="G566" s="237">
        <f t="shared" si="25"/>
        <v>-1.2960299500264227E-11</v>
      </c>
      <c r="H566" s="238">
        <f t="shared" si="23"/>
        <v>0</v>
      </c>
      <c r="I566" s="317"/>
      <c r="J566" s="269"/>
      <c r="K566" s="234"/>
      <c r="L566" s="242"/>
      <c r="M566" s="309"/>
      <c r="N566" s="274"/>
      <c r="O566" s="275"/>
      <c r="P566" s="275"/>
      <c r="Q566" s="295"/>
    </row>
    <row r="567" spans="1:17" s="130" customFormat="1" ht="20.25" x14ac:dyDescent="0.3">
      <c r="A567" s="238"/>
      <c r="B567" s="236"/>
      <c r="C567" s="233"/>
      <c r="D567" s="234"/>
      <c r="E567" s="505"/>
      <c r="F567" s="236"/>
      <c r="G567" s="237">
        <f t="shared" si="25"/>
        <v>-1.2960299500264227E-11</v>
      </c>
      <c r="H567" s="238">
        <f t="shared" si="23"/>
        <v>0</v>
      </c>
      <c r="I567" s="317"/>
      <c r="J567" s="269"/>
      <c r="K567" s="234"/>
      <c r="L567" s="242"/>
      <c r="M567" s="309"/>
      <c r="N567" s="274"/>
      <c r="O567" s="275"/>
      <c r="P567" s="275"/>
      <c r="Q567" s="295"/>
    </row>
    <row r="568" spans="1:17" s="130" customFormat="1" ht="20.25" x14ac:dyDescent="0.3">
      <c r="A568" s="238"/>
      <c r="B568" s="236"/>
      <c r="C568" s="233"/>
      <c r="D568" s="234"/>
      <c r="E568" s="505"/>
      <c r="F568" s="236"/>
      <c r="G568" s="237">
        <f t="shared" si="25"/>
        <v>-1.2960299500264227E-11</v>
      </c>
      <c r="H568" s="238">
        <f t="shared" si="23"/>
        <v>0</v>
      </c>
      <c r="I568" s="317"/>
      <c r="J568" s="269"/>
      <c r="K568" s="234"/>
      <c r="L568" s="242"/>
      <c r="M568" s="309"/>
      <c r="N568" s="274"/>
      <c r="O568" s="275"/>
      <c r="P568" s="275"/>
      <c r="Q568" s="295"/>
    </row>
    <row r="569" spans="1:17" s="130" customFormat="1" ht="20.25" x14ac:dyDescent="0.3">
      <c r="A569" s="238"/>
      <c r="B569" s="236"/>
      <c r="C569" s="233"/>
      <c r="D569" s="234"/>
      <c r="E569" s="505"/>
      <c r="F569" s="236"/>
      <c r="G569" s="237">
        <f t="shared" si="25"/>
        <v>-1.2960299500264227E-11</v>
      </c>
      <c r="H569" s="238">
        <f t="shared" si="23"/>
        <v>0</v>
      </c>
      <c r="I569" s="317"/>
      <c r="J569" s="269"/>
      <c r="K569" s="234"/>
      <c r="L569" s="242"/>
      <c r="M569" s="698"/>
      <c r="N569" s="274"/>
      <c r="O569" s="275"/>
      <c r="P569" s="275"/>
      <c r="Q569" s="295"/>
    </row>
    <row r="570" spans="1:17" s="130" customFormat="1" ht="20.25" x14ac:dyDescent="0.3">
      <c r="A570" s="238"/>
      <c r="B570" s="236"/>
      <c r="C570" s="233"/>
      <c r="D570" s="234"/>
      <c r="E570" s="505"/>
      <c r="F570" s="236"/>
      <c r="G570" s="237">
        <f t="shared" si="25"/>
        <v>-1.2960299500264227E-11</v>
      </c>
      <c r="H570" s="238">
        <f t="shared" si="23"/>
        <v>0</v>
      </c>
      <c r="I570" s="317"/>
      <c r="J570" s="269"/>
      <c r="K570" s="234"/>
      <c r="L570" s="242"/>
      <c r="M570" s="309"/>
      <c r="N570" s="274"/>
      <c r="O570" s="275"/>
      <c r="P570" s="275"/>
      <c r="Q570" s="295"/>
    </row>
    <row r="571" spans="1:17" s="130" customFormat="1" ht="20.25" x14ac:dyDescent="0.3">
      <c r="A571" s="238"/>
      <c r="B571" s="236"/>
      <c r="C571" s="233"/>
      <c r="D571" s="234"/>
      <c r="E571" s="505"/>
      <c r="F571" s="236"/>
      <c r="G571" s="237">
        <f t="shared" si="25"/>
        <v>-1.2960299500264227E-11</v>
      </c>
      <c r="H571" s="238">
        <f t="shared" si="23"/>
        <v>0</v>
      </c>
      <c r="I571" s="317"/>
      <c r="J571" s="269"/>
      <c r="K571" s="234"/>
      <c r="L571" s="242"/>
      <c r="M571" s="309"/>
      <c r="N571" s="274"/>
      <c r="O571" s="275"/>
      <c r="P571" s="275"/>
      <c r="Q571" s="295"/>
    </row>
    <row r="572" spans="1:17" s="130" customFormat="1" ht="20.25" x14ac:dyDescent="0.3">
      <c r="A572" s="238"/>
      <c r="B572" s="236"/>
      <c r="C572" s="233"/>
      <c r="D572" s="234"/>
      <c r="E572" s="505"/>
      <c r="F572" s="236"/>
      <c r="G572" s="237">
        <f t="shared" si="25"/>
        <v>-1.2960299500264227E-11</v>
      </c>
      <c r="H572" s="238">
        <f t="shared" si="23"/>
        <v>0</v>
      </c>
      <c r="I572" s="317"/>
      <c r="J572" s="269"/>
      <c r="K572" s="234"/>
      <c r="L572" s="242"/>
      <c r="M572" s="309"/>
      <c r="N572" s="274"/>
      <c r="O572" s="275"/>
      <c r="P572" s="275"/>
      <c r="Q572" s="295"/>
    </row>
    <row r="573" spans="1:17" s="130" customFormat="1" ht="20.25" x14ac:dyDescent="0.3">
      <c r="A573" s="238"/>
      <c r="B573" s="236"/>
      <c r="C573" s="233"/>
      <c r="D573" s="234"/>
      <c r="E573" s="505"/>
      <c r="F573" s="236"/>
      <c r="G573" s="237">
        <f t="shared" si="25"/>
        <v>-1.2960299500264227E-11</v>
      </c>
      <c r="H573" s="238">
        <f t="shared" si="23"/>
        <v>0</v>
      </c>
      <c r="I573" s="317"/>
      <c r="J573" s="269"/>
      <c r="K573" s="234"/>
      <c r="L573" s="242"/>
      <c r="M573" s="309"/>
      <c r="N573" s="274"/>
      <c r="O573" s="275"/>
      <c r="P573" s="275"/>
      <c r="Q573" s="295"/>
    </row>
    <row r="574" spans="1:17" s="130" customFormat="1" ht="20.25" x14ac:dyDescent="0.3">
      <c r="A574" s="238"/>
      <c r="B574" s="236"/>
      <c r="C574" s="233"/>
      <c r="D574" s="234"/>
      <c r="E574" s="505"/>
      <c r="F574" s="236"/>
      <c r="G574" s="237">
        <f t="shared" si="25"/>
        <v>-1.2960299500264227E-11</v>
      </c>
      <c r="H574" s="238">
        <f t="shared" si="23"/>
        <v>0</v>
      </c>
      <c r="I574" s="317"/>
      <c r="J574" s="269"/>
      <c r="K574" s="234"/>
      <c r="L574" s="242"/>
      <c r="M574" s="309"/>
      <c r="N574" s="274"/>
      <c r="O574" s="275"/>
      <c r="P574" s="275"/>
      <c r="Q574" s="295"/>
    </row>
    <row r="575" spans="1:17" s="130" customFormat="1" ht="20.25" x14ac:dyDescent="0.3">
      <c r="A575" s="238"/>
      <c r="B575" s="236"/>
      <c r="C575" s="233"/>
      <c r="D575" s="234"/>
      <c r="E575" s="505"/>
      <c r="F575" s="236"/>
      <c r="G575" s="237">
        <f t="shared" si="25"/>
        <v>-1.2960299500264227E-11</v>
      </c>
      <c r="H575" s="238">
        <f t="shared" si="23"/>
        <v>0</v>
      </c>
      <c r="I575" s="317"/>
      <c r="J575" s="269"/>
      <c r="K575" s="234"/>
      <c r="L575" s="242"/>
      <c r="M575" s="309"/>
      <c r="N575" s="274"/>
      <c r="O575" s="275"/>
      <c r="P575" s="275"/>
      <c r="Q575" s="295"/>
    </row>
    <row r="576" spans="1:17" s="130" customFormat="1" ht="20.25" x14ac:dyDescent="0.3">
      <c r="A576" s="238"/>
      <c r="B576" s="236"/>
      <c r="C576" s="233"/>
      <c r="D576" s="234"/>
      <c r="E576" s="505"/>
      <c r="F576" s="236"/>
      <c r="G576" s="237">
        <f t="shared" si="25"/>
        <v>-1.2960299500264227E-11</v>
      </c>
      <c r="H576" s="238">
        <f t="shared" si="23"/>
        <v>0</v>
      </c>
      <c r="I576" s="317"/>
      <c r="J576" s="269"/>
      <c r="K576" s="234"/>
      <c r="L576" s="242"/>
      <c r="M576" s="309"/>
      <c r="N576" s="274"/>
      <c r="O576" s="275"/>
      <c r="P576" s="275"/>
      <c r="Q576" s="295"/>
    </row>
    <row r="577" spans="1:17" s="130" customFormat="1" ht="20.25" x14ac:dyDescent="0.3">
      <c r="A577" s="238"/>
      <c r="B577" s="236"/>
      <c r="C577" s="233"/>
      <c r="D577" s="234"/>
      <c r="E577" s="505"/>
      <c r="F577" s="236"/>
      <c r="G577" s="237">
        <f t="shared" si="25"/>
        <v>-1.2960299500264227E-11</v>
      </c>
      <c r="H577" s="238">
        <f t="shared" si="23"/>
        <v>0</v>
      </c>
      <c r="I577" s="317"/>
      <c r="J577" s="269"/>
      <c r="K577" s="234"/>
      <c r="L577" s="242"/>
      <c r="M577" s="316"/>
      <c r="N577" s="274"/>
      <c r="O577" s="275"/>
      <c r="P577" s="275"/>
      <c r="Q577" s="295"/>
    </row>
    <row r="578" spans="1:17" s="130" customFormat="1" ht="20.25" x14ac:dyDescent="0.3">
      <c r="A578" s="238"/>
      <c r="B578" s="236"/>
      <c r="C578" s="233"/>
      <c r="D578" s="234"/>
      <c r="E578" s="505"/>
      <c r="F578" s="236"/>
      <c r="G578" s="284">
        <f t="shared" si="25"/>
        <v>-1.2960299500264227E-11</v>
      </c>
      <c r="H578" s="238">
        <f t="shared" si="23"/>
        <v>0</v>
      </c>
      <c r="I578" s="317"/>
      <c r="J578" s="269"/>
      <c r="K578" s="234"/>
      <c r="L578" s="242"/>
      <c r="M578" s="316"/>
      <c r="N578" s="274"/>
      <c r="O578" s="275"/>
      <c r="P578" s="275"/>
      <c r="Q578" s="295"/>
    </row>
    <row r="579" spans="1:17" s="130" customFormat="1" ht="20.25" x14ac:dyDescent="0.3">
      <c r="A579" s="238"/>
      <c r="B579" s="236"/>
      <c r="C579" s="303"/>
      <c r="D579" s="279"/>
      <c r="E579" s="505"/>
      <c r="F579" s="236"/>
      <c r="G579" s="284">
        <f t="shared" si="25"/>
        <v>-1.2960299500264227E-11</v>
      </c>
      <c r="H579" s="238">
        <f t="shared" si="23"/>
        <v>0</v>
      </c>
      <c r="I579" s="317"/>
      <c r="J579" s="269"/>
      <c r="K579" s="234"/>
      <c r="L579" s="242"/>
      <c r="M579" s="313"/>
      <c r="N579" s="274"/>
      <c r="O579" s="275"/>
      <c r="P579" s="275"/>
      <c r="Q579" s="295"/>
    </row>
    <row r="580" spans="1:17" s="130" customFormat="1" ht="20.25" x14ac:dyDescent="0.3">
      <c r="A580" s="238"/>
      <c r="B580" s="236"/>
      <c r="C580" s="233"/>
      <c r="D580" s="297"/>
      <c r="E580" s="297"/>
      <c r="F580" s="236"/>
      <c r="G580" s="284">
        <f t="shared" si="25"/>
        <v>-1.2960299500264227E-11</v>
      </c>
      <c r="H580" s="238">
        <f t="shared" si="23"/>
        <v>0</v>
      </c>
      <c r="I580" s="317"/>
      <c r="J580" s="269"/>
      <c r="K580" s="234"/>
      <c r="L580" s="242"/>
      <c r="M580" s="313"/>
      <c r="N580" s="274"/>
      <c r="O580" s="275"/>
      <c r="P580" s="275"/>
      <c r="Q580" s="295"/>
    </row>
    <row r="581" spans="1:17" s="130" customFormat="1" ht="20.25" x14ac:dyDescent="0.3">
      <c r="A581" s="238"/>
      <c r="B581" s="236"/>
      <c r="C581" s="233"/>
      <c r="D581" s="468"/>
      <c r="E581" s="297"/>
      <c r="F581" s="236"/>
      <c r="G581" s="284">
        <f t="shared" si="25"/>
        <v>-1.2960299500264227E-11</v>
      </c>
      <c r="H581" s="238">
        <f t="shared" si="23"/>
        <v>0</v>
      </c>
      <c r="I581" s="317"/>
      <c r="J581" s="269"/>
      <c r="K581" s="234"/>
      <c r="L581" s="242"/>
      <c r="M581" s="312"/>
      <c r="N581" s="274"/>
      <c r="O581" s="275"/>
      <c r="P581" s="275"/>
      <c r="Q581" s="295"/>
    </row>
    <row r="582" spans="1:17" s="130" customFormat="1" ht="20.25" x14ac:dyDescent="0.3">
      <c r="A582" s="238"/>
      <c r="B582" s="236"/>
      <c r="C582" s="233"/>
      <c r="D582" s="482"/>
      <c r="E582" s="297"/>
      <c r="F582" s="236"/>
      <c r="G582" s="284">
        <f t="shared" si="25"/>
        <v>-1.2960299500264227E-11</v>
      </c>
      <c r="H582" s="238">
        <f t="shared" si="23"/>
        <v>0</v>
      </c>
      <c r="I582" s="317"/>
      <c r="J582" s="269"/>
      <c r="K582" s="234"/>
      <c r="L582" s="242"/>
      <c r="M582" s="313"/>
      <c r="N582" s="274"/>
      <c r="O582" s="275"/>
      <c r="P582" s="275"/>
      <c r="Q582" s="295"/>
    </row>
    <row r="583" spans="1:17" s="130" customFormat="1" ht="20.25" x14ac:dyDescent="0.3">
      <c r="A583" s="238"/>
      <c r="B583" s="236"/>
      <c r="C583" s="233"/>
      <c r="D583" s="539"/>
      <c r="E583" s="696"/>
      <c r="F583" s="240"/>
      <c r="G583" s="284">
        <f t="shared" si="25"/>
        <v>-1.2960299500264227E-11</v>
      </c>
      <c r="H583" s="238">
        <f t="shared" si="25"/>
        <v>0</v>
      </c>
      <c r="I583" s="239"/>
      <c r="J583" s="281"/>
      <c r="K583" s="234"/>
      <c r="L583" s="242"/>
      <c r="M583" s="316"/>
      <c r="N583" s="274"/>
      <c r="O583" s="275"/>
      <c r="P583" s="275"/>
      <c r="Q583" s="295"/>
    </row>
    <row r="584" spans="1:17" s="130" customFormat="1" ht="20.25" x14ac:dyDescent="0.3">
      <c r="A584" s="238"/>
      <c r="B584" s="236"/>
      <c r="C584" s="233"/>
      <c r="D584" s="297"/>
      <c r="E584" s="694"/>
      <c r="F584" s="240"/>
      <c r="G584" s="284">
        <f t="shared" ref="G584:H642" si="26">G583-E584+C584</f>
        <v>-1.2960299500264227E-11</v>
      </c>
      <c r="H584" s="238">
        <f t="shared" si="26"/>
        <v>0</v>
      </c>
      <c r="I584" s="239"/>
      <c r="J584" s="281"/>
      <c r="K584" s="234"/>
      <c r="L584" s="242"/>
      <c r="M584" s="313"/>
      <c r="N584" s="274"/>
      <c r="O584" s="275"/>
      <c r="P584" s="275"/>
      <c r="Q584" s="295"/>
    </row>
    <row r="585" spans="1:17" s="130" customFormat="1" ht="20.25" x14ac:dyDescent="0.3">
      <c r="A585" s="238"/>
      <c r="B585" s="236"/>
      <c r="C585" s="233"/>
      <c r="D585" s="297"/>
      <c r="E585" s="694"/>
      <c r="F585" s="240"/>
      <c r="G585" s="284">
        <f t="shared" si="26"/>
        <v>-1.2960299500264227E-11</v>
      </c>
      <c r="H585" s="238">
        <f t="shared" si="26"/>
        <v>0</v>
      </c>
      <c r="I585" s="239"/>
      <c r="J585" s="281"/>
      <c r="K585" s="234"/>
      <c r="L585" s="242"/>
      <c r="M585" s="313"/>
      <c r="N585" s="274"/>
      <c r="O585" s="275"/>
      <c r="P585" s="275"/>
      <c r="Q585" s="295"/>
    </row>
    <row r="586" spans="1:17" s="130" customFormat="1" ht="20.25" x14ac:dyDescent="0.3">
      <c r="A586" s="238"/>
      <c r="B586" s="236"/>
      <c r="C586" s="303"/>
      <c r="D586" s="291"/>
      <c r="E586" s="694"/>
      <c r="F586" s="240"/>
      <c r="G586" s="284">
        <f t="shared" si="26"/>
        <v>-1.2960299500264227E-11</v>
      </c>
      <c r="H586" s="238">
        <f t="shared" si="26"/>
        <v>0</v>
      </c>
      <c r="I586" s="239"/>
      <c r="J586" s="281"/>
      <c r="K586" s="234"/>
      <c r="L586" s="242"/>
      <c r="M586" s="537"/>
      <c r="N586" s="274"/>
      <c r="O586" s="275"/>
      <c r="P586" s="275"/>
      <c r="Q586" s="295"/>
    </row>
    <row r="587" spans="1:17" s="130" customFormat="1" ht="20.25" x14ac:dyDescent="0.3">
      <c r="A587" s="238"/>
      <c r="B587" s="236"/>
      <c r="C587" s="483"/>
      <c r="D587" s="279"/>
      <c r="E587" s="694"/>
      <c r="F587" s="240"/>
      <c r="G587" s="284">
        <f t="shared" si="26"/>
        <v>-1.2960299500264227E-11</v>
      </c>
      <c r="H587" s="238">
        <f t="shared" si="26"/>
        <v>0</v>
      </c>
      <c r="I587" s="239"/>
      <c r="J587" s="281"/>
      <c r="K587" s="234"/>
      <c r="L587" s="300"/>
      <c r="M587" s="316"/>
      <c r="N587" s="274"/>
      <c r="O587" s="275"/>
      <c r="P587" s="275"/>
      <c r="Q587" s="295"/>
    </row>
    <row r="588" spans="1:17" s="130" customFormat="1" ht="20.25" x14ac:dyDescent="0.3">
      <c r="A588" s="238"/>
      <c r="B588" s="236"/>
      <c r="C588" s="233"/>
      <c r="D588" s="297"/>
      <c r="E588" s="694"/>
      <c r="F588" s="240"/>
      <c r="G588" s="284">
        <f t="shared" si="26"/>
        <v>-1.2960299500264227E-11</v>
      </c>
      <c r="H588" s="238">
        <f t="shared" si="26"/>
        <v>0</v>
      </c>
      <c r="I588" s="239"/>
      <c r="J588" s="281"/>
      <c r="K588" s="234"/>
      <c r="L588" s="242"/>
      <c r="M588" s="313"/>
      <c r="N588" s="274"/>
      <c r="O588" s="275"/>
      <c r="P588" s="275"/>
      <c r="Q588" s="295"/>
    </row>
    <row r="589" spans="1:17" s="130" customFormat="1" ht="20.25" x14ac:dyDescent="0.3">
      <c r="A589" s="238"/>
      <c r="B589" s="236"/>
      <c r="C589" s="233"/>
      <c r="D589" s="235"/>
      <c r="E589" s="694"/>
      <c r="F589" s="240"/>
      <c r="G589" s="284">
        <f t="shared" si="26"/>
        <v>-1.2960299500264227E-11</v>
      </c>
      <c r="H589" s="238">
        <f t="shared" si="26"/>
        <v>0</v>
      </c>
      <c r="I589" s="239"/>
      <c r="J589" s="281"/>
      <c r="K589" s="234"/>
      <c r="L589" s="242"/>
      <c r="M589" s="571"/>
      <c r="N589" s="274"/>
      <c r="O589" s="275"/>
      <c r="P589" s="275"/>
      <c r="Q589" s="295"/>
    </row>
    <row r="590" spans="1:17" s="130" customFormat="1" ht="20.25" x14ac:dyDescent="0.3">
      <c r="A590" s="238"/>
      <c r="B590" s="236"/>
      <c r="C590" s="233"/>
      <c r="D590" s="297"/>
      <c r="E590" s="694"/>
      <c r="F590" s="240"/>
      <c r="G590" s="284">
        <f t="shared" si="26"/>
        <v>-1.2960299500264227E-11</v>
      </c>
      <c r="H590" s="238">
        <f t="shared" si="26"/>
        <v>0</v>
      </c>
      <c r="I590" s="239"/>
      <c r="J590" s="281"/>
      <c r="K590" s="234"/>
      <c r="L590" s="242"/>
      <c r="M590" s="313"/>
      <c r="N590" s="274"/>
      <c r="O590" s="275"/>
      <c r="P590" s="275"/>
      <c r="Q590" s="295"/>
    </row>
    <row r="591" spans="1:17" s="130" customFormat="1" ht="20.25" x14ac:dyDescent="0.3">
      <c r="A591" s="238"/>
      <c r="B591" s="236"/>
      <c r="C591" s="233"/>
      <c r="D591" s="297"/>
      <c r="E591" s="694"/>
      <c r="F591" s="240"/>
      <c r="G591" s="284">
        <f t="shared" si="26"/>
        <v>-1.2960299500264227E-11</v>
      </c>
      <c r="H591" s="238">
        <f t="shared" si="26"/>
        <v>0</v>
      </c>
      <c r="I591" s="239"/>
      <c r="J591" s="281"/>
      <c r="K591" s="234"/>
      <c r="L591" s="242"/>
      <c r="M591" s="312"/>
      <c r="N591" s="274"/>
      <c r="O591" s="275"/>
      <c r="P591" s="275"/>
      <c r="Q591" s="295"/>
    </row>
    <row r="592" spans="1:17" s="130" customFormat="1" ht="20.25" x14ac:dyDescent="0.3">
      <c r="A592" s="238"/>
      <c r="B592" s="236"/>
      <c r="C592" s="303"/>
      <c r="D592" s="315"/>
      <c r="E592" s="694"/>
      <c r="F592" s="240"/>
      <c r="G592" s="284">
        <f t="shared" si="26"/>
        <v>-1.2960299500264227E-11</v>
      </c>
      <c r="H592" s="238">
        <f t="shared" si="26"/>
        <v>0</v>
      </c>
      <c r="I592" s="239"/>
      <c r="J592" s="281"/>
      <c r="K592" s="234"/>
      <c r="L592" s="242"/>
      <c r="M592" s="312"/>
      <c r="N592" s="274"/>
      <c r="O592" s="275"/>
      <c r="P592" s="275"/>
      <c r="Q592" s="295"/>
    </row>
    <row r="593" spans="1:17" s="130" customFormat="1" ht="20.25" x14ac:dyDescent="0.3">
      <c r="A593" s="238"/>
      <c r="B593" s="236"/>
      <c r="C593" s="233"/>
      <c r="D593" s="492"/>
      <c r="E593" s="694"/>
      <c r="F593" s="240"/>
      <c r="G593" s="284">
        <f t="shared" si="26"/>
        <v>-1.2960299500264227E-11</v>
      </c>
      <c r="H593" s="238">
        <f t="shared" si="26"/>
        <v>0</v>
      </c>
      <c r="I593" s="239"/>
      <c r="J593" s="281"/>
      <c r="K593" s="234"/>
      <c r="L593" s="242"/>
      <c r="M593" s="312"/>
      <c r="N593" s="274"/>
      <c r="O593" s="275"/>
      <c r="P593" s="275"/>
      <c r="Q593" s="295"/>
    </row>
    <row r="594" spans="1:17" s="130" customFormat="1" ht="20.25" x14ac:dyDescent="0.3">
      <c r="A594" s="238"/>
      <c r="B594" s="236"/>
      <c r="C594" s="233"/>
      <c r="D594" s="297"/>
      <c r="E594" s="694"/>
      <c r="F594" s="240"/>
      <c r="G594" s="284">
        <f t="shared" si="26"/>
        <v>-1.2960299500264227E-11</v>
      </c>
      <c r="H594" s="238">
        <f t="shared" si="26"/>
        <v>0</v>
      </c>
      <c r="I594" s="239"/>
      <c r="J594" s="281"/>
      <c r="K594" s="234"/>
      <c r="L594" s="242"/>
      <c r="M594" s="312"/>
      <c r="N594" s="274"/>
      <c r="O594" s="275"/>
      <c r="P594" s="275"/>
      <c r="Q594" s="295"/>
    </row>
    <row r="595" spans="1:17" s="130" customFormat="1" ht="20.25" x14ac:dyDescent="0.3">
      <c r="A595" s="238"/>
      <c r="B595" s="236"/>
      <c r="C595" s="233"/>
      <c r="D595" s="235"/>
      <c r="E595" s="694"/>
      <c r="F595" s="240"/>
      <c r="G595" s="284">
        <f t="shared" si="26"/>
        <v>-1.2960299500264227E-11</v>
      </c>
      <c r="H595" s="238">
        <f t="shared" si="26"/>
        <v>0</v>
      </c>
      <c r="I595" s="239"/>
      <c r="J595" s="281"/>
      <c r="K595" s="234"/>
      <c r="L595" s="242"/>
      <c r="M595" s="312"/>
      <c r="N595" s="274"/>
      <c r="O595" s="275"/>
      <c r="P595" s="275"/>
      <c r="Q595" s="295"/>
    </row>
    <row r="596" spans="1:17" s="130" customFormat="1" ht="20.25" x14ac:dyDescent="0.3">
      <c r="A596" s="238"/>
      <c r="B596" s="236"/>
      <c r="C596" s="233"/>
      <c r="D596" s="482"/>
      <c r="E596" s="694"/>
      <c r="F596" s="240"/>
      <c r="G596" s="284">
        <f t="shared" si="26"/>
        <v>-1.2960299500264227E-11</v>
      </c>
      <c r="H596" s="238">
        <f t="shared" si="26"/>
        <v>0</v>
      </c>
      <c r="I596" s="239"/>
      <c r="J596" s="281"/>
      <c r="K596" s="234"/>
      <c r="L596" s="242"/>
      <c r="M596" s="312"/>
      <c r="N596" s="274"/>
      <c r="O596" s="275"/>
      <c r="P596" s="275"/>
      <c r="Q596" s="295"/>
    </row>
    <row r="597" spans="1:17" s="130" customFormat="1" ht="20.25" x14ac:dyDescent="0.3">
      <c r="A597" s="238"/>
      <c r="B597" s="236"/>
      <c r="C597" s="233"/>
      <c r="D597" s="297"/>
      <c r="E597" s="694"/>
      <c r="F597" s="240"/>
      <c r="G597" s="237">
        <f t="shared" si="26"/>
        <v>-1.2960299500264227E-11</v>
      </c>
      <c r="H597" s="238">
        <f t="shared" si="26"/>
        <v>0</v>
      </c>
      <c r="I597" s="239"/>
      <c r="J597" s="281"/>
      <c r="K597" s="234"/>
      <c r="L597" s="242"/>
      <c r="M597" s="312"/>
      <c r="N597" s="274"/>
      <c r="O597" s="275"/>
      <c r="P597" s="275"/>
      <c r="Q597" s="295"/>
    </row>
    <row r="598" spans="1:17" s="130" customFormat="1" ht="20.25" x14ac:dyDescent="0.3">
      <c r="A598" s="238"/>
      <c r="B598" s="236"/>
      <c r="C598" s="233"/>
      <c r="D598" s="297"/>
      <c r="E598" s="619"/>
      <c r="F598" s="240"/>
      <c r="G598" s="237">
        <f t="shared" si="26"/>
        <v>-1.2960299500264227E-11</v>
      </c>
      <c r="H598" s="238">
        <f t="shared" si="26"/>
        <v>0</v>
      </c>
      <c r="I598" s="239"/>
      <c r="J598" s="281"/>
      <c r="K598" s="234"/>
      <c r="L598" s="242"/>
      <c r="M598" s="312"/>
      <c r="N598" s="274"/>
      <c r="O598" s="275"/>
      <c r="P598" s="275"/>
      <c r="Q598" s="295"/>
    </row>
    <row r="599" spans="1:17" s="130" customFormat="1" ht="20.25" x14ac:dyDescent="0.3">
      <c r="A599" s="238"/>
      <c r="B599" s="236"/>
      <c r="C599" s="233"/>
      <c r="D599" s="468"/>
      <c r="E599" s="619"/>
      <c r="F599" s="240"/>
      <c r="G599" s="237">
        <f t="shared" si="26"/>
        <v>-1.2960299500264227E-11</v>
      </c>
      <c r="H599" s="238">
        <f t="shared" si="26"/>
        <v>0</v>
      </c>
      <c r="I599" s="239"/>
      <c r="J599" s="281"/>
      <c r="K599" s="234"/>
      <c r="L599" s="242"/>
      <c r="M599" s="316"/>
      <c r="N599" s="274"/>
      <c r="O599" s="275"/>
      <c r="P599" s="275"/>
      <c r="Q599" s="295"/>
    </row>
    <row r="600" spans="1:17" s="130" customFormat="1" ht="20.25" x14ac:dyDescent="0.3">
      <c r="A600" s="238"/>
      <c r="B600" s="236"/>
      <c r="C600" s="233"/>
      <c r="D600" s="234"/>
      <c r="E600" s="619"/>
      <c r="F600" s="240"/>
      <c r="G600" s="237">
        <f t="shared" si="26"/>
        <v>-1.2960299500264227E-11</v>
      </c>
      <c r="H600" s="238">
        <f t="shared" si="26"/>
        <v>0</v>
      </c>
      <c r="I600" s="239"/>
      <c r="J600" s="281"/>
      <c r="K600" s="234"/>
      <c r="L600" s="242"/>
      <c r="M600" s="312"/>
      <c r="N600" s="274"/>
      <c r="O600" s="275"/>
      <c r="P600" s="275"/>
      <c r="Q600" s="295"/>
    </row>
    <row r="601" spans="1:17" s="130" customFormat="1" ht="20.25" x14ac:dyDescent="0.3">
      <c r="A601" s="238"/>
      <c r="B601" s="236"/>
      <c r="C601" s="233"/>
      <c r="D601" s="234"/>
      <c r="E601" s="619"/>
      <c r="F601" s="240"/>
      <c r="G601" s="237">
        <f t="shared" si="26"/>
        <v>-1.2960299500264227E-11</v>
      </c>
      <c r="H601" s="238">
        <f t="shared" si="26"/>
        <v>0</v>
      </c>
      <c r="I601" s="239"/>
      <c r="J601" s="281"/>
      <c r="K601" s="234"/>
      <c r="N601" s="274"/>
      <c r="O601" s="275"/>
      <c r="P601" s="275"/>
      <c r="Q601" s="295"/>
    </row>
    <row r="602" spans="1:17" s="130" customFormat="1" ht="20.25" x14ac:dyDescent="0.3">
      <c r="A602" s="238"/>
      <c r="B602" s="236"/>
      <c r="C602" s="303"/>
      <c r="D602" s="467"/>
      <c r="E602" s="619"/>
      <c r="F602" s="240"/>
      <c r="G602" s="237">
        <f t="shared" si="26"/>
        <v>-1.2960299500264227E-11</v>
      </c>
      <c r="H602" s="238">
        <f t="shared" si="26"/>
        <v>0</v>
      </c>
      <c r="I602" s="239"/>
      <c r="J602" s="281"/>
      <c r="K602" s="234"/>
      <c r="L602" s="242"/>
      <c r="M602" s="312"/>
      <c r="N602" s="274"/>
      <c r="O602" s="275"/>
      <c r="P602" s="275"/>
      <c r="Q602" s="295"/>
    </row>
    <row r="603" spans="1:17" s="130" customFormat="1" ht="20.25" x14ac:dyDescent="0.3">
      <c r="A603" s="238"/>
      <c r="B603" s="236"/>
      <c r="C603" s="233"/>
      <c r="D603" s="234"/>
      <c r="E603" s="619"/>
      <c r="F603" s="240"/>
      <c r="G603" s="237">
        <f t="shared" si="26"/>
        <v>-1.2960299500264227E-11</v>
      </c>
      <c r="H603" s="238">
        <f t="shared" si="26"/>
        <v>0</v>
      </c>
      <c r="I603" s="239"/>
      <c r="J603" s="281"/>
      <c r="K603" s="234"/>
      <c r="L603" s="242"/>
      <c r="M603" s="312"/>
      <c r="N603" s="274"/>
      <c r="O603" s="275"/>
      <c r="P603" s="275"/>
      <c r="Q603" s="295"/>
    </row>
    <row r="604" spans="1:17" s="130" customFormat="1" ht="23.25" x14ac:dyDescent="0.35">
      <c r="A604" s="238"/>
      <c r="B604" s="236"/>
      <c r="C604" s="233"/>
      <c r="D604" s="234"/>
      <c r="E604" s="695"/>
      <c r="F604" s="240"/>
      <c r="G604" s="237">
        <f t="shared" si="26"/>
        <v>-1.2960299500264227E-11</v>
      </c>
      <c r="H604" s="238">
        <f t="shared" si="26"/>
        <v>0</v>
      </c>
      <c r="I604" s="239"/>
      <c r="J604" s="279"/>
      <c r="K604" s="308"/>
      <c r="L604" s="307"/>
      <c r="M604" s="697"/>
      <c r="N604" s="274"/>
      <c r="O604" s="275"/>
      <c r="P604" s="275"/>
      <c r="Q604" s="295"/>
    </row>
    <row r="605" spans="1:17" s="130" customFormat="1" ht="18" x14ac:dyDescent="0.25">
      <c r="A605" s="238"/>
      <c r="B605" s="236"/>
      <c r="C605" s="233"/>
      <c r="D605" s="234"/>
      <c r="E605" s="512"/>
      <c r="F605" s="240"/>
      <c r="G605" s="237">
        <f t="shared" si="26"/>
        <v>-1.2960299500264227E-11</v>
      </c>
      <c r="H605" s="238">
        <f t="shared" si="26"/>
        <v>0</v>
      </c>
      <c r="I605" s="239"/>
      <c r="J605" s="279"/>
      <c r="K605" s="308"/>
      <c r="L605" s="307"/>
      <c r="M605" s="312"/>
      <c r="N605" s="274"/>
      <c r="O605" s="275"/>
      <c r="P605" s="275"/>
      <c r="Q605" s="295"/>
    </row>
    <row r="606" spans="1:17" s="130" customFormat="1" ht="18" x14ac:dyDescent="0.25">
      <c r="A606" s="238"/>
      <c r="B606" s="236"/>
      <c r="C606" s="233"/>
      <c r="D606" s="234"/>
      <c r="E606" s="512"/>
      <c r="F606" s="240"/>
      <c r="G606" s="237">
        <f t="shared" si="26"/>
        <v>-1.2960299500264227E-11</v>
      </c>
      <c r="H606" s="238">
        <f t="shared" si="26"/>
        <v>0</v>
      </c>
      <c r="I606" s="239"/>
      <c r="J606" s="279"/>
      <c r="K606" s="308"/>
      <c r="L606" s="307"/>
      <c r="M606" s="316"/>
      <c r="N606" s="274"/>
      <c r="O606" s="275"/>
      <c r="P606" s="275"/>
      <c r="Q606" s="295"/>
    </row>
    <row r="607" spans="1:17" s="130" customFormat="1" ht="20.25" x14ac:dyDescent="0.3">
      <c r="A607" s="238"/>
      <c r="B607" s="236"/>
      <c r="C607" s="291"/>
      <c r="D607" s="285"/>
      <c r="E607" s="696"/>
      <c r="F607" s="240"/>
      <c r="G607" s="237">
        <f t="shared" si="26"/>
        <v>-1.2960299500264227E-11</v>
      </c>
      <c r="H607" s="238">
        <f t="shared" si="26"/>
        <v>0</v>
      </c>
      <c r="I607" s="239"/>
      <c r="J607" s="279"/>
      <c r="K607" s="308"/>
      <c r="L607" s="307"/>
      <c r="M607" s="316"/>
      <c r="N607" s="274"/>
      <c r="O607" s="275"/>
      <c r="P607" s="275"/>
      <c r="Q607" s="295"/>
    </row>
    <row r="608" spans="1:17" s="130" customFormat="1" ht="20.25" x14ac:dyDescent="0.3">
      <c r="A608" s="238"/>
      <c r="B608" s="236"/>
      <c r="C608" s="297"/>
      <c r="D608" s="234"/>
      <c r="E608" s="696"/>
      <c r="F608" s="240"/>
      <c r="G608" s="237">
        <f t="shared" si="26"/>
        <v>-1.2960299500264227E-11</v>
      </c>
      <c r="H608" s="238">
        <f t="shared" si="26"/>
        <v>0</v>
      </c>
      <c r="I608" s="239"/>
      <c r="J608" s="279"/>
      <c r="K608" s="308"/>
      <c r="L608" s="307"/>
      <c r="M608" s="312"/>
      <c r="N608" s="274"/>
      <c r="O608" s="275"/>
      <c r="P608" s="275"/>
      <c r="Q608" s="295"/>
    </row>
    <row r="609" spans="1:17" s="130" customFormat="1" ht="20.25" x14ac:dyDescent="0.3">
      <c r="A609" s="238"/>
      <c r="B609" s="236"/>
      <c r="C609" s="297"/>
      <c r="D609" s="234"/>
      <c r="E609" s="696"/>
      <c r="F609" s="240"/>
      <c r="G609" s="237">
        <f t="shared" si="26"/>
        <v>-1.2960299500264227E-11</v>
      </c>
      <c r="H609" s="238">
        <f t="shared" si="26"/>
        <v>0</v>
      </c>
      <c r="I609" s="239"/>
      <c r="J609" s="279"/>
      <c r="K609" s="308"/>
      <c r="L609" s="307"/>
      <c r="M609" s="312"/>
      <c r="N609" s="274"/>
      <c r="O609" s="275"/>
      <c r="P609" s="275"/>
      <c r="Q609" s="295"/>
    </row>
    <row r="610" spans="1:17" s="130" customFormat="1" ht="20.25" x14ac:dyDescent="0.3">
      <c r="A610" s="238"/>
      <c r="B610" s="236"/>
      <c r="C610" s="297"/>
      <c r="D610" s="234"/>
      <c r="E610" s="696"/>
      <c r="F610" s="240"/>
      <c r="G610" s="237">
        <f t="shared" si="26"/>
        <v>-1.2960299500264227E-11</v>
      </c>
      <c r="H610" s="238">
        <f t="shared" si="26"/>
        <v>0</v>
      </c>
      <c r="I610" s="239"/>
      <c r="J610" s="279"/>
      <c r="K610" s="308"/>
      <c r="L610" s="307"/>
      <c r="M610" s="312"/>
      <c r="N610" s="274"/>
      <c r="O610" s="275"/>
      <c r="P610" s="275"/>
      <c r="Q610" s="295"/>
    </row>
    <row r="611" spans="1:17" s="130" customFormat="1" ht="20.25" x14ac:dyDescent="0.3">
      <c r="A611" s="238"/>
      <c r="B611" s="236"/>
      <c r="C611" s="297"/>
      <c r="D611" s="234"/>
      <c r="E611" s="696"/>
      <c r="F611" s="240"/>
      <c r="G611" s="237">
        <f t="shared" si="26"/>
        <v>-1.2960299500264227E-11</v>
      </c>
      <c r="H611" s="238">
        <f t="shared" si="26"/>
        <v>0</v>
      </c>
      <c r="I611" s="239"/>
      <c r="J611" s="279"/>
      <c r="K611" s="308"/>
      <c r="L611" s="307"/>
      <c r="M611" s="312"/>
      <c r="N611" s="274"/>
      <c r="O611" s="275"/>
      <c r="P611" s="275"/>
      <c r="Q611" s="295"/>
    </row>
    <row r="612" spans="1:17" s="130" customFormat="1" ht="20.25" x14ac:dyDescent="0.3">
      <c r="A612" s="238"/>
      <c r="B612" s="236"/>
      <c r="C612" s="297"/>
      <c r="D612" s="234"/>
      <c r="E612" s="696"/>
      <c r="F612" s="240"/>
      <c r="G612" s="237">
        <f t="shared" si="26"/>
        <v>-1.2960299500264227E-11</v>
      </c>
      <c r="H612" s="238">
        <f t="shared" si="26"/>
        <v>0</v>
      </c>
      <c r="I612" s="239"/>
      <c r="J612" s="279"/>
      <c r="K612" s="308"/>
      <c r="L612" s="307"/>
      <c r="M612" s="312"/>
      <c r="N612" s="274"/>
      <c r="O612" s="275"/>
      <c r="P612" s="275"/>
      <c r="Q612" s="295"/>
    </row>
    <row r="613" spans="1:17" s="130" customFormat="1" ht="20.25" x14ac:dyDescent="0.3">
      <c r="A613" s="238"/>
      <c r="B613" s="236"/>
      <c r="C613" s="297"/>
      <c r="D613" s="234"/>
      <c r="E613" s="696"/>
      <c r="F613" s="240"/>
      <c r="G613" s="237">
        <f t="shared" si="26"/>
        <v>-1.2960299500264227E-11</v>
      </c>
      <c r="H613" s="238">
        <f t="shared" si="26"/>
        <v>0</v>
      </c>
      <c r="I613" s="239"/>
      <c r="J613" s="279"/>
      <c r="K613" s="308"/>
      <c r="L613" s="307"/>
      <c r="M613" s="312"/>
      <c r="N613" s="274"/>
      <c r="O613" s="275"/>
      <c r="P613" s="275"/>
      <c r="Q613" s="295"/>
    </row>
    <row r="614" spans="1:17" s="130" customFormat="1" ht="20.25" x14ac:dyDescent="0.3">
      <c r="A614" s="238"/>
      <c r="B614" s="236"/>
      <c r="C614" s="297"/>
      <c r="D614" s="234"/>
      <c r="E614" s="696"/>
      <c r="F614" s="240"/>
      <c r="G614" s="237">
        <f t="shared" si="26"/>
        <v>-1.2960299500264227E-11</v>
      </c>
      <c r="H614" s="238">
        <f t="shared" si="26"/>
        <v>0</v>
      </c>
      <c r="I614" s="239"/>
      <c r="J614" s="279"/>
      <c r="K614" s="308"/>
      <c r="L614" s="307"/>
      <c r="M614" s="312"/>
      <c r="N614" s="274"/>
      <c r="O614" s="275"/>
      <c r="P614" s="275"/>
      <c r="Q614" s="295"/>
    </row>
    <row r="615" spans="1:17" s="130" customFormat="1" ht="20.25" x14ac:dyDescent="0.3">
      <c r="A615" s="238"/>
      <c r="B615" s="236"/>
      <c r="C615" s="297"/>
      <c r="D615" s="234"/>
      <c r="E615" s="696"/>
      <c r="F615" s="240"/>
      <c r="G615" s="237">
        <f t="shared" si="26"/>
        <v>-1.2960299500264227E-11</v>
      </c>
      <c r="H615" s="238">
        <f t="shared" si="26"/>
        <v>0</v>
      </c>
      <c r="I615" s="239"/>
      <c r="J615" s="279"/>
      <c r="K615" s="308"/>
      <c r="L615" s="307"/>
      <c r="M615" s="263"/>
      <c r="N615" s="274"/>
      <c r="O615" s="275"/>
      <c r="P615" s="275"/>
      <c r="Q615" s="295"/>
    </row>
    <row r="616" spans="1:17" s="130" customFormat="1" ht="20.25" x14ac:dyDescent="0.3">
      <c r="A616" s="238"/>
      <c r="B616" s="236"/>
      <c r="C616" s="297"/>
      <c r="D616" s="234"/>
      <c r="E616" s="696"/>
      <c r="F616" s="240"/>
      <c r="G616" s="237">
        <f t="shared" si="26"/>
        <v>-1.2960299500264227E-11</v>
      </c>
      <c r="H616" s="238">
        <f t="shared" si="26"/>
        <v>0</v>
      </c>
      <c r="I616" s="239"/>
      <c r="J616" s="279"/>
      <c r="K616" s="308"/>
      <c r="L616" s="307"/>
      <c r="M616" s="242"/>
      <c r="N616" s="274"/>
      <c r="O616" s="275"/>
      <c r="P616" s="275"/>
      <c r="Q616" s="295"/>
    </row>
    <row r="617" spans="1:17" s="130" customFormat="1" ht="20.25" x14ac:dyDescent="0.3">
      <c r="A617" s="238"/>
      <c r="B617" s="236"/>
      <c r="C617" s="297"/>
      <c r="D617" s="234"/>
      <c r="E617" s="696"/>
      <c r="F617" s="240"/>
      <c r="G617" s="237">
        <f t="shared" si="26"/>
        <v>-1.2960299500264227E-11</v>
      </c>
      <c r="H617" s="238">
        <f t="shared" si="26"/>
        <v>0</v>
      </c>
      <c r="I617" s="239"/>
      <c r="J617" s="279"/>
      <c r="K617" s="308"/>
      <c r="L617" s="307"/>
      <c r="M617" s="263"/>
      <c r="N617" s="274"/>
      <c r="O617" s="275"/>
      <c r="P617" s="275"/>
      <c r="Q617" s="295"/>
    </row>
    <row r="618" spans="1:17" s="130" customFormat="1" ht="20.25" x14ac:dyDescent="0.3">
      <c r="A618" s="238"/>
      <c r="B618" s="236"/>
      <c r="C618" s="297"/>
      <c r="D618" s="234"/>
      <c r="E618" s="620"/>
      <c r="F618" s="240"/>
      <c r="G618" s="237">
        <f t="shared" si="26"/>
        <v>-1.2960299500264227E-11</v>
      </c>
      <c r="H618" s="238">
        <f t="shared" si="26"/>
        <v>0</v>
      </c>
      <c r="I618" s="239"/>
      <c r="J618" s="279"/>
      <c r="K618" s="308"/>
      <c r="L618" s="307"/>
      <c r="M618" s="242"/>
      <c r="N618" s="274"/>
      <c r="O618" s="275"/>
      <c r="P618" s="275"/>
      <c r="Q618" s="295"/>
    </row>
    <row r="619" spans="1:17" s="130" customFormat="1" ht="20.25" x14ac:dyDescent="0.3">
      <c r="A619" s="238"/>
      <c r="B619" s="236"/>
      <c r="C619" s="297"/>
      <c r="D619" s="234"/>
      <c r="E619" s="620"/>
      <c r="F619" s="240"/>
      <c r="G619" s="237">
        <f t="shared" si="26"/>
        <v>-1.2960299500264227E-11</v>
      </c>
      <c r="H619" s="238">
        <f t="shared" si="26"/>
        <v>0</v>
      </c>
      <c r="I619" s="239"/>
      <c r="J619" s="279"/>
      <c r="K619" s="308"/>
      <c r="L619" s="307"/>
      <c r="M619" s="242"/>
      <c r="N619" s="274"/>
      <c r="O619" s="275"/>
      <c r="P619" s="275"/>
      <c r="Q619" s="295"/>
    </row>
    <row r="620" spans="1:17" s="130" customFormat="1" ht="20.25" x14ac:dyDescent="0.3">
      <c r="A620" s="238"/>
      <c r="B620" s="236"/>
      <c r="C620" s="297"/>
      <c r="D620" s="234"/>
      <c r="E620" s="620"/>
      <c r="F620" s="240"/>
      <c r="G620" s="237">
        <f t="shared" si="26"/>
        <v>-1.2960299500264227E-11</v>
      </c>
      <c r="H620" s="238">
        <f t="shared" si="26"/>
        <v>0</v>
      </c>
      <c r="I620" s="239"/>
      <c r="J620" s="279"/>
      <c r="K620" s="308"/>
      <c r="L620" s="301"/>
      <c r="M620" s="242"/>
      <c r="N620" s="274"/>
      <c r="O620" s="275"/>
      <c r="P620" s="275"/>
      <c r="Q620" s="295"/>
    </row>
    <row r="621" spans="1:17" s="130" customFormat="1" ht="21" x14ac:dyDescent="0.35">
      <c r="A621" s="238"/>
      <c r="B621" s="236"/>
      <c r="C621" s="297"/>
      <c r="D621" s="234"/>
      <c r="E621" s="556"/>
      <c r="F621" s="240"/>
      <c r="G621" s="237">
        <f t="shared" si="26"/>
        <v>-1.2960299500264227E-11</v>
      </c>
      <c r="H621" s="238">
        <f t="shared" si="26"/>
        <v>0</v>
      </c>
      <c r="I621" s="239"/>
      <c r="J621" s="279"/>
      <c r="K621" s="308"/>
      <c r="L621" s="301"/>
      <c r="M621" s="242"/>
      <c r="N621" s="274"/>
      <c r="O621" s="275"/>
      <c r="P621" s="275"/>
      <c r="Q621" s="295"/>
    </row>
    <row r="622" spans="1:17" s="130" customFormat="1" ht="21" x14ac:dyDescent="0.35">
      <c r="A622" s="238"/>
      <c r="B622" s="236"/>
      <c r="C622" s="297"/>
      <c r="D622" s="234"/>
      <c r="E622" s="556"/>
      <c r="F622" s="240"/>
      <c r="G622" s="237">
        <f t="shared" si="26"/>
        <v>-1.2960299500264227E-11</v>
      </c>
      <c r="H622" s="238">
        <f t="shared" si="26"/>
        <v>0</v>
      </c>
      <c r="I622" s="239"/>
      <c r="J622" s="279"/>
      <c r="K622" s="308"/>
      <c r="L622" s="307"/>
      <c r="M622" s="300"/>
      <c r="N622" s="274"/>
      <c r="O622" s="275"/>
      <c r="P622" s="275"/>
      <c r="Q622" s="295"/>
    </row>
    <row r="623" spans="1:17" s="130" customFormat="1" ht="20.25" x14ac:dyDescent="0.3">
      <c r="A623" s="238"/>
      <c r="B623" s="236"/>
      <c r="C623" s="505"/>
      <c r="D623" s="285"/>
      <c r="E623" s="513"/>
      <c r="F623" s="240"/>
      <c r="G623" s="237">
        <f t="shared" si="26"/>
        <v>-1.2960299500264227E-11</v>
      </c>
      <c r="H623" s="238">
        <f t="shared" si="26"/>
        <v>0</v>
      </c>
      <c r="I623" s="239"/>
      <c r="J623" s="279"/>
      <c r="K623" s="308"/>
      <c r="L623" s="307"/>
      <c r="M623" s="300"/>
      <c r="N623" s="274"/>
      <c r="O623" s="275"/>
      <c r="P623" s="275"/>
      <c r="Q623" s="295"/>
    </row>
    <row r="624" spans="1:17" s="130" customFormat="1" ht="20.25" x14ac:dyDescent="0.3">
      <c r="A624" s="238"/>
      <c r="B624" s="236"/>
      <c r="C624" s="297"/>
      <c r="D624" s="234"/>
      <c r="E624" s="512"/>
      <c r="F624" s="240"/>
      <c r="G624" s="237">
        <f t="shared" si="26"/>
        <v>-1.2960299500264227E-11</v>
      </c>
      <c r="H624" s="238">
        <f t="shared" si="26"/>
        <v>0</v>
      </c>
      <c r="I624" s="239"/>
      <c r="J624" s="279"/>
      <c r="K624" s="308"/>
      <c r="L624" s="307"/>
      <c r="M624" s="242"/>
      <c r="N624" s="274"/>
      <c r="O624" s="275"/>
      <c r="P624" s="275"/>
      <c r="Q624" s="295"/>
    </row>
    <row r="625" spans="1:17" s="130" customFormat="1" ht="20.25" x14ac:dyDescent="0.3">
      <c r="A625" s="238"/>
      <c r="B625" s="236"/>
      <c r="C625" s="297"/>
      <c r="D625" s="234"/>
      <c r="E625" s="617"/>
      <c r="F625" s="236"/>
      <c r="G625" s="237">
        <f t="shared" si="26"/>
        <v>-1.2960299500264227E-11</v>
      </c>
      <c r="H625" s="238">
        <f t="shared" si="26"/>
        <v>0</v>
      </c>
      <c r="I625" s="239"/>
      <c r="J625" s="279"/>
      <c r="K625" s="308"/>
      <c r="L625" s="307"/>
      <c r="M625" s="309"/>
      <c r="N625" s="274"/>
      <c r="O625" s="275"/>
      <c r="P625" s="275"/>
      <c r="Q625" s="295"/>
    </row>
    <row r="626" spans="1:17" s="130" customFormat="1" ht="20.25" x14ac:dyDescent="0.3">
      <c r="A626" s="264"/>
      <c r="B626" s="236"/>
      <c r="C626" s="297"/>
      <c r="D626" s="234"/>
      <c r="E626" s="291"/>
      <c r="F626" s="236"/>
      <c r="G626" s="237">
        <f t="shared" si="26"/>
        <v>-1.2960299500264227E-11</v>
      </c>
      <c r="H626" s="238">
        <f t="shared" si="26"/>
        <v>0</v>
      </c>
      <c r="I626" s="239"/>
      <c r="J626" s="279"/>
      <c r="K626" s="308"/>
      <c r="L626" s="242"/>
      <c r="M626" s="311"/>
      <c r="N626" s="274"/>
      <c r="O626" s="275"/>
      <c r="P626" s="275"/>
      <c r="Q626" s="295"/>
    </row>
    <row r="627" spans="1:17" s="130" customFormat="1" ht="20.25" x14ac:dyDescent="0.3">
      <c r="A627" s="264"/>
      <c r="B627" s="236"/>
      <c r="C627" s="297"/>
      <c r="D627" s="234"/>
      <c r="E627" s="291"/>
      <c r="F627" s="236"/>
      <c r="G627" s="237">
        <f t="shared" si="26"/>
        <v>-1.2960299500264227E-11</v>
      </c>
      <c r="H627" s="238">
        <f t="shared" si="26"/>
        <v>0</v>
      </c>
      <c r="I627" s="239"/>
      <c r="J627" s="279"/>
      <c r="K627" s="308"/>
      <c r="L627" s="242"/>
      <c r="M627" s="309"/>
      <c r="N627" s="274"/>
      <c r="O627" s="275"/>
      <c r="P627" s="275"/>
      <c r="Q627" s="295"/>
    </row>
    <row r="628" spans="1:17" s="130" customFormat="1" ht="18" x14ac:dyDescent="0.25">
      <c r="A628" s="264"/>
      <c r="B628" s="236"/>
      <c r="C628" s="233"/>
      <c r="D628" s="234"/>
      <c r="E628" s="288"/>
      <c r="F628" s="236"/>
      <c r="G628" s="237">
        <f t="shared" si="26"/>
        <v>-1.2960299500264227E-11</v>
      </c>
      <c r="H628" s="238">
        <f t="shared" si="26"/>
        <v>0</v>
      </c>
      <c r="I628" s="239"/>
      <c r="J628" s="279"/>
      <c r="K628" s="308"/>
      <c r="L628" s="242"/>
      <c r="M628" s="310"/>
      <c r="N628" s="274"/>
      <c r="O628" s="275"/>
      <c r="P628" s="275"/>
      <c r="Q628" s="295"/>
    </row>
    <row r="629" spans="1:17" s="130" customFormat="1" ht="18" x14ac:dyDescent="0.25">
      <c r="A629" s="264"/>
      <c r="B629" s="236"/>
      <c r="C629" s="233"/>
      <c r="D629" s="234"/>
      <c r="E629" s="288"/>
      <c r="F629" s="236"/>
      <c r="G629" s="237">
        <f t="shared" si="26"/>
        <v>-1.2960299500264227E-11</v>
      </c>
      <c r="H629" s="238">
        <f t="shared" si="26"/>
        <v>0</v>
      </c>
      <c r="I629" s="239"/>
      <c r="J629" s="279"/>
      <c r="K629" s="308"/>
      <c r="L629" s="242"/>
      <c r="M629" s="311"/>
      <c r="N629" s="274"/>
      <c r="O629" s="275"/>
      <c r="P629" s="275"/>
      <c r="Q629" s="295"/>
    </row>
    <row r="630" spans="1:17" s="130" customFormat="1" ht="18" x14ac:dyDescent="0.25">
      <c r="A630" s="264"/>
      <c r="B630" s="236"/>
      <c r="C630" s="303"/>
      <c r="D630" s="285"/>
      <c r="E630" s="291"/>
      <c r="F630" s="236"/>
      <c r="G630" s="237">
        <f t="shared" si="26"/>
        <v>-1.2960299500264227E-11</v>
      </c>
      <c r="H630" s="238">
        <f t="shared" si="26"/>
        <v>0</v>
      </c>
      <c r="I630" s="239"/>
      <c r="J630" s="279"/>
      <c r="K630" s="308"/>
      <c r="L630" s="242"/>
      <c r="M630" s="310"/>
      <c r="N630" s="274"/>
      <c r="O630" s="275"/>
      <c r="P630" s="275"/>
      <c r="Q630" s="295"/>
    </row>
    <row r="631" spans="1:17" s="130" customFormat="1" ht="18" x14ac:dyDescent="0.25">
      <c r="A631" s="264"/>
      <c r="B631" s="236"/>
      <c r="C631" s="233"/>
      <c r="D631" s="234"/>
      <c r="E631" s="291"/>
      <c r="F631" s="236"/>
      <c r="G631" s="237">
        <f t="shared" si="26"/>
        <v>-1.2960299500264227E-11</v>
      </c>
      <c r="H631" s="238">
        <f t="shared" si="26"/>
        <v>0</v>
      </c>
      <c r="I631" s="239"/>
      <c r="J631" s="279"/>
      <c r="K631" s="308"/>
      <c r="L631" s="242"/>
      <c r="M631" s="310"/>
      <c r="N631" s="274"/>
      <c r="O631" s="275"/>
      <c r="P631" s="275"/>
      <c r="Q631" s="295"/>
    </row>
    <row r="632" spans="1:17" s="130" customFormat="1" ht="18" x14ac:dyDescent="0.25">
      <c r="A632" s="264"/>
      <c r="B632" s="236"/>
      <c r="C632" s="233"/>
      <c r="D632" s="234"/>
      <c r="E632" s="291"/>
      <c r="F632" s="236"/>
      <c r="G632" s="237">
        <f t="shared" si="26"/>
        <v>-1.2960299500264227E-11</v>
      </c>
      <c r="H632" s="238">
        <f t="shared" si="26"/>
        <v>0</v>
      </c>
      <c r="I632" s="239"/>
      <c r="J632" s="279"/>
      <c r="K632" s="308"/>
      <c r="L632" s="242"/>
      <c r="M632" s="310"/>
      <c r="N632" s="274"/>
      <c r="O632" s="275"/>
      <c r="P632" s="275"/>
      <c r="Q632" s="295"/>
    </row>
    <row r="633" spans="1:17" s="130" customFormat="1" ht="18" x14ac:dyDescent="0.25">
      <c r="A633" s="264"/>
      <c r="B633" s="236"/>
      <c r="C633" s="233"/>
      <c r="D633" s="234"/>
      <c r="E633" s="291"/>
      <c r="F633" s="236"/>
      <c r="G633" s="237">
        <f t="shared" si="26"/>
        <v>-1.2960299500264227E-11</v>
      </c>
      <c r="H633" s="238">
        <f t="shared" si="26"/>
        <v>0</v>
      </c>
      <c r="I633" s="239"/>
      <c r="J633" s="279"/>
      <c r="K633" s="308"/>
      <c r="L633" s="242"/>
      <c r="M633" s="309"/>
      <c r="N633" s="274"/>
      <c r="O633" s="275"/>
      <c r="P633" s="275"/>
      <c r="Q633" s="295"/>
    </row>
    <row r="634" spans="1:17" s="130" customFormat="1" ht="18" x14ac:dyDescent="0.25">
      <c r="A634" s="264"/>
      <c r="B634" s="236"/>
      <c r="C634" s="233"/>
      <c r="D634" s="234"/>
      <c r="E634" s="291"/>
      <c r="F634" s="236"/>
      <c r="G634" s="237">
        <f t="shared" si="26"/>
        <v>-1.2960299500264227E-11</v>
      </c>
      <c r="H634" s="238">
        <f t="shared" si="26"/>
        <v>0</v>
      </c>
      <c r="I634" s="239"/>
      <c r="J634" s="279"/>
      <c r="K634" s="308"/>
      <c r="L634" s="242"/>
      <c r="M634" s="310"/>
      <c r="N634" s="569"/>
      <c r="O634" s="275"/>
      <c r="P634" s="275"/>
      <c r="Q634" s="295"/>
    </row>
    <row r="635" spans="1:17" s="130" customFormat="1" ht="18" x14ac:dyDescent="0.25">
      <c r="A635" s="264"/>
      <c r="B635" s="236"/>
      <c r="C635" s="233"/>
      <c r="D635" s="234"/>
      <c r="E635" s="291"/>
      <c r="F635" s="236"/>
      <c r="G635" s="237">
        <f t="shared" si="26"/>
        <v>-1.2960299500264227E-11</v>
      </c>
      <c r="H635" s="238">
        <f t="shared" si="26"/>
        <v>0</v>
      </c>
      <c r="I635" s="239"/>
      <c r="J635" s="279"/>
      <c r="K635" s="308"/>
      <c r="L635" s="307"/>
      <c r="M635" s="312"/>
      <c r="N635" s="569"/>
      <c r="O635" s="275"/>
      <c r="P635" s="275"/>
      <c r="Q635" s="295"/>
    </row>
    <row r="636" spans="1:17" s="130" customFormat="1" ht="18" x14ac:dyDescent="0.25">
      <c r="A636" s="264"/>
      <c r="B636" s="236"/>
      <c r="C636" s="233"/>
      <c r="D636" s="234"/>
      <c r="E636" s="291"/>
      <c r="F636" s="236"/>
      <c r="G636" s="237">
        <f t="shared" si="26"/>
        <v>-1.2960299500264227E-11</v>
      </c>
      <c r="H636" s="238">
        <f t="shared" si="26"/>
        <v>0</v>
      </c>
      <c r="I636" s="239"/>
      <c r="J636" s="279"/>
      <c r="K636" s="308"/>
      <c r="L636" s="242"/>
      <c r="M636" s="310"/>
      <c r="N636" s="569"/>
      <c r="O636" s="275"/>
      <c r="P636" s="275"/>
      <c r="Q636" s="295"/>
    </row>
    <row r="637" spans="1:17" s="130" customFormat="1" ht="18" x14ac:dyDescent="0.25">
      <c r="A637" s="264"/>
      <c r="B637" s="236"/>
      <c r="C637" s="233"/>
      <c r="D637" s="234"/>
      <c r="E637" s="291"/>
      <c r="F637" s="236"/>
      <c r="G637" s="237">
        <f t="shared" si="26"/>
        <v>-1.2960299500264227E-11</v>
      </c>
      <c r="H637" s="238">
        <f t="shared" si="26"/>
        <v>0</v>
      </c>
      <c r="I637" s="239"/>
      <c r="J637" s="279"/>
      <c r="K637" s="308"/>
      <c r="L637" s="242"/>
      <c r="M637" s="310"/>
      <c r="N637" s="569"/>
      <c r="O637" s="275"/>
      <c r="P637" s="275"/>
      <c r="Q637" s="295"/>
    </row>
    <row r="638" spans="1:17" s="130" customFormat="1" ht="18" x14ac:dyDescent="0.25">
      <c r="A638" s="264"/>
      <c r="B638" s="236"/>
      <c r="C638" s="233"/>
      <c r="D638" s="234"/>
      <c r="E638" s="291"/>
      <c r="F638" s="236"/>
      <c r="G638" s="237">
        <f t="shared" si="26"/>
        <v>-1.2960299500264227E-11</v>
      </c>
      <c r="H638" s="238">
        <f t="shared" si="26"/>
        <v>0</v>
      </c>
      <c r="I638" s="239"/>
      <c r="J638" s="279"/>
      <c r="K638" s="308"/>
      <c r="L638" s="242"/>
      <c r="M638" s="310"/>
      <c r="N638" s="274"/>
      <c r="O638" s="275"/>
      <c r="P638" s="275"/>
      <c r="Q638" s="295"/>
    </row>
    <row r="639" spans="1:17" s="130" customFormat="1" ht="18" x14ac:dyDescent="0.25">
      <c r="A639" s="264"/>
      <c r="B639" s="236"/>
      <c r="C639" s="303"/>
      <c r="D639" s="234"/>
      <c r="E639" s="291"/>
      <c r="F639" s="236"/>
      <c r="G639" s="237">
        <f t="shared" si="26"/>
        <v>-1.2960299500264227E-11</v>
      </c>
      <c r="H639" s="238">
        <f t="shared" si="26"/>
        <v>0</v>
      </c>
      <c r="I639" s="239"/>
      <c r="J639" s="279"/>
      <c r="K639" s="308"/>
      <c r="L639" s="242"/>
      <c r="M639" s="311"/>
      <c r="N639" s="274"/>
      <c r="O639" s="275"/>
      <c r="P639" s="275"/>
      <c r="Q639" s="295"/>
    </row>
    <row r="640" spans="1:17" s="130" customFormat="1" ht="18" x14ac:dyDescent="0.25">
      <c r="A640" s="264"/>
      <c r="B640" s="236"/>
      <c r="C640" s="233"/>
      <c r="D640" s="234"/>
      <c r="E640" s="291"/>
      <c r="F640" s="236"/>
      <c r="G640" s="237">
        <f t="shared" si="26"/>
        <v>-1.2960299500264227E-11</v>
      </c>
      <c r="H640" s="238">
        <f t="shared" si="26"/>
        <v>0</v>
      </c>
      <c r="I640" s="239"/>
      <c r="J640" s="279"/>
      <c r="K640" s="308"/>
      <c r="L640" s="242"/>
      <c r="M640" s="310"/>
      <c r="N640" s="274"/>
      <c r="O640" s="275"/>
      <c r="P640" s="275"/>
      <c r="Q640" s="295"/>
    </row>
    <row r="641" spans="1:17" s="130" customFormat="1" ht="18" x14ac:dyDescent="0.25">
      <c r="A641" s="298"/>
      <c r="B641" s="236"/>
      <c r="C641" s="233"/>
      <c r="D641" s="234"/>
      <c r="E641" s="291"/>
      <c r="F641" s="236"/>
      <c r="G641" s="237">
        <f t="shared" si="26"/>
        <v>-1.2960299500264227E-11</v>
      </c>
      <c r="H641" s="238">
        <f t="shared" si="26"/>
        <v>0</v>
      </c>
      <c r="I641" s="239"/>
      <c r="J641" s="279"/>
      <c r="K641" s="308"/>
      <c r="L641" s="242"/>
      <c r="M641" s="310"/>
      <c r="N641" s="274"/>
      <c r="O641" s="275"/>
      <c r="P641" s="275"/>
      <c r="Q641" s="295"/>
    </row>
    <row r="642" spans="1:17" s="130" customFormat="1" ht="18" x14ac:dyDescent="0.25">
      <c r="A642" s="570"/>
      <c r="B642" s="236"/>
      <c r="C642" s="233"/>
      <c r="D642" s="234"/>
      <c r="E642" s="291"/>
      <c r="F642" s="236"/>
      <c r="G642" s="237">
        <f t="shared" si="26"/>
        <v>-1.2960299500264227E-11</v>
      </c>
      <c r="H642" s="238">
        <f t="shared" si="26"/>
        <v>0</v>
      </c>
      <c r="I642" s="239"/>
      <c r="J642" s="279"/>
      <c r="K642" s="308"/>
      <c r="L642" s="308"/>
      <c r="M642" s="310"/>
      <c r="N642" s="274"/>
      <c r="O642" s="275"/>
      <c r="P642" s="275"/>
      <c r="Q642" s="295"/>
    </row>
    <row r="643" spans="1:17" s="130" customFormat="1" ht="18" x14ac:dyDescent="0.25">
      <c r="A643" s="264"/>
      <c r="B643" s="236"/>
      <c r="C643" s="233"/>
      <c r="D643" s="234"/>
      <c r="E643" s="291"/>
      <c r="F643" s="236"/>
      <c r="G643" s="237">
        <f t="shared" ref="G643:H658" si="27">G642-E643+C643</f>
        <v>-1.2960299500264227E-11</v>
      </c>
      <c r="H643" s="238">
        <f t="shared" si="27"/>
        <v>0</v>
      </c>
      <c r="I643" s="239"/>
      <c r="J643" s="279"/>
      <c r="K643" s="308"/>
      <c r="L643" s="242"/>
      <c r="M643" s="310"/>
      <c r="N643" s="274"/>
      <c r="O643" s="275"/>
      <c r="P643" s="275"/>
      <c r="Q643" s="295"/>
    </row>
    <row r="644" spans="1:17" s="130" customFormat="1" ht="18" x14ac:dyDescent="0.25">
      <c r="A644" s="264"/>
      <c r="B644" s="236"/>
      <c r="C644" s="233"/>
      <c r="D644" s="234"/>
      <c r="E644" s="291"/>
      <c r="F644" s="236"/>
      <c r="G644" s="237">
        <f t="shared" si="27"/>
        <v>-1.2960299500264227E-11</v>
      </c>
      <c r="H644" s="238">
        <f t="shared" si="27"/>
        <v>0</v>
      </c>
      <c r="I644" s="239"/>
      <c r="J644" s="279"/>
      <c r="K644" s="308"/>
      <c r="L644" s="242"/>
      <c r="M644" s="310"/>
      <c r="N644" s="274"/>
      <c r="O644" s="275"/>
      <c r="P644" s="275"/>
      <c r="Q644" s="295"/>
    </row>
    <row r="645" spans="1:17" s="130" customFormat="1" ht="18" x14ac:dyDescent="0.25">
      <c r="A645" s="264"/>
      <c r="B645" s="236"/>
      <c r="C645" s="303"/>
      <c r="D645" s="234"/>
      <c r="E645" s="291"/>
      <c r="F645" s="236"/>
      <c r="G645" s="237">
        <f t="shared" si="27"/>
        <v>-1.2960299500264227E-11</v>
      </c>
      <c r="H645" s="238">
        <f t="shared" si="27"/>
        <v>0</v>
      </c>
      <c r="I645" s="239"/>
      <c r="J645" s="279"/>
      <c r="K645" s="308"/>
      <c r="L645" s="242"/>
      <c r="M645" s="309"/>
      <c r="N645" s="274"/>
      <c r="O645" s="275"/>
      <c r="P645" s="275"/>
      <c r="Q645" s="295"/>
    </row>
    <row r="646" spans="1:17" s="130" customFormat="1" ht="18" x14ac:dyDescent="0.25">
      <c r="A646" s="264"/>
      <c r="B646" s="236"/>
      <c r="C646" s="233"/>
      <c r="D646" s="234"/>
      <c r="E646" s="291"/>
      <c r="F646" s="236"/>
      <c r="G646" s="237">
        <f t="shared" si="27"/>
        <v>-1.2960299500264227E-11</v>
      </c>
      <c r="H646" s="238">
        <f t="shared" si="27"/>
        <v>0</v>
      </c>
      <c r="I646" s="239"/>
      <c r="J646" s="279"/>
      <c r="K646" s="308"/>
      <c r="L646" s="242"/>
      <c r="M646" s="310"/>
      <c r="N646" s="274"/>
      <c r="O646" s="275"/>
      <c r="P646" s="275"/>
      <c r="Q646" s="295"/>
    </row>
    <row r="647" spans="1:17" s="130" customFormat="1" ht="18" x14ac:dyDescent="0.25">
      <c r="A647" s="264"/>
      <c r="B647" s="240"/>
      <c r="C647" s="303"/>
      <c r="D647" s="234"/>
      <c r="E647" s="291"/>
      <c r="F647" s="236"/>
      <c r="G647" s="237">
        <f t="shared" si="27"/>
        <v>-1.2960299500264227E-11</v>
      </c>
      <c r="H647" s="238">
        <f t="shared" si="27"/>
        <v>0</v>
      </c>
      <c r="I647" s="716"/>
      <c r="J647" s="269"/>
      <c r="K647" s="308"/>
      <c r="L647" s="242"/>
      <c r="M647" s="311"/>
      <c r="N647" s="274"/>
      <c r="O647" s="275"/>
      <c r="P647" s="275"/>
      <c r="Q647" s="295"/>
    </row>
    <row r="648" spans="1:17" s="130" customFormat="1" ht="18" x14ac:dyDescent="0.25">
      <c r="A648" s="264"/>
      <c r="B648" s="240"/>
      <c r="C648" s="233"/>
      <c r="D648" s="234"/>
      <c r="E648" s="291"/>
      <c r="F648" s="277"/>
      <c r="G648" s="237">
        <f t="shared" si="27"/>
        <v>-1.2960299500264227E-11</v>
      </c>
      <c r="H648" s="238">
        <f>H647-F648+D648</f>
        <v>0</v>
      </c>
      <c r="I648" s="716"/>
      <c r="J648" s="269"/>
      <c r="K648" s="308"/>
      <c r="L648" s="242"/>
      <c r="M648" s="311"/>
      <c r="N648" s="274"/>
      <c r="O648" s="275"/>
      <c r="P648" s="275"/>
      <c r="Q648" s="295"/>
    </row>
    <row r="649" spans="1:17" s="130" customFormat="1" ht="18" x14ac:dyDescent="0.25">
      <c r="A649" s="238"/>
      <c r="B649" s="240"/>
      <c r="C649" s="233"/>
      <c r="D649" s="234"/>
      <c r="E649" s="291"/>
      <c r="F649" s="277"/>
      <c r="G649" s="237">
        <f t="shared" si="27"/>
        <v>-1.2960299500264227E-11</v>
      </c>
      <c r="H649" s="238">
        <f t="shared" si="27"/>
        <v>0</v>
      </c>
      <c r="I649" s="716"/>
      <c r="J649" s="269"/>
      <c r="K649" s="308"/>
      <c r="L649" s="242"/>
      <c r="M649" s="310"/>
      <c r="N649" s="274"/>
      <c r="O649" s="275"/>
      <c r="P649" s="275"/>
      <c r="Q649" s="295"/>
    </row>
    <row r="650" spans="1:17" s="130" customFormat="1" ht="18" x14ac:dyDescent="0.25">
      <c r="A650" s="238"/>
      <c r="B650" s="240"/>
      <c r="C650" s="233"/>
      <c r="D650" s="234"/>
      <c r="E650" s="291"/>
      <c r="F650" s="277"/>
      <c r="G650" s="237">
        <f t="shared" si="27"/>
        <v>-1.2960299500264227E-11</v>
      </c>
      <c r="H650" s="238">
        <f t="shared" si="27"/>
        <v>0</v>
      </c>
      <c r="I650" s="716"/>
      <c r="J650" s="269"/>
      <c r="K650" s="308"/>
      <c r="L650" s="242"/>
      <c r="M650" s="310"/>
      <c r="N650" s="274"/>
      <c r="O650" s="275"/>
      <c r="P650" s="275"/>
      <c r="Q650" s="295"/>
    </row>
    <row r="651" spans="1:17" s="130" customFormat="1" ht="18" x14ac:dyDescent="0.25">
      <c r="A651" s="238"/>
      <c r="B651" s="240"/>
      <c r="C651" s="233"/>
      <c r="D651" s="234"/>
      <c r="E651" s="291"/>
      <c r="F651" s="277"/>
      <c r="G651" s="237">
        <f t="shared" si="27"/>
        <v>-1.2960299500264227E-11</v>
      </c>
      <c r="H651" s="238">
        <f t="shared" si="27"/>
        <v>0</v>
      </c>
      <c r="I651" s="716"/>
      <c r="J651" s="269"/>
      <c r="K651" s="308"/>
      <c r="L651" s="242"/>
      <c r="M651" s="311"/>
      <c r="N651" s="274"/>
      <c r="O651" s="275"/>
      <c r="P651" s="275"/>
      <c r="Q651" s="295"/>
    </row>
    <row r="652" spans="1:17" s="130" customFormat="1" ht="18" x14ac:dyDescent="0.25">
      <c r="A652" s="238"/>
      <c r="B652" s="240"/>
      <c r="C652" s="233"/>
      <c r="D652" s="234"/>
      <c r="E652" s="291"/>
      <c r="F652" s="277"/>
      <c r="G652" s="237">
        <f t="shared" si="27"/>
        <v>-1.2960299500264227E-11</v>
      </c>
      <c r="H652" s="238">
        <f t="shared" si="27"/>
        <v>0</v>
      </c>
      <c r="I652" s="716"/>
      <c r="J652" s="269"/>
      <c r="K652" s="308"/>
      <c r="L652" s="242"/>
      <c r="M652" s="311"/>
      <c r="N652" s="274"/>
      <c r="O652" s="275"/>
      <c r="P652" s="275"/>
      <c r="Q652" s="295"/>
    </row>
    <row r="653" spans="1:17" s="130" customFormat="1" ht="18" x14ac:dyDescent="0.25">
      <c r="A653" s="238"/>
      <c r="B653" s="240"/>
      <c r="C653" s="303"/>
      <c r="D653" s="285"/>
      <c r="E653" s="291"/>
      <c r="F653" s="277"/>
      <c r="G653" s="237">
        <f t="shared" si="27"/>
        <v>-1.2960299500264227E-11</v>
      </c>
      <c r="H653" s="238">
        <f t="shared" si="27"/>
        <v>0</v>
      </c>
      <c r="I653" s="716"/>
      <c r="J653" s="269"/>
      <c r="K653" s="308"/>
      <c r="L653" s="242"/>
      <c r="M653" s="310"/>
      <c r="N653" s="274"/>
      <c r="O653" s="275"/>
      <c r="P653" s="275"/>
      <c r="Q653" s="295"/>
    </row>
    <row r="654" spans="1:17" s="130" customFormat="1" ht="18" x14ac:dyDescent="0.25">
      <c r="A654" s="238"/>
      <c r="B654" s="240"/>
      <c r="C654" s="233"/>
      <c r="D654" s="234"/>
      <c r="E654" s="291"/>
      <c r="F654" s="277"/>
      <c r="G654" s="237">
        <f t="shared" si="27"/>
        <v>-1.2960299500264227E-11</v>
      </c>
      <c r="H654" s="238">
        <f>H653-F654+D654</f>
        <v>0</v>
      </c>
      <c r="I654" s="716"/>
      <c r="J654" s="269"/>
      <c r="K654" s="308"/>
      <c r="L654" s="242"/>
      <c r="M654" s="310"/>
      <c r="N654" s="274"/>
      <c r="O654" s="275"/>
      <c r="P654" s="275"/>
      <c r="Q654" s="295"/>
    </row>
    <row r="655" spans="1:17" s="130" customFormat="1" ht="18" x14ac:dyDescent="0.25">
      <c r="A655" s="238"/>
      <c r="B655" s="240"/>
      <c r="C655" s="233"/>
      <c r="D655" s="234"/>
      <c r="E655" s="291"/>
      <c r="F655" s="277"/>
      <c r="G655" s="237">
        <f t="shared" si="27"/>
        <v>-1.2960299500264227E-11</v>
      </c>
      <c r="H655" s="238">
        <f t="shared" si="27"/>
        <v>0</v>
      </c>
      <c r="I655" s="716"/>
      <c r="J655" s="269"/>
      <c r="K655" s="308"/>
      <c r="L655" s="242"/>
      <c r="M655" s="310"/>
      <c r="N655" s="274"/>
      <c r="O655" s="275"/>
      <c r="P655" s="275"/>
      <c r="Q655" s="295"/>
    </row>
    <row r="656" spans="1:17" s="130" customFormat="1" ht="18" x14ac:dyDescent="0.25">
      <c r="A656" s="238"/>
      <c r="B656" s="240"/>
      <c r="C656" s="233"/>
      <c r="D656" s="234"/>
      <c r="E656" s="291"/>
      <c r="F656" s="277"/>
      <c r="G656" s="237">
        <f t="shared" ref="G656:G658" si="28">G655-E656+C656</f>
        <v>-1.2960299500264227E-11</v>
      </c>
      <c r="H656" s="238">
        <f t="shared" si="27"/>
        <v>0</v>
      </c>
      <c r="I656" s="716"/>
      <c r="J656" s="269"/>
      <c r="K656" s="308"/>
      <c r="L656" s="242"/>
      <c r="M656" s="310"/>
      <c r="N656" s="274"/>
      <c r="O656" s="275"/>
      <c r="P656" s="275"/>
      <c r="Q656" s="295"/>
    </row>
    <row r="657" spans="1:17" s="130" customFormat="1" ht="18" x14ac:dyDescent="0.25">
      <c r="A657" s="238"/>
      <c r="B657" s="240"/>
      <c r="C657" s="233"/>
      <c r="D657" s="234"/>
      <c r="E657" s="291"/>
      <c r="F657" s="277"/>
      <c r="G657" s="237">
        <f t="shared" si="28"/>
        <v>-1.2960299500264227E-11</v>
      </c>
      <c r="H657" s="238">
        <f t="shared" si="27"/>
        <v>0</v>
      </c>
      <c r="I657" s="716"/>
      <c r="J657" s="269"/>
      <c r="K657" s="308"/>
      <c r="L657" s="242"/>
      <c r="M657" s="310"/>
      <c r="N657" s="274"/>
      <c r="O657" s="275"/>
      <c r="P657" s="275"/>
      <c r="Q657" s="295"/>
    </row>
    <row r="658" spans="1:17" s="130" customFormat="1" ht="18" x14ac:dyDescent="0.25">
      <c r="A658" s="238"/>
      <c r="B658" s="240"/>
      <c r="C658" s="233"/>
      <c r="D658" s="234"/>
      <c r="E658" s="291"/>
      <c r="F658" s="277"/>
      <c r="G658" s="237">
        <f t="shared" si="28"/>
        <v>-1.2960299500264227E-11</v>
      </c>
      <c r="H658" s="238">
        <f t="shared" si="27"/>
        <v>0</v>
      </c>
      <c r="I658" s="716"/>
      <c r="J658" s="269"/>
      <c r="K658" s="308"/>
      <c r="L658" s="242"/>
      <c r="M658" s="310"/>
      <c r="N658" s="274"/>
      <c r="O658" s="275"/>
      <c r="P658" s="275"/>
      <c r="Q658" s="295"/>
    </row>
    <row r="659" spans="1:17" s="130" customFormat="1" ht="18" x14ac:dyDescent="0.25">
      <c r="A659" s="238"/>
      <c r="B659" s="240"/>
      <c r="C659" s="233"/>
      <c r="D659" s="234"/>
      <c r="E659" s="291"/>
      <c r="F659" s="277"/>
      <c r="G659" s="237">
        <f t="shared" ref="G659:H724" si="29">G658-E659+C659</f>
        <v>-1.2960299500264227E-11</v>
      </c>
      <c r="H659" s="238">
        <f t="shared" si="29"/>
        <v>0</v>
      </c>
      <c r="I659" s="716"/>
      <c r="J659" s="269"/>
      <c r="K659" s="308"/>
      <c r="L659" s="242"/>
      <c r="M659" s="309"/>
      <c r="N659" s="274"/>
      <c r="O659" s="275"/>
      <c r="P659" s="275"/>
      <c r="Q659" s="295"/>
    </row>
    <row r="660" spans="1:17" s="489" customFormat="1" ht="18" x14ac:dyDescent="0.25">
      <c r="A660" s="484"/>
      <c r="B660" s="240"/>
      <c r="C660" s="362"/>
      <c r="D660" s="363"/>
      <c r="E660" s="291"/>
      <c r="F660" s="277"/>
      <c r="G660" s="237">
        <f t="shared" si="29"/>
        <v>-1.2960299500264227E-11</v>
      </c>
      <c r="H660" s="238">
        <f t="shared" si="29"/>
        <v>0</v>
      </c>
      <c r="I660" s="716"/>
      <c r="J660" s="269"/>
      <c r="K660" s="308"/>
      <c r="L660" s="485"/>
      <c r="M660" s="486"/>
      <c r="N660" s="487"/>
      <c r="O660" s="488"/>
      <c r="P660" s="488"/>
    </row>
    <row r="661" spans="1:17" s="130" customFormat="1" ht="18" x14ac:dyDescent="0.25">
      <c r="A661" s="238"/>
      <c r="B661" s="240"/>
      <c r="C661" s="233"/>
      <c r="D661" s="234"/>
      <c r="E661" s="291"/>
      <c r="F661" s="277"/>
      <c r="G661" s="237">
        <f t="shared" si="29"/>
        <v>-1.2960299500264227E-11</v>
      </c>
      <c r="H661" s="238">
        <f t="shared" si="29"/>
        <v>0</v>
      </c>
      <c r="I661" s="716"/>
      <c r="J661" s="269"/>
      <c r="K661" s="308"/>
      <c r="L661" s="242"/>
      <c r="M661" s="309"/>
      <c r="N661" s="274"/>
      <c r="O661" s="275"/>
      <c r="P661" s="275"/>
      <c r="Q661" s="295"/>
    </row>
    <row r="662" spans="1:17" s="130" customFormat="1" ht="18" x14ac:dyDescent="0.25">
      <c r="A662" s="238"/>
      <c r="B662" s="240"/>
      <c r="C662" s="233"/>
      <c r="D662" s="234"/>
      <c r="E662" s="291"/>
      <c r="F662" s="277"/>
      <c r="G662" s="237">
        <f t="shared" si="29"/>
        <v>-1.2960299500264227E-11</v>
      </c>
      <c r="H662" s="238">
        <f t="shared" si="29"/>
        <v>0</v>
      </c>
      <c r="I662" s="716"/>
      <c r="J662" s="269"/>
      <c r="K662" s="308"/>
      <c r="L662" s="242"/>
      <c r="M662" s="310"/>
      <c r="N662" s="274"/>
      <c r="O662" s="275"/>
      <c r="P662" s="275"/>
      <c r="Q662" s="295"/>
    </row>
    <row r="663" spans="1:17" s="489" customFormat="1" ht="18" x14ac:dyDescent="0.25">
      <c r="A663" s="484"/>
      <c r="B663" s="240"/>
      <c r="C663" s="490"/>
      <c r="D663" s="491"/>
      <c r="E663" s="291"/>
      <c r="F663" s="277"/>
      <c r="G663" s="237">
        <f t="shared" si="29"/>
        <v>-1.2960299500264227E-11</v>
      </c>
      <c r="H663" s="238">
        <f t="shared" si="29"/>
        <v>0</v>
      </c>
      <c r="I663" s="716"/>
      <c r="J663" s="269"/>
      <c r="K663" s="308"/>
      <c r="L663" s="485"/>
      <c r="M663" s="486"/>
      <c r="N663" s="487"/>
      <c r="O663" s="488"/>
      <c r="P663" s="488"/>
    </row>
    <row r="664" spans="1:17" s="489" customFormat="1" ht="18" x14ac:dyDescent="0.25">
      <c r="A664" s="484"/>
      <c r="B664" s="240"/>
      <c r="C664" s="362"/>
      <c r="D664" s="363"/>
      <c r="E664" s="291"/>
      <c r="F664" s="277"/>
      <c r="G664" s="237">
        <f t="shared" si="29"/>
        <v>-1.2960299500264227E-11</v>
      </c>
      <c r="H664" s="238">
        <f t="shared" si="29"/>
        <v>0</v>
      </c>
      <c r="I664" s="716"/>
      <c r="J664" s="269"/>
      <c r="K664" s="308"/>
      <c r="L664" s="485"/>
      <c r="M664" s="486"/>
      <c r="N664" s="487"/>
      <c r="O664" s="488"/>
      <c r="P664" s="488"/>
    </row>
    <row r="665" spans="1:17" s="489" customFormat="1" ht="18" x14ac:dyDescent="0.25">
      <c r="A665" s="484"/>
      <c r="B665" s="240"/>
      <c r="C665" s="362"/>
      <c r="D665" s="363"/>
      <c r="E665" s="291"/>
      <c r="F665" s="277"/>
      <c r="G665" s="237">
        <f t="shared" si="29"/>
        <v>-1.2960299500264227E-11</v>
      </c>
      <c r="H665" s="238">
        <f t="shared" si="29"/>
        <v>0</v>
      </c>
      <c r="I665" s="716"/>
      <c r="J665" s="269"/>
      <c r="K665" s="308"/>
      <c r="L665" s="485"/>
      <c r="M665" s="486"/>
      <c r="N665" s="487"/>
      <c r="O665" s="488"/>
      <c r="P665" s="488"/>
    </row>
    <row r="666" spans="1:17" s="489" customFormat="1" ht="18" x14ac:dyDescent="0.25">
      <c r="A666" s="484"/>
      <c r="B666" s="240"/>
      <c r="C666" s="362"/>
      <c r="D666" s="363"/>
      <c r="E666" s="291"/>
      <c r="F666" s="277"/>
      <c r="G666" s="237">
        <f t="shared" si="29"/>
        <v>-1.2960299500264227E-11</v>
      </c>
      <c r="H666" s="238">
        <f t="shared" si="29"/>
        <v>0</v>
      </c>
      <c r="I666" s="716"/>
      <c r="J666" s="269"/>
      <c r="K666" s="308"/>
      <c r="L666" s="485"/>
      <c r="M666" s="486"/>
      <c r="N666" s="487"/>
      <c r="O666" s="488"/>
      <c r="P666" s="488"/>
    </row>
    <row r="667" spans="1:17" s="489" customFormat="1" ht="18" x14ac:dyDescent="0.25">
      <c r="A667" s="484"/>
      <c r="B667" s="240"/>
      <c r="C667" s="233"/>
      <c r="D667" s="234"/>
      <c r="E667" s="291"/>
      <c r="F667" s="277"/>
      <c r="G667" s="237">
        <f t="shared" si="29"/>
        <v>-1.2960299500264227E-11</v>
      </c>
      <c r="H667" s="238">
        <f t="shared" si="29"/>
        <v>0</v>
      </c>
      <c r="I667" s="716"/>
      <c r="J667" s="269"/>
      <c r="K667" s="308"/>
      <c r="L667" s="485"/>
      <c r="M667" s="486"/>
      <c r="N667" s="487"/>
      <c r="O667" s="488"/>
      <c r="P667" s="488"/>
    </row>
    <row r="668" spans="1:17" s="489" customFormat="1" ht="18" x14ac:dyDescent="0.25">
      <c r="A668" s="484"/>
      <c r="B668" s="240"/>
      <c r="C668" s="233"/>
      <c r="D668" s="234"/>
      <c r="E668" s="291"/>
      <c r="F668" s="277"/>
      <c r="G668" s="237">
        <f t="shared" si="29"/>
        <v>-1.2960299500264227E-11</v>
      </c>
      <c r="H668" s="238">
        <f t="shared" si="29"/>
        <v>0</v>
      </c>
      <c r="I668" s="716"/>
      <c r="J668" s="269"/>
      <c r="K668" s="308"/>
      <c r="L668" s="485"/>
      <c r="M668" s="486"/>
      <c r="N668" s="487"/>
      <c r="O668" s="488"/>
      <c r="P668" s="488"/>
    </row>
    <row r="669" spans="1:17" s="489" customFormat="1" ht="18" x14ac:dyDescent="0.25">
      <c r="A669" s="484"/>
      <c r="B669" s="240"/>
      <c r="C669" s="233"/>
      <c r="D669" s="234"/>
      <c r="E669" s="291"/>
      <c r="F669" s="277"/>
      <c r="G669" s="237">
        <f t="shared" si="29"/>
        <v>-1.2960299500264227E-11</v>
      </c>
      <c r="H669" s="238">
        <f t="shared" si="29"/>
        <v>0</v>
      </c>
      <c r="I669" s="239"/>
      <c r="J669" s="301"/>
      <c r="K669" s="308"/>
      <c r="L669" s="485"/>
      <c r="M669" s="309"/>
      <c r="N669" s="487"/>
      <c r="O669" s="488"/>
      <c r="P669" s="488"/>
    </row>
    <row r="670" spans="1:17" s="489" customFormat="1" ht="18" x14ac:dyDescent="0.25">
      <c r="A670" s="484"/>
      <c r="B670" s="240"/>
      <c r="C670" s="362"/>
      <c r="D670" s="363"/>
      <c r="E670" s="291"/>
      <c r="F670" s="277"/>
      <c r="G670" s="237">
        <f t="shared" si="29"/>
        <v>-1.2960299500264227E-11</v>
      </c>
      <c r="H670" s="238">
        <f t="shared" si="29"/>
        <v>0</v>
      </c>
      <c r="I670" s="239"/>
      <c r="J670" s="301"/>
      <c r="K670" s="308"/>
      <c r="L670" s="485"/>
      <c r="M670" s="486"/>
      <c r="N670" s="487"/>
      <c r="O670" s="488"/>
      <c r="P670" s="488"/>
    </row>
    <row r="671" spans="1:17" s="130" customFormat="1" ht="18" x14ac:dyDescent="0.25">
      <c r="A671" s="238"/>
      <c r="B671" s="240"/>
      <c r="C671" s="303"/>
      <c r="D671" s="285"/>
      <c r="E671" s="291"/>
      <c r="F671" s="277"/>
      <c r="G671" s="237">
        <f t="shared" si="29"/>
        <v>-1.2960299500264227E-11</v>
      </c>
      <c r="H671" s="238">
        <f t="shared" si="29"/>
        <v>0</v>
      </c>
      <c r="I671" s="239"/>
      <c r="J671" s="301"/>
      <c r="K671" s="308"/>
      <c r="L671" s="242"/>
      <c r="M671" s="566"/>
      <c r="N671" s="274"/>
      <c r="O671" s="275"/>
      <c r="P671" s="275"/>
      <c r="Q671" s="295"/>
    </row>
    <row r="672" spans="1:17" s="130" customFormat="1" ht="18" x14ac:dyDescent="0.25">
      <c r="A672" s="238"/>
      <c r="B672" s="240"/>
      <c r="C672" s="233"/>
      <c r="D672" s="234"/>
      <c r="E672" s="291"/>
      <c r="F672" s="277"/>
      <c r="G672" s="237">
        <f t="shared" si="29"/>
        <v>-1.2960299500264227E-11</v>
      </c>
      <c r="H672" s="238">
        <f t="shared" si="29"/>
        <v>0</v>
      </c>
      <c r="I672" s="239"/>
      <c r="J672" s="301"/>
      <c r="K672" s="308"/>
      <c r="L672" s="242"/>
      <c r="M672" s="310"/>
      <c r="N672" s="274"/>
      <c r="O672" s="275"/>
      <c r="P672" s="275"/>
      <c r="Q672" s="295"/>
    </row>
    <row r="673" spans="1:17" s="130" customFormat="1" ht="18" x14ac:dyDescent="0.25">
      <c r="A673" s="238"/>
      <c r="B673" s="240"/>
      <c r="C673" s="233"/>
      <c r="D673" s="234"/>
      <c r="E673" s="291"/>
      <c r="F673" s="277"/>
      <c r="G673" s="237">
        <f t="shared" si="29"/>
        <v>-1.2960299500264227E-11</v>
      </c>
      <c r="H673" s="238">
        <f t="shared" si="29"/>
        <v>0</v>
      </c>
      <c r="I673" s="239"/>
      <c r="J673" s="301"/>
      <c r="K673" s="308"/>
      <c r="L673" s="242"/>
      <c r="M673" s="564"/>
      <c r="N673" s="274"/>
      <c r="O673" s="275"/>
      <c r="P673" s="275"/>
      <c r="Q673" s="295"/>
    </row>
    <row r="674" spans="1:17" s="130" customFormat="1" ht="18" x14ac:dyDescent="0.25">
      <c r="A674" s="238"/>
      <c r="B674" s="240"/>
      <c r="C674" s="233"/>
      <c r="D674" s="234"/>
      <c r="E674" s="291"/>
      <c r="F674" s="277"/>
      <c r="G674" s="237">
        <f t="shared" si="29"/>
        <v>-1.2960299500264227E-11</v>
      </c>
      <c r="H674" s="238">
        <f t="shared" si="29"/>
        <v>0</v>
      </c>
      <c r="I674" s="239"/>
      <c r="J674" s="301"/>
      <c r="K674" s="308"/>
      <c r="L674" s="242"/>
      <c r="M674" s="622"/>
      <c r="N674" s="274"/>
      <c r="O674" s="275"/>
      <c r="P674" s="275"/>
      <c r="Q674" s="295"/>
    </row>
    <row r="675" spans="1:17" s="130" customFormat="1" ht="18" x14ac:dyDescent="0.25">
      <c r="A675" s="238"/>
      <c r="B675" s="240"/>
      <c r="C675" s="233"/>
      <c r="D675" s="234"/>
      <c r="E675" s="291"/>
      <c r="F675" s="277"/>
      <c r="G675" s="237">
        <f t="shared" si="29"/>
        <v>-1.2960299500264227E-11</v>
      </c>
      <c r="H675" s="238">
        <f t="shared" si="29"/>
        <v>0</v>
      </c>
      <c r="I675" s="239"/>
      <c r="J675" s="301"/>
      <c r="K675" s="308"/>
      <c r="L675" s="242"/>
      <c r="M675" s="564"/>
      <c r="N675" s="274"/>
      <c r="O675" s="275"/>
      <c r="P675" s="275"/>
      <c r="Q675" s="295"/>
    </row>
    <row r="676" spans="1:17" s="130" customFormat="1" ht="20.25" x14ac:dyDescent="0.3">
      <c r="A676" s="238"/>
      <c r="B676" s="240"/>
      <c r="C676" s="233"/>
      <c r="D676" s="234"/>
      <c r="E676" s="505"/>
      <c r="F676" s="277"/>
      <c r="G676" s="237">
        <f t="shared" si="29"/>
        <v>-1.2960299500264227E-11</v>
      </c>
      <c r="H676" s="238">
        <f t="shared" si="29"/>
        <v>0</v>
      </c>
      <c r="I676" s="239"/>
      <c r="J676" s="301"/>
      <c r="K676" s="308"/>
      <c r="L676" s="242"/>
      <c r="M676" s="564"/>
      <c r="N676" s="274"/>
      <c r="O676" s="275"/>
      <c r="P676" s="275"/>
      <c r="Q676" s="295"/>
    </row>
    <row r="677" spans="1:17" s="130" customFormat="1" ht="20.25" x14ac:dyDescent="0.3">
      <c r="A677" s="238"/>
      <c r="B677" s="240"/>
      <c r="C677" s="233"/>
      <c r="D677" s="234"/>
      <c r="E677" s="505"/>
      <c r="F677" s="277"/>
      <c r="G677" s="237">
        <f t="shared" si="29"/>
        <v>-1.2960299500264227E-11</v>
      </c>
      <c r="H677" s="238">
        <f t="shared" si="29"/>
        <v>0</v>
      </c>
      <c r="I677" s="239"/>
      <c r="J677" s="301"/>
      <c r="K677" s="308"/>
      <c r="L677" s="242"/>
      <c r="M677" s="309"/>
      <c r="N677" s="274"/>
      <c r="O677" s="275"/>
      <c r="P677" s="275"/>
      <c r="Q677" s="295"/>
    </row>
    <row r="678" spans="1:17" s="130" customFormat="1" ht="20.25" x14ac:dyDescent="0.3">
      <c r="A678" s="238"/>
      <c r="B678" s="240"/>
      <c r="C678" s="233"/>
      <c r="D678" s="234"/>
      <c r="E678" s="505"/>
      <c r="F678" s="277"/>
      <c r="G678" s="237">
        <f t="shared" si="29"/>
        <v>-1.2960299500264227E-11</v>
      </c>
      <c r="H678" s="238">
        <f t="shared" si="29"/>
        <v>0</v>
      </c>
      <c r="I678" s="239"/>
      <c r="J678" s="301"/>
      <c r="K678" s="308"/>
      <c r="L678" s="242"/>
      <c r="M678" s="310"/>
      <c r="N678" s="274"/>
      <c r="O678" s="275"/>
      <c r="P678" s="275"/>
      <c r="Q678" s="295"/>
    </row>
    <row r="679" spans="1:17" s="130" customFormat="1" ht="20.25" x14ac:dyDescent="0.3">
      <c r="A679" s="238"/>
      <c r="B679" s="240"/>
      <c r="C679" s="233"/>
      <c r="D679" s="234"/>
      <c r="E679" s="505"/>
      <c r="F679" s="277"/>
      <c r="G679" s="237">
        <f t="shared" si="29"/>
        <v>-1.2960299500264227E-11</v>
      </c>
      <c r="H679" s="238">
        <f t="shared" si="29"/>
        <v>0</v>
      </c>
      <c r="I679" s="239"/>
      <c r="J679" s="301"/>
      <c r="K679" s="308"/>
      <c r="L679" s="242"/>
      <c r="M679" s="310"/>
      <c r="N679" s="274"/>
      <c r="O679" s="275"/>
      <c r="P679" s="275"/>
      <c r="Q679" s="295"/>
    </row>
    <row r="680" spans="1:17" s="130" customFormat="1" ht="20.25" x14ac:dyDescent="0.3">
      <c r="A680" s="238"/>
      <c r="B680" s="240"/>
      <c r="C680" s="505"/>
      <c r="D680" s="234"/>
      <c r="E680" s="505"/>
      <c r="F680" s="277"/>
      <c r="G680" s="237">
        <f t="shared" si="29"/>
        <v>-1.2960299500264227E-11</v>
      </c>
      <c r="H680" s="238">
        <f t="shared" si="29"/>
        <v>0</v>
      </c>
      <c r="I680" s="239"/>
      <c r="J680" s="301"/>
      <c r="K680" s="308"/>
      <c r="L680" s="242"/>
      <c r="M680" s="311"/>
      <c r="N680" s="274"/>
      <c r="O680" s="275"/>
      <c r="P680" s="275"/>
      <c r="Q680" s="295"/>
    </row>
    <row r="681" spans="1:17" s="130" customFormat="1" ht="20.25" x14ac:dyDescent="0.3">
      <c r="A681" s="238"/>
      <c r="B681" s="240"/>
      <c r="C681" s="505"/>
      <c r="D681" s="234"/>
      <c r="E681" s="505"/>
      <c r="F681" s="277"/>
      <c r="G681" s="237">
        <f t="shared" si="29"/>
        <v>-1.2960299500264227E-11</v>
      </c>
      <c r="H681" s="238">
        <f t="shared" si="29"/>
        <v>0</v>
      </c>
      <c r="I681" s="239"/>
      <c r="J681" s="301"/>
      <c r="K681" s="308"/>
      <c r="L681" s="263"/>
      <c r="M681" s="310"/>
      <c r="N681" s="274"/>
      <c r="O681" s="275"/>
      <c r="P681" s="275"/>
      <c r="Q681" s="295"/>
    </row>
    <row r="682" spans="1:17" s="130" customFormat="1" ht="20.25" x14ac:dyDescent="0.3">
      <c r="A682" s="238"/>
      <c r="B682" s="240"/>
      <c r="C682" s="505"/>
      <c r="D682" s="234"/>
      <c r="E682" s="505"/>
      <c r="F682" s="277"/>
      <c r="G682" s="237">
        <f t="shared" si="29"/>
        <v>-1.2960299500264227E-11</v>
      </c>
      <c r="H682" s="238">
        <f t="shared" si="29"/>
        <v>0</v>
      </c>
      <c r="I682" s="239"/>
      <c r="J682" s="301"/>
      <c r="K682" s="308"/>
      <c r="L682" s="242"/>
      <c r="M682" s="309"/>
      <c r="N682" s="274"/>
      <c r="O682" s="275"/>
      <c r="P682" s="275"/>
      <c r="Q682" s="295"/>
    </row>
    <row r="683" spans="1:17" s="130" customFormat="1" ht="20.25" x14ac:dyDescent="0.3">
      <c r="A683" s="238"/>
      <c r="B683" s="240"/>
      <c r="C683" s="505"/>
      <c r="D683" s="234"/>
      <c r="E683" s="505"/>
      <c r="F683" s="277"/>
      <c r="G683" s="237">
        <f t="shared" si="29"/>
        <v>-1.2960299500264227E-11</v>
      </c>
      <c r="H683" s="238">
        <f t="shared" si="29"/>
        <v>0</v>
      </c>
      <c r="I683" s="239"/>
      <c r="J683" s="301"/>
      <c r="K683" s="308"/>
      <c r="L683" s="263"/>
      <c r="M683" s="310"/>
      <c r="N683" s="274"/>
      <c r="O683" s="275"/>
      <c r="P683" s="275"/>
      <c r="Q683" s="295"/>
    </row>
    <row r="684" spans="1:17" s="130" customFormat="1" ht="20.25" x14ac:dyDescent="0.3">
      <c r="A684" s="238"/>
      <c r="B684" s="240"/>
      <c r="C684" s="505"/>
      <c r="D684" s="234"/>
      <c r="E684" s="505"/>
      <c r="F684" s="277"/>
      <c r="G684" s="237">
        <f t="shared" si="29"/>
        <v>-1.2960299500264227E-11</v>
      </c>
      <c r="H684" s="238">
        <f t="shared" si="29"/>
        <v>0</v>
      </c>
      <c r="I684" s="239"/>
      <c r="J684" s="301"/>
      <c r="K684" s="308"/>
      <c r="L684" s="242"/>
      <c r="M684" s="311"/>
      <c r="N684" s="274"/>
      <c r="O684" s="275"/>
      <c r="P684" s="275"/>
      <c r="Q684" s="295"/>
    </row>
    <row r="685" spans="1:17" s="130" customFormat="1" ht="20.25" x14ac:dyDescent="0.3">
      <c r="A685" s="238"/>
      <c r="B685" s="240"/>
      <c r="C685" s="505"/>
      <c r="D685" s="234"/>
      <c r="E685" s="505"/>
      <c r="F685" s="277"/>
      <c r="G685" s="237">
        <f t="shared" si="29"/>
        <v>-1.2960299500264227E-11</v>
      </c>
      <c r="H685" s="238">
        <f t="shared" si="29"/>
        <v>0</v>
      </c>
      <c r="I685" s="239"/>
      <c r="J685" s="301"/>
      <c r="K685" s="308"/>
      <c r="L685" s="242"/>
      <c r="M685" s="310"/>
      <c r="N685" s="274"/>
      <c r="O685" s="275"/>
      <c r="P685" s="275"/>
      <c r="Q685" s="295"/>
    </row>
    <row r="686" spans="1:17" s="130" customFormat="1" ht="20.25" x14ac:dyDescent="0.3">
      <c r="A686" s="238"/>
      <c r="B686" s="240"/>
      <c r="C686" s="505"/>
      <c r="D686" s="234"/>
      <c r="E686" s="505"/>
      <c r="F686" s="277"/>
      <c r="G686" s="237">
        <f t="shared" si="29"/>
        <v>-1.2960299500264227E-11</v>
      </c>
      <c r="H686" s="238">
        <f t="shared" si="29"/>
        <v>0</v>
      </c>
      <c r="I686" s="239"/>
      <c r="J686" s="301"/>
      <c r="K686" s="308"/>
      <c r="L686" s="242"/>
      <c r="M686" s="310"/>
      <c r="N686" s="274"/>
      <c r="O686" s="275"/>
      <c r="P686" s="275"/>
      <c r="Q686" s="295"/>
    </row>
    <row r="687" spans="1:17" s="130" customFormat="1" ht="20.25" x14ac:dyDescent="0.3">
      <c r="A687" s="238"/>
      <c r="B687" s="240"/>
      <c r="C687" s="505"/>
      <c r="D687" s="234"/>
      <c r="E687" s="505"/>
      <c r="F687" s="277"/>
      <c r="G687" s="237">
        <f t="shared" si="29"/>
        <v>-1.2960299500264227E-11</v>
      </c>
      <c r="H687" s="238">
        <f t="shared" si="29"/>
        <v>0</v>
      </c>
      <c r="I687" s="239"/>
      <c r="J687" s="301"/>
      <c r="K687" s="308"/>
      <c r="L687" s="242"/>
      <c r="M687" s="310"/>
      <c r="N687" s="274"/>
      <c r="O687" s="275"/>
      <c r="P687" s="275"/>
      <c r="Q687" s="295"/>
    </row>
    <row r="688" spans="1:17" s="130" customFormat="1" ht="20.25" x14ac:dyDescent="0.3">
      <c r="A688" s="238"/>
      <c r="B688" s="240"/>
      <c r="C688" s="505"/>
      <c r="D688" s="234"/>
      <c r="E688" s="505"/>
      <c r="F688" s="277"/>
      <c r="G688" s="237">
        <f t="shared" si="29"/>
        <v>-1.2960299500264227E-11</v>
      </c>
      <c r="H688" s="238">
        <f t="shared" si="29"/>
        <v>0</v>
      </c>
      <c r="I688" s="239"/>
      <c r="J688" s="301"/>
      <c r="K688" s="308"/>
      <c r="L688" s="242"/>
      <c r="M688" s="309"/>
      <c r="N688" s="274"/>
      <c r="O688" s="275"/>
      <c r="P688" s="275"/>
      <c r="Q688" s="295"/>
    </row>
    <row r="689" spans="1:17" s="130" customFormat="1" ht="20.25" x14ac:dyDescent="0.3">
      <c r="A689" s="238"/>
      <c r="B689" s="240"/>
      <c r="C689" s="505"/>
      <c r="D689" s="234"/>
      <c r="E689" s="505"/>
      <c r="F689" s="277"/>
      <c r="G689" s="237">
        <f t="shared" si="29"/>
        <v>-1.2960299500264227E-11</v>
      </c>
      <c r="H689" s="238">
        <f t="shared" si="29"/>
        <v>0</v>
      </c>
      <c r="I689" s="239"/>
      <c r="J689" s="301"/>
      <c r="K689" s="308"/>
      <c r="L689" s="242"/>
      <c r="M689" s="310"/>
      <c r="N689" s="274"/>
      <c r="O689" s="275"/>
      <c r="P689" s="275"/>
      <c r="Q689" s="295"/>
    </row>
    <row r="690" spans="1:17" s="130" customFormat="1" ht="20.25" x14ac:dyDescent="0.3">
      <c r="A690" s="238"/>
      <c r="B690" s="240"/>
      <c r="C690" s="505"/>
      <c r="D690" s="234"/>
      <c r="E690" s="505"/>
      <c r="F690" s="277"/>
      <c r="G690" s="237">
        <f t="shared" si="29"/>
        <v>-1.2960299500264227E-11</v>
      </c>
      <c r="H690" s="238">
        <f t="shared" si="29"/>
        <v>0</v>
      </c>
      <c r="I690" s="239"/>
      <c r="J690" s="301"/>
      <c r="K690" s="308"/>
      <c r="L690" s="242"/>
      <c r="M690" s="310"/>
      <c r="N690" s="274"/>
      <c r="O690" s="275"/>
      <c r="P690" s="275"/>
      <c r="Q690" s="295"/>
    </row>
    <row r="691" spans="1:17" s="130" customFormat="1" ht="20.25" x14ac:dyDescent="0.3">
      <c r="A691" s="238"/>
      <c r="B691" s="240"/>
      <c r="C691" s="505"/>
      <c r="D691" s="234"/>
      <c r="E691" s="505"/>
      <c r="F691" s="277"/>
      <c r="G691" s="237">
        <f t="shared" si="29"/>
        <v>-1.2960299500264227E-11</v>
      </c>
      <c r="H691" s="238">
        <f t="shared" si="29"/>
        <v>0</v>
      </c>
      <c r="I691" s="239"/>
      <c r="J691" s="301"/>
      <c r="K691" s="308"/>
      <c r="L691" s="242"/>
      <c r="M691" s="469"/>
      <c r="N691" s="274"/>
      <c r="O691" s="275"/>
      <c r="P691" s="275"/>
      <c r="Q691" s="295"/>
    </row>
    <row r="692" spans="1:17" s="130" customFormat="1" ht="20.25" x14ac:dyDescent="0.3">
      <c r="A692" s="238"/>
      <c r="B692" s="240"/>
      <c r="C692" s="505"/>
      <c r="D692" s="234"/>
      <c r="E692" s="505"/>
      <c r="F692" s="277"/>
      <c r="G692" s="237">
        <f t="shared" si="29"/>
        <v>-1.2960299500264227E-11</v>
      </c>
      <c r="H692" s="238">
        <f t="shared" si="29"/>
        <v>0</v>
      </c>
      <c r="I692" s="239"/>
      <c r="J692" s="301"/>
      <c r="K692" s="308"/>
      <c r="L692" s="567"/>
      <c r="M692" s="469"/>
      <c r="N692" s="274"/>
      <c r="O692" s="275"/>
      <c r="P692" s="275"/>
      <c r="Q692" s="295"/>
    </row>
    <row r="693" spans="1:17" s="130" customFormat="1" ht="23.25" x14ac:dyDescent="0.35">
      <c r="A693" s="238"/>
      <c r="B693" s="240"/>
      <c r="C693" s="505"/>
      <c r="D693" s="234"/>
      <c r="E693" s="505"/>
      <c r="F693" s="277"/>
      <c r="G693" s="237">
        <f t="shared" si="29"/>
        <v>-1.2960299500264227E-11</v>
      </c>
      <c r="H693" s="238">
        <f t="shared" si="29"/>
        <v>0</v>
      </c>
      <c r="I693" s="239"/>
      <c r="J693" s="301"/>
      <c r="K693" s="308"/>
      <c r="L693" s="568"/>
      <c r="M693" s="310"/>
      <c r="N693" s="274"/>
      <c r="O693" s="275"/>
      <c r="P693" s="275"/>
      <c r="Q693" s="295"/>
    </row>
    <row r="694" spans="1:17" s="130" customFormat="1" ht="20.25" x14ac:dyDescent="0.3">
      <c r="A694" s="238"/>
      <c r="B694" s="240"/>
      <c r="C694" s="505"/>
      <c r="D694" s="234"/>
      <c r="E694" s="505"/>
      <c r="F694" s="277"/>
      <c r="G694" s="237">
        <f t="shared" si="29"/>
        <v>-1.2960299500264227E-11</v>
      </c>
      <c r="H694" s="238">
        <f t="shared" si="29"/>
        <v>0</v>
      </c>
      <c r="I694" s="239"/>
      <c r="J694" s="301"/>
      <c r="K694" s="308"/>
      <c r="L694" s="242"/>
      <c r="M694" s="310"/>
      <c r="N694" s="274"/>
      <c r="O694" s="275"/>
      <c r="P694" s="275"/>
      <c r="Q694" s="295"/>
    </row>
    <row r="695" spans="1:17" s="130" customFormat="1" ht="20.25" x14ac:dyDescent="0.3">
      <c r="A695" s="238"/>
      <c r="B695" s="240"/>
      <c r="C695" s="505"/>
      <c r="D695" s="234"/>
      <c r="E695" s="505"/>
      <c r="F695" s="277"/>
      <c r="G695" s="237">
        <f t="shared" si="29"/>
        <v>-1.2960299500264227E-11</v>
      </c>
      <c r="H695" s="238">
        <f t="shared" si="29"/>
        <v>0</v>
      </c>
      <c r="I695" s="239"/>
      <c r="J695" s="301"/>
      <c r="K695" s="308"/>
      <c r="L695" s="242"/>
      <c r="M695" s="564"/>
      <c r="N695" s="274"/>
      <c r="O695" s="275"/>
      <c r="P695" s="275"/>
      <c r="Q695" s="295"/>
    </row>
    <row r="696" spans="1:17" s="130" customFormat="1" ht="20.25" x14ac:dyDescent="0.3">
      <c r="A696" s="238"/>
      <c r="B696" s="240"/>
      <c r="C696" s="291"/>
      <c r="D696" s="234"/>
      <c r="E696" s="505"/>
      <c r="F696" s="277"/>
      <c r="G696" s="237">
        <f t="shared" si="29"/>
        <v>-1.2960299500264227E-11</v>
      </c>
      <c r="H696" s="238">
        <f t="shared" si="29"/>
        <v>0</v>
      </c>
      <c r="I696" s="239"/>
      <c r="J696" s="301"/>
      <c r="K696" s="308"/>
      <c r="L696" s="242"/>
      <c r="M696" s="309"/>
      <c r="N696" s="274"/>
      <c r="O696" s="275"/>
      <c r="P696" s="275"/>
      <c r="Q696" s="295"/>
    </row>
    <row r="697" spans="1:17" s="130" customFormat="1" ht="18" x14ac:dyDescent="0.25">
      <c r="A697" s="238"/>
      <c r="B697" s="240"/>
      <c r="C697" s="291"/>
      <c r="D697" s="234"/>
      <c r="E697" s="291"/>
      <c r="F697" s="277"/>
      <c r="G697" s="237">
        <f t="shared" si="29"/>
        <v>-1.2960299500264227E-11</v>
      </c>
      <c r="H697" s="238">
        <f t="shared" si="29"/>
        <v>0</v>
      </c>
      <c r="I697" s="239"/>
      <c r="J697" s="301"/>
      <c r="K697" s="308"/>
      <c r="L697" s="242"/>
      <c r="M697" s="310"/>
      <c r="N697" s="274"/>
      <c r="O697" s="275"/>
      <c r="P697" s="275"/>
      <c r="Q697" s="295"/>
    </row>
    <row r="698" spans="1:17" s="130" customFormat="1" ht="18" x14ac:dyDescent="0.25">
      <c r="A698" s="238"/>
      <c r="B698" s="240"/>
      <c r="C698" s="291"/>
      <c r="D698" s="234"/>
      <c r="E698" s="291"/>
      <c r="F698" s="277"/>
      <c r="G698" s="237">
        <f t="shared" si="29"/>
        <v>-1.2960299500264227E-11</v>
      </c>
      <c r="H698" s="238">
        <f t="shared" si="29"/>
        <v>0</v>
      </c>
      <c r="I698" s="239"/>
      <c r="J698" s="301"/>
      <c r="K698" s="308"/>
      <c r="L698" s="242"/>
      <c r="M698" s="310"/>
      <c r="N698" s="274"/>
      <c r="O698" s="275"/>
      <c r="P698" s="275"/>
      <c r="Q698" s="295"/>
    </row>
    <row r="699" spans="1:17" s="130" customFormat="1" ht="18" x14ac:dyDescent="0.25">
      <c r="A699" s="238"/>
      <c r="B699" s="240"/>
      <c r="C699" s="291"/>
      <c r="D699" s="234"/>
      <c r="E699" s="291"/>
      <c r="F699" s="277"/>
      <c r="G699" s="237">
        <f t="shared" si="29"/>
        <v>-1.2960299500264227E-11</v>
      </c>
      <c r="H699" s="238">
        <f t="shared" si="29"/>
        <v>0</v>
      </c>
      <c r="I699" s="239"/>
      <c r="J699" s="301"/>
      <c r="K699" s="308"/>
      <c r="L699" s="242"/>
      <c r="M699" s="310"/>
      <c r="N699" s="274"/>
      <c r="O699" s="275"/>
      <c r="P699" s="275"/>
      <c r="Q699" s="295"/>
    </row>
    <row r="700" spans="1:17" s="130" customFormat="1" ht="18" x14ac:dyDescent="0.25">
      <c r="A700" s="238"/>
      <c r="B700" s="240"/>
      <c r="C700" s="291"/>
      <c r="D700" s="234"/>
      <c r="E700" s="291"/>
      <c r="F700" s="277"/>
      <c r="G700" s="237">
        <f t="shared" si="29"/>
        <v>-1.2960299500264227E-11</v>
      </c>
      <c r="H700" s="238">
        <f t="shared" si="29"/>
        <v>0</v>
      </c>
      <c r="I700" s="239"/>
      <c r="J700" s="301"/>
      <c r="K700" s="308"/>
      <c r="L700" s="234"/>
      <c r="M700" s="310"/>
      <c r="N700" s="274"/>
      <c r="O700" s="275"/>
      <c r="P700" s="275"/>
      <c r="Q700" s="295"/>
    </row>
    <row r="701" spans="1:17" s="130" customFormat="1" ht="18" x14ac:dyDescent="0.25">
      <c r="A701" s="238"/>
      <c r="B701" s="240"/>
      <c r="C701" s="233"/>
      <c r="D701" s="234"/>
      <c r="E701" s="291"/>
      <c r="F701" s="277"/>
      <c r="G701" s="237">
        <f t="shared" si="29"/>
        <v>-1.2960299500264227E-11</v>
      </c>
      <c r="H701" s="238">
        <f t="shared" si="29"/>
        <v>0</v>
      </c>
      <c r="I701" s="239"/>
      <c r="J701" s="301"/>
      <c r="K701" s="308"/>
      <c r="L701" s="234"/>
      <c r="M701" s="310"/>
      <c r="N701" s="274"/>
      <c r="O701" s="275"/>
      <c r="P701" s="275"/>
      <c r="Q701" s="295"/>
    </row>
    <row r="702" spans="1:17" s="130" customFormat="1" ht="18" x14ac:dyDescent="0.25">
      <c r="A702" s="238"/>
      <c r="B702" s="240"/>
      <c r="C702" s="233"/>
      <c r="D702" s="234"/>
      <c r="E702" s="291"/>
      <c r="F702" s="277"/>
      <c r="G702" s="237">
        <f t="shared" si="29"/>
        <v>-1.2960299500264227E-11</v>
      </c>
      <c r="H702" s="238">
        <f t="shared" si="29"/>
        <v>0</v>
      </c>
      <c r="I702" s="239"/>
      <c r="J702" s="301"/>
      <c r="K702" s="308"/>
      <c r="L702" s="234"/>
      <c r="M702" s="311"/>
      <c r="N702" s="274"/>
      <c r="O702" s="275"/>
      <c r="P702" s="275"/>
      <c r="Q702" s="295"/>
    </row>
    <row r="703" spans="1:17" s="130" customFormat="1" ht="18" x14ac:dyDescent="0.25">
      <c r="A703" s="238"/>
      <c r="B703" s="240"/>
      <c r="C703" s="233"/>
      <c r="D703" s="234"/>
      <c r="E703" s="291"/>
      <c r="F703" s="277"/>
      <c r="G703" s="237">
        <f t="shared" si="29"/>
        <v>-1.2960299500264227E-11</v>
      </c>
      <c r="H703" s="238">
        <f t="shared" si="29"/>
        <v>0</v>
      </c>
      <c r="I703" s="239"/>
      <c r="J703" s="301"/>
      <c r="K703" s="308"/>
      <c r="L703" s="234"/>
      <c r="M703" s="311"/>
      <c r="N703" s="274"/>
      <c r="O703" s="275"/>
      <c r="P703" s="275"/>
      <c r="Q703" s="295"/>
    </row>
    <row r="704" spans="1:17" s="130" customFormat="1" ht="18" x14ac:dyDescent="0.25">
      <c r="A704" s="238"/>
      <c r="B704" s="240"/>
      <c r="C704" s="233"/>
      <c r="D704" s="234"/>
      <c r="E704" s="291"/>
      <c r="F704" s="277"/>
      <c r="G704" s="237">
        <f t="shared" si="29"/>
        <v>-1.2960299500264227E-11</v>
      </c>
      <c r="H704" s="238">
        <f t="shared" si="29"/>
        <v>0</v>
      </c>
      <c r="I704" s="239"/>
      <c r="J704" s="301"/>
      <c r="K704" s="308"/>
      <c r="L704" s="234"/>
      <c r="M704" s="311"/>
      <c r="N704" s="274"/>
      <c r="O704" s="275"/>
      <c r="P704" s="275"/>
      <c r="Q704" s="295"/>
    </row>
    <row r="705" spans="1:17" s="295" customFormat="1" ht="18" x14ac:dyDescent="0.25">
      <c r="A705" s="358"/>
      <c r="B705" s="240"/>
      <c r="C705" s="357"/>
      <c r="D705" s="356"/>
      <c r="E705" s="288"/>
      <c r="F705" s="277"/>
      <c r="G705" s="237">
        <f t="shared" si="29"/>
        <v>-1.2960299500264227E-11</v>
      </c>
      <c r="H705" s="238">
        <f t="shared" si="29"/>
        <v>0</v>
      </c>
      <c r="I705" s="239"/>
      <c r="J705" s="301"/>
      <c r="K705" s="308"/>
      <c r="L705" s="356"/>
      <c r="M705" s="564"/>
      <c r="N705" s="565"/>
      <c r="O705" s="455"/>
      <c r="P705" s="455"/>
    </row>
    <row r="706" spans="1:17" s="130" customFormat="1" ht="18" x14ac:dyDescent="0.25">
      <c r="A706" s="238"/>
      <c r="B706" s="240"/>
      <c r="C706" s="233"/>
      <c r="D706" s="234"/>
      <c r="E706" s="288"/>
      <c r="F706" s="277"/>
      <c r="G706" s="237">
        <f t="shared" si="29"/>
        <v>-1.2960299500264227E-11</v>
      </c>
      <c r="H706" s="238">
        <f t="shared" si="29"/>
        <v>0</v>
      </c>
      <c r="I706" s="239"/>
      <c r="J706" s="301"/>
      <c r="K706" s="308"/>
      <c r="L706" s="234"/>
      <c r="M706" s="309"/>
      <c r="N706" s="274"/>
      <c r="O706" s="275"/>
      <c r="P706" s="275"/>
      <c r="Q706" s="295"/>
    </row>
    <row r="707" spans="1:17" s="295" customFormat="1" ht="18" x14ac:dyDescent="0.25">
      <c r="A707" s="358"/>
      <c r="B707" s="240"/>
      <c r="C707" s="357"/>
      <c r="D707" s="356"/>
      <c r="E707" s="288"/>
      <c r="F707" s="277"/>
      <c r="G707" s="237">
        <f t="shared" si="29"/>
        <v>-1.2960299500264227E-11</v>
      </c>
      <c r="H707" s="238">
        <f t="shared" si="29"/>
        <v>0</v>
      </c>
      <c r="I707" s="239"/>
      <c r="J707" s="301"/>
      <c r="K707" s="308"/>
      <c r="L707" s="356"/>
      <c r="M707" s="564"/>
      <c r="N707" s="565"/>
      <c r="O707" s="455"/>
      <c r="P707" s="455"/>
    </row>
    <row r="708" spans="1:17" s="130" customFormat="1" ht="18" x14ac:dyDescent="0.25">
      <c r="A708" s="238"/>
      <c r="B708" s="240"/>
      <c r="C708" s="303"/>
      <c r="D708" s="285"/>
      <c r="E708" s="288"/>
      <c r="F708" s="277"/>
      <c r="G708" s="237">
        <f t="shared" si="29"/>
        <v>-1.2960299500264227E-11</v>
      </c>
      <c r="H708" s="238">
        <f t="shared" si="29"/>
        <v>0</v>
      </c>
      <c r="I708" s="239"/>
      <c r="J708" s="301"/>
      <c r="K708" s="308"/>
      <c r="L708" s="234"/>
      <c r="M708" s="311"/>
      <c r="N708" s="274"/>
      <c r="O708" s="275"/>
      <c r="P708" s="275"/>
      <c r="Q708" s="295"/>
    </row>
    <row r="709" spans="1:17" s="295" customFormat="1" ht="18" x14ac:dyDescent="0.25">
      <c r="A709" s="358"/>
      <c r="B709" s="240"/>
      <c r="C709" s="357"/>
      <c r="D709" s="356"/>
      <c r="E709" s="288"/>
      <c r="F709" s="277"/>
      <c r="G709" s="237">
        <f t="shared" si="29"/>
        <v>-1.2960299500264227E-11</v>
      </c>
      <c r="H709" s="238">
        <f t="shared" si="29"/>
        <v>0</v>
      </c>
      <c r="I709" s="239"/>
      <c r="J709" s="301"/>
      <c r="K709" s="308"/>
      <c r="L709" s="356"/>
      <c r="M709" s="564"/>
      <c r="N709" s="565"/>
      <c r="O709" s="455"/>
      <c r="P709" s="455"/>
    </row>
    <row r="710" spans="1:17" s="130" customFormat="1" ht="18" x14ac:dyDescent="0.25">
      <c r="A710" s="238"/>
      <c r="B710" s="240"/>
      <c r="C710" s="233"/>
      <c r="D710" s="234"/>
      <c r="E710" s="288"/>
      <c r="F710" s="240"/>
      <c r="G710" s="237">
        <f t="shared" si="29"/>
        <v>-1.2960299500264227E-11</v>
      </c>
      <c r="H710" s="238">
        <f t="shared" si="29"/>
        <v>0</v>
      </c>
      <c r="I710" s="239"/>
      <c r="J710" s="515"/>
      <c r="K710" s="308"/>
      <c r="L710" s="234"/>
      <c r="M710" s="309"/>
      <c r="N710" s="274"/>
      <c r="O710" s="275"/>
      <c r="P710" s="275"/>
      <c r="Q710" s="295"/>
    </row>
    <row r="711" spans="1:17" s="130" customFormat="1" ht="18" x14ac:dyDescent="0.25">
      <c r="A711" s="238"/>
      <c r="B711" s="240"/>
      <c r="C711" s="233"/>
      <c r="D711" s="234"/>
      <c r="E711" s="288"/>
      <c r="F711" s="240"/>
      <c r="G711" s="237">
        <f t="shared" si="29"/>
        <v>-1.2960299500264227E-11</v>
      </c>
      <c r="H711" s="238">
        <f t="shared" si="29"/>
        <v>0</v>
      </c>
      <c r="I711" s="239"/>
      <c r="J711" s="515"/>
      <c r="K711" s="308"/>
      <c r="L711" s="234"/>
      <c r="M711" s="309"/>
      <c r="N711" s="274"/>
      <c r="O711" s="275"/>
      <c r="P711" s="275"/>
      <c r="Q711" s="295"/>
    </row>
    <row r="712" spans="1:17" s="295" customFormat="1" ht="18" x14ac:dyDescent="0.25">
      <c r="A712" s="358"/>
      <c r="B712" s="240"/>
      <c r="C712" s="357"/>
      <c r="D712" s="356"/>
      <c r="E712" s="288"/>
      <c r="F712" s="240"/>
      <c r="G712" s="237">
        <f t="shared" si="29"/>
        <v>-1.2960299500264227E-11</v>
      </c>
      <c r="H712" s="238">
        <f t="shared" si="29"/>
        <v>0</v>
      </c>
      <c r="I712" s="239"/>
      <c r="J712" s="515"/>
      <c r="K712" s="308"/>
      <c r="L712" s="356"/>
      <c r="M712" s="564"/>
      <c r="N712" s="565"/>
      <c r="O712" s="455"/>
      <c r="P712" s="455"/>
    </row>
    <row r="713" spans="1:17" s="295" customFormat="1" ht="18" x14ac:dyDescent="0.25">
      <c r="A713" s="358"/>
      <c r="B713" s="240"/>
      <c r="C713" s="357"/>
      <c r="D713" s="356"/>
      <c r="E713" s="288"/>
      <c r="F713" s="277"/>
      <c r="G713" s="237">
        <f t="shared" si="29"/>
        <v>-1.2960299500264227E-11</v>
      </c>
      <c r="H713" s="238">
        <f t="shared" si="29"/>
        <v>0</v>
      </c>
      <c r="I713" s="239"/>
      <c r="J713" s="301"/>
      <c r="K713" s="308"/>
      <c r="L713" s="356"/>
      <c r="M713" s="564"/>
      <c r="N713" s="565"/>
      <c r="O713" s="455"/>
      <c r="P713" s="455"/>
    </row>
    <row r="714" spans="1:17" s="130" customFormat="1" ht="18" x14ac:dyDescent="0.25">
      <c r="A714" s="238"/>
      <c r="B714" s="240"/>
      <c r="C714" s="233"/>
      <c r="D714" s="234"/>
      <c r="E714" s="291"/>
      <c r="F714" s="240"/>
      <c r="G714" s="237">
        <f t="shared" si="29"/>
        <v>-1.2960299500264227E-11</v>
      </c>
      <c r="H714" s="238">
        <f t="shared" si="29"/>
        <v>0</v>
      </c>
      <c r="I714" s="239"/>
      <c r="J714" s="301"/>
      <c r="K714" s="308"/>
      <c r="L714" s="234"/>
      <c r="M714" s="310"/>
      <c r="N714" s="275"/>
      <c r="O714" s="275"/>
      <c r="P714" s="275"/>
      <c r="Q714" s="295"/>
    </row>
    <row r="715" spans="1:17" s="295" customFormat="1" ht="18" x14ac:dyDescent="0.25">
      <c r="A715" s="358"/>
      <c r="B715" s="240"/>
      <c r="C715" s="357"/>
      <c r="D715" s="356"/>
      <c r="E715" s="291"/>
      <c r="F715" s="240"/>
      <c r="G715" s="237">
        <f t="shared" si="29"/>
        <v>-1.2960299500264227E-11</v>
      </c>
      <c r="H715" s="238">
        <f t="shared" si="29"/>
        <v>0</v>
      </c>
      <c r="I715" s="239"/>
      <c r="J715" s="301"/>
      <c r="K715" s="308"/>
      <c r="L715" s="356"/>
      <c r="M715" s="564"/>
      <c r="N715" s="455"/>
      <c r="O715" s="455"/>
      <c r="P715" s="455"/>
    </row>
    <row r="716" spans="1:17" s="295" customFormat="1" ht="18" x14ac:dyDescent="0.25">
      <c r="A716" s="358"/>
      <c r="B716" s="240"/>
      <c r="C716" s="357"/>
      <c r="D716" s="356"/>
      <c r="E716" s="291"/>
      <c r="F716" s="240"/>
      <c r="G716" s="237">
        <f t="shared" si="29"/>
        <v>-1.2960299500264227E-11</v>
      </c>
      <c r="H716" s="238">
        <f t="shared" si="29"/>
        <v>0</v>
      </c>
      <c r="I716" s="239"/>
      <c r="J716" s="301"/>
      <c r="K716" s="308"/>
      <c r="L716" s="356"/>
      <c r="M716" s="564"/>
      <c r="N716" s="455"/>
      <c r="O716" s="455"/>
      <c r="P716" s="455"/>
    </row>
    <row r="717" spans="1:17" s="130" customFormat="1" ht="18" x14ac:dyDescent="0.25">
      <c r="A717" s="238"/>
      <c r="B717" s="240"/>
      <c r="C717" s="233"/>
      <c r="D717" s="234"/>
      <c r="E717" s="291"/>
      <c r="F717" s="240"/>
      <c r="G717" s="237">
        <f t="shared" si="29"/>
        <v>-1.2960299500264227E-11</v>
      </c>
      <c r="H717" s="238">
        <f t="shared" si="29"/>
        <v>0</v>
      </c>
      <c r="I717" s="239"/>
      <c r="J717" s="301"/>
      <c r="K717" s="308"/>
      <c r="L717" s="234"/>
      <c r="M717" s="309"/>
      <c r="N717" s="275"/>
      <c r="O717" s="275"/>
      <c r="P717" s="275"/>
      <c r="Q717" s="295"/>
    </row>
    <row r="718" spans="1:17" s="130" customFormat="1" ht="18" x14ac:dyDescent="0.25">
      <c r="A718" s="238"/>
      <c r="B718" s="240"/>
      <c r="C718" s="233"/>
      <c r="D718" s="234"/>
      <c r="E718" s="291"/>
      <c r="F718" s="240"/>
      <c r="G718" s="237">
        <f t="shared" si="29"/>
        <v>-1.2960299500264227E-11</v>
      </c>
      <c r="H718" s="238">
        <f t="shared" si="29"/>
        <v>0</v>
      </c>
      <c r="I718" s="239"/>
      <c r="J718" s="301"/>
      <c r="K718" s="308"/>
      <c r="L718" s="234"/>
      <c r="M718" s="310"/>
      <c r="N718" s="275"/>
      <c r="O718" s="275"/>
      <c r="P718" s="275"/>
      <c r="Q718" s="295"/>
    </row>
    <row r="719" spans="1:17" s="295" customFormat="1" ht="18" x14ac:dyDescent="0.25">
      <c r="A719" s="358"/>
      <c r="B719" s="240"/>
      <c r="C719" s="357"/>
      <c r="D719" s="356"/>
      <c r="E719" s="291"/>
      <c r="F719" s="240"/>
      <c r="G719" s="237">
        <f t="shared" si="29"/>
        <v>-1.2960299500264227E-11</v>
      </c>
      <c r="H719" s="238">
        <f t="shared" si="29"/>
        <v>0</v>
      </c>
      <c r="I719" s="239"/>
      <c r="J719" s="301"/>
      <c r="K719" s="308"/>
      <c r="L719" s="356"/>
      <c r="M719" s="564"/>
      <c r="N719" s="455"/>
      <c r="O719" s="455"/>
      <c r="P719" s="455"/>
    </row>
    <row r="720" spans="1:17" s="130" customFormat="1" ht="18" x14ac:dyDescent="0.25">
      <c r="A720" s="238"/>
      <c r="B720" s="240"/>
      <c r="C720" s="233"/>
      <c r="D720" s="234"/>
      <c r="E720" s="291"/>
      <c r="F720" s="240"/>
      <c r="G720" s="237">
        <f t="shared" si="29"/>
        <v>-1.2960299500264227E-11</v>
      </c>
      <c r="H720" s="238">
        <f t="shared" si="29"/>
        <v>0</v>
      </c>
      <c r="I720" s="239"/>
      <c r="J720" s="301"/>
      <c r="K720" s="308"/>
      <c r="L720" s="234"/>
      <c r="M720" s="311"/>
      <c r="N720" s="275"/>
      <c r="O720" s="275"/>
      <c r="P720" s="275"/>
      <c r="Q720" s="295"/>
    </row>
    <row r="721" spans="1:17" s="130" customFormat="1" ht="18" x14ac:dyDescent="0.25">
      <c r="A721" s="238"/>
      <c r="B721" s="240"/>
      <c r="C721" s="233"/>
      <c r="D721" s="234"/>
      <c r="E721" s="291"/>
      <c r="F721" s="240"/>
      <c r="G721" s="237">
        <f t="shared" si="29"/>
        <v>-1.2960299500264227E-11</v>
      </c>
      <c r="H721" s="238">
        <f t="shared" si="29"/>
        <v>0</v>
      </c>
      <c r="I721" s="239"/>
      <c r="J721" s="301"/>
      <c r="K721" s="308"/>
      <c r="L721" s="234"/>
      <c r="M721" s="310"/>
      <c r="N721" s="275"/>
      <c r="O721" s="275"/>
      <c r="P721" s="275"/>
      <c r="Q721" s="295"/>
    </row>
    <row r="722" spans="1:17" s="130" customFormat="1" ht="18" x14ac:dyDescent="0.25">
      <c r="A722" s="238"/>
      <c r="B722" s="240"/>
      <c r="C722" s="233"/>
      <c r="D722" s="234"/>
      <c r="E722" s="291"/>
      <c r="F722" s="240"/>
      <c r="G722" s="237">
        <f t="shared" si="29"/>
        <v>-1.2960299500264227E-11</v>
      </c>
      <c r="H722" s="238">
        <f t="shared" si="29"/>
        <v>0</v>
      </c>
      <c r="I722" s="239"/>
      <c r="J722" s="301"/>
      <c r="K722" s="308"/>
      <c r="L722" s="234"/>
      <c r="M722" s="310"/>
      <c r="N722" s="275"/>
      <c r="O722" s="275"/>
      <c r="P722" s="275"/>
      <c r="Q722" s="295"/>
    </row>
    <row r="723" spans="1:17" s="130" customFormat="1" ht="18" x14ac:dyDescent="0.25">
      <c r="A723" s="238"/>
      <c r="B723" s="240"/>
      <c r="C723" s="233"/>
      <c r="D723" s="234"/>
      <c r="E723" s="291"/>
      <c r="F723" s="240"/>
      <c r="G723" s="237">
        <f t="shared" si="29"/>
        <v>-1.2960299500264227E-11</v>
      </c>
      <c r="H723" s="238">
        <f t="shared" si="29"/>
        <v>0</v>
      </c>
      <c r="I723" s="239"/>
      <c r="J723" s="301"/>
      <c r="K723" s="308"/>
      <c r="L723" s="234"/>
      <c r="M723" s="310"/>
      <c r="N723" s="275"/>
      <c r="O723" s="275"/>
      <c r="P723" s="275"/>
      <c r="Q723" s="295"/>
    </row>
    <row r="724" spans="1:17" s="130" customFormat="1" ht="18" x14ac:dyDescent="0.25">
      <c r="A724" s="238"/>
      <c r="B724" s="240"/>
      <c r="C724" s="233"/>
      <c r="D724" s="234"/>
      <c r="E724" s="291"/>
      <c r="F724" s="240"/>
      <c r="G724" s="237">
        <f t="shared" si="29"/>
        <v>-1.2960299500264227E-11</v>
      </c>
      <c r="H724" s="238">
        <f t="shared" si="29"/>
        <v>0</v>
      </c>
      <c r="I724" s="239"/>
      <c r="J724" s="301"/>
      <c r="K724" s="308"/>
      <c r="L724" s="234"/>
      <c r="M724" s="310"/>
      <c r="N724" s="275"/>
      <c r="O724" s="275"/>
      <c r="P724" s="275"/>
      <c r="Q724" s="295"/>
    </row>
    <row r="725" spans="1:17" s="130" customFormat="1" ht="15.75" x14ac:dyDescent="0.25">
      <c r="A725" s="238"/>
      <c r="B725" s="240"/>
      <c r="C725" s="233"/>
      <c r="D725" s="234"/>
      <c r="E725" s="235"/>
      <c r="F725" s="240"/>
      <c r="G725" s="237">
        <f t="shared" ref="G725:G730" si="30">G724-E725+C725</f>
        <v>-1.2960299500264227E-11</v>
      </c>
      <c r="H725" s="238">
        <f>H724-F725+D725</f>
        <v>0</v>
      </c>
      <c r="I725" s="239"/>
      <c r="J725" s="301"/>
      <c r="K725" s="308"/>
      <c r="L725" s="234"/>
      <c r="M725" s="310"/>
      <c r="N725" s="275"/>
      <c r="O725" s="275"/>
      <c r="P725" s="275"/>
      <c r="Q725" s="295"/>
    </row>
    <row r="726" spans="1:17" s="130" customFormat="1" ht="18" x14ac:dyDescent="0.25">
      <c r="A726" s="238"/>
      <c r="B726" s="240"/>
      <c r="C726" s="233"/>
      <c r="D726" s="234"/>
      <c r="E726" s="291"/>
      <c r="F726" s="240"/>
      <c r="G726" s="237">
        <f t="shared" si="30"/>
        <v>-1.2960299500264227E-11</v>
      </c>
      <c r="H726" s="238">
        <f t="shared" ref="G726:H788" si="31">H725-F726+D726</f>
        <v>0</v>
      </c>
      <c r="I726" s="239"/>
      <c r="J726" s="301"/>
      <c r="K726" s="308"/>
      <c r="L726" s="234"/>
      <c r="M726" s="309"/>
      <c r="N726" s="275"/>
      <c r="O726" s="275"/>
      <c r="P726" s="275"/>
      <c r="Q726" s="295"/>
    </row>
    <row r="727" spans="1:17" s="130" customFormat="1" ht="18" x14ac:dyDescent="0.25">
      <c r="A727" s="238"/>
      <c r="B727" s="240"/>
      <c r="C727" s="233"/>
      <c r="D727" s="234"/>
      <c r="E727" s="291"/>
      <c r="F727" s="240"/>
      <c r="G727" s="237">
        <f t="shared" si="30"/>
        <v>-1.2960299500264227E-11</v>
      </c>
      <c r="H727" s="238">
        <f t="shared" si="31"/>
        <v>0</v>
      </c>
      <c r="I727" s="239"/>
      <c r="J727" s="301"/>
      <c r="K727" s="308"/>
      <c r="L727" s="234"/>
      <c r="M727" s="310"/>
      <c r="N727" s="275"/>
      <c r="O727" s="275"/>
      <c r="P727" s="275"/>
      <c r="Q727" s="295"/>
    </row>
    <row r="728" spans="1:17" s="130" customFormat="1" ht="18" x14ac:dyDescent="0.25">
      <c r="A728" s="238"/>
      <c r="B728" s="240"/>
      <c r="C728" s="233"/>
      <c r="D728" s="234"/>
      <c r="E728" s="291"/>
      <c r="F728" s="240"/>
      <c r="G728" s="237">
        <f t="shared" si="30"/>
        <v>-1.2960299500264227E-11</v>
      </c>
      <c r="H728" s="238">
        <f t="shared" si="31"/>
        <v>0</v>
      </c>
      <c r="I728" s="239"/>
      <c r="J728" s="301"/>
      <c r="K728" s="308"/>
      <c r="L728" s="234"/>
      <c r="M728" s="310"/>
      <c r="N728" s="275"/>
      <c r="O728" s="275"/>
      <c r="P728" s="275"/>
      <c r="Q728" s="295"/>
    </row>
    <row r="729" spans="1:17" s="130" customFormat="1" ht="18" x14ac:dyDescent="0.25">
      <c r="A729" s="238"/>
      <c r="B729" s="240"/>
      <c r="C729" s="233"/>
      <c r="D729" s="234"/>
      <c r="E729" s="291"/>
      <c r="F729" s="240"/>
      <c r="G729" s="237">
        <f t="shared" si="30"/>
        <v>-1.2960299500264227E-11</v>
      </c>
      <c r="H729" s="238">
        <f t="shared" si="31"/>
        <v>0</v>
      </c>
      <c r="I729" s="239"/>
      <c r="J729" s="301"/>
      <c r="K729" s="308"/>
      <c r="L729" s="234"/>
      <c r="M729" s="310"/>
      <c r="N729" s="275"/>
      <c r="O729" s="275"/>
      <c r="P729" s="275"/>
      <c r="Q729" s="295"/>
    </row>
    <row r="730" spans="1:17" s="130" customFormat="1" ht="18" x14ac:dyDescent="0.25">
      <c r="A730" s="238"/>
      <c r="B730" s="240"/>
      <c r="C730" s="233"/>
      <c r="D730" s="234"/>
      <c r="E730" s="291"/>
      <c r="F730" s="240"/>
      <c r="G730" s="237">
        <f t="shared" si="30"/>
        <v>-1.2960299500264227E-11</v>
      </c>
      <c r="H730" s="238">
        <f t="shared" si="31"/>
        <v>0</v>
      </c>
      <c r="I730" s="239"/>
      <c r="J730" s="301"/>
      <c r="K730" s="308"/>
      <c r="L730" s="234"/>
      <c r="M730" s="311"/>
      <c r="N730" s="275"/>
      <c r="O730" s="275"/>
      <c r="P730" s="275"/>
      <c r="Q730" s="295"/>
    </row>
    <row r="731" spans="1:17" s="130" customFormat="1" ht="18" x14ac:dyDescent="0.25">
      <c r="A731" s="238"/>
      <c r="B731" s="240"/>
      <c r="C731" s="233"/>
      <c r="D731" s="234"/>
      <c r="E731" s="291"/>
      <c r="F731" s="240"/>
      <c r="G731" s="237">
        <f t="shared" si="31"/>
        <v>-1.2960299500264227E-11</v>
      </c>
      <c r="H731" s="238">
        <f t="shared" si="31"/>
        <v>0</v>
      </c>
      <c r="I731" s="239"/>
      <c r="J731" s="301"/>
      <c r="K731" s="308"/>
      <c r="L731" s="234"/>
      <c r="M731" s="310"/>
      <c r="N731" s="275"/>
      <c r="O731" s="275"/>
      <c r="P731" s="275"/>
      <c r="Q731" s="295"/>
    </row>
    <row r="732" spans="1:17" s="130" customFormat="1" ht="18" x14ac:dyDescent="0.25">
      <c r="A732" s="238"/>
      <c r="B732" s="240"/>
      <c r="C732" s="233"/>
      <c r="D732" s="234"/>
      <c r="E732" s="291"/>
      <c r="F732" s="240"/>
      <c r="G732" s="237">
        <f t="shared" si="31"/>
        <v>-1.2960299500264227E-11</v>
      </c>
      <c r="H732" s="238">
        <f t="shared" si="31"/>
        <v>0</v>
      </c>
      <c r="I732" s="239"/>
      <c r="J732" s="301"/>
      <c r="K732" s="308"/>
      <c r="L732" s="234"/>
      <c r="M732" s="309"/>
      <c r="N732" s="275"/>
      <c r="O732" s="275"/>
      <c r="P732" s="275"/>
      <c r="Q732" s="295"/>
    </row>
    <row r="733" spans="1:17" s="130" customFormat="1" ht="18" x14ac:dyDescent="0.25">
      <c r="A733" s="238"/>
      <c r="B733" s="240"/>
      <c r="C733" s="233"/>
      <c r="D733" s="234"/>
      <c r="E733" s="291"/>
      <c r="F733" s="240"/>
      <c r="G733" s="237">
        <f t="shared" si="31"/>
        <v>-1.2960299500264227E-11</v>
      </c>
      <c r="H733" s="238">
        <f t="shared" si="31"/>
        <v>0</v>
      </c>
      <c r="I733" s="239"/>
      <c r="J733" s="301"/>
      <c r="K733" s="308"/>
      <c r="L733" s="234"/>
      <c r="M733" s="309"/>
      <c r="N733" s="275"/>
      <c r="O733" s="275"/>
      <c r="P733" s="275"/>
      <c r="Q733" s="295"/>
    </row>
    <row r="734" spans="1:17" s="130" customFormat="1" ht="18" x14ac:dyDescent="0.25">
      <c r="A734" s="238"/>
      <c r="B734" s="240"/>
      <c r="C734" s="233"/>
      <c r="D734" s="234"/>
      <c r="E734" s="291"/>
      <c r="F734" s="240"/>
      <c r="G734" s="237">
        <f t="shared" si="31"/>
        <v>-1.2960299500264227E-11</v>
      </c>
      <c r="H734" s="238">
        <f t="shared" si="31"/>
        <v>0</v>
      </c>
      <c r="I734" s="239"/>
      <c r="J734" s="301"/>
      <c r="K734" s="308"/>
      <c r="L734" s="234"/>
      <c r="M734" s="309"/>
      <c r="N734" s="275"/>
      <c r="O734" s="275"/>
      <c r="P734" s="275"/>
      <c r="Q734" s="295"/>
    </row>
    <row r="735" spans="1:17" s="130" customFormat="1" ht="18" x14ac:dyDescent="0.25">
      <c r="A735" s="238"/>
      <c r="B735" s="240"/>
      <c r="C735" s="233"/>
      <c r="D735" s="234"/>
      <c r="E735" s="291"/>
      <c r="F735" s="240"/>
      <c r="G735" s="237">
        <f t="shared" si="31"/>
        <v>-1.2960299500264227E-11</v>
      </c>
      <c r="H735" s="238">
        <f t="shared" si="31"/>
        <v>0</v>
      </c>
      <c r="I735" s="239"/>
      <c r="J735" s="301"/>
      <c r="K735" s="308"/>
      <c r="L735" s="234"/>
      <c r="M735" s="310"/>
      <c r="N735" s="275"/>
      <c r="O735" s="275"/>
      <c r="P735" s="275"/>
      <c r="Q735" s="295"/>
    </row>
    <row r="736" spans="1:17" s="130" customFormat="1" ht="18" x14ac:dyDescent="0.25">
      <c r="A736" s="238"/>
      <c r="B736" s="240"/>
      <c r="C736" s="233"/>
      <c r="D736" s="234"/>
      <c r="E736" s="291"/>
      <c r="F736" s="240"/>
      <c r="G736" s="237">
        <f t="shared" si="31"/>
        <v>-1.2960299500264227E-11</v>
      </c>
      <c r="H736" s="238">
        <f t="shared" si="31"/>
        <v>0</v>
      </c>
      <c r="I736" s="239"/>
      <c r="J736" s="301"/>
      <c r="K736" s="308"/>
      <c r="L736" s="234"/>
      <c r="M736" s="310"/>
      <c r="N736" s="275"/>
      <c r="O736" s="275"/>
      <c r="P736" s="275"/>
      <c r="Q736" s="295"/>
    </row>
    <row r="737" spans="1:17" s="130" customFormat="1" ht="18" x14ac:dyDescent="0.25">
      <c r="A737" s="238"/>
      <c r="B737" s="240"/>
      <c r="C737" s="233"/>
      <c r="D737" s="234"/>
      <c r="E737" s="291"/>
      <c r="F737" s="240"/>
      <c r="G737" s="237">
        <f t="shared" si="31"/>
        <v>-1.2960299500264227E-11</v>
      </c>
      <c r="H737" s="238">
        <f t="shared" si="31"/>
        <v>0</v>
      </c>
      <c r="I737" s="239"/>
      <c r="J737" s="301"/>
      <c r="K737" s="308"/>
      <c r="L737" s="234"/>
      <c r="M737" s="310"/>
      <c r="N737" s="275"/>
      <c r="O737" s="275"/>
      <c r="P737" s="275"/>
      <c r="Q737" s="295"/>
    </row>
    <row r="738" spans="1:17" s="130" customFormat="1" ht="18" x14ac:dyDescent="0.25">
      <c r="A738" s="238"/>
      <c r="B738" s="240"/>
      <c r="C738" s="233"/>
      <c r="D738" s="234"/>
      <c r="E738" s="291"/>
      <c r="F738" s="240"/>
      <c r="G738" s="237">
        <f t="shared" si="31"/>
        <v>-1.2960299500264227E-11</v>
      </c>
      <c r="H738" s="238">
        <f t="shared" si="31"/>
        <v>0</v>
      </c>
      <c r="I738" s="239"/>
      <c r="J738" s="301"/>
      <c r="K738" s="308"/>
      <c r="L738" s="234"/>
      <c r="M738" s="310"/>
      <c r="N738" s="275"/>
      <c r="O738" s="275"/>
      <c r="P738" s="275"/>
      <c r="Q738" s="295"/>
    </row>
    <row r="739" spans="1:17" s="130" customFormat="1" ht="18" x14ac:dyDescent="0.25">
      <c r="A739" s="238"/>
      <c r="B739" s="240"/>
      <c r="C739" s="233"/>
      <c r="D739" s="234"/>
      <c r="E739" s="291"/>
      <c r="F739" s="240"/>
      <c r="G739" s="237">
        <f t="shared" si="31"/>
        <v>-1.2960299500264227E-11</v>
      </c>
      <c r="H739" s="238">
        <f t="shared" si="31"/>
        <v>0</v>
      </c>
      <c r="I739" s="239"/>
      <c r="J739" s="301"/>
      <c r="K739" s="308"/>
      <c r="L739" s="234"/>
      <c r="M739" s="310"/>
      <c r="N739" s="275"/>
      <c r="O739" s="275"/>
      <c r="P739" s="275"/>
      <c r="Q739" s="295"/>
    </row>
    <row r="740" spans="1:17" s="130" customFormat="1" ht="15.75" x14ac:dyDescent="0.25">
      <c r="A740" s="238"/>
      <c r="B740" s="240"/>
      <c r="C740" s="303"/>
      <c r="D740" s="285"/>
      <c r="E740" s="279"/>
      <c r="F740" s="240"/>
      <c r="G740" s="237">
        <f t="shared" si="31"/>
        <v>-1.2960299500264227E-11</v>
      </c>
      <c r="H740" s="238">
        <f t="shared" si="31"/>
        <v>0</v>
      </c>
      <c r="I740" s="239"/>
      <c r="J740" s="301"/>
      <c r="K740" s="308"/>
      <c r="L740" s="234"/>
      <c r="M740" s="311"/>
      <c r="N740" s="275"/>
      <c r="O740" s="275"/>
      <c r="P740" s="275"/>
      <c r="Q740" s="295"/>
    </row>
    <row r="741" spans="1:17" s="130" customFormat="1" ht="18" x14ac:dyDescent="0.25">
      <c r="A741" s="238"/>
      <c r="B741" s="240"/>
      <c r="C741" s="233"/>
      <c r="D741" s="234"/>
      <c r="E741" s="291"/>
      <c r="F741" s="240"/>
      <c r="G741" s="237">
        <f t="shared" si="31"/>
        <v>-1.2960299500264227E-11</v>
      </c>
      <c r="H741" s="238">
        <f t="shared" si="31"/>
        <v>0</v>
      </c>
      <c r="I741" s="239"/>
      <c r="J741" s="301"/>
      <c r="K741" s="308"/>
      <c r="L741" s="234"/>
      <c r="M741" s="310"/>
      <c r="N741" s="275"/>
      <c r="O741" s="275"/>
      <c r="P741" s="275"/>
      <c r="Q741" s="295"/>
    </row>
    <row r="742" spans="1:17" s="130" customFormat="1" ht="18" x14ac:dyDescent="0.25">
      <c r="A742" s="238"/>
      <c r="B742" s="240"/>
      <c r="C742" s="233"/>
      <c r="D742" s="234"/>
      <c r="E742" s="291"/>
      <c r="F742" s="240"/>
      <c r="G742" s="237">
        <f t="shared" si="31"/>
        <v>-1.2960299500264227E-11</v>
      </c>
      <c r="H742" s="238">
        <f t="shared" si="31"/>
        <v>0</v>
      </c>
      <c r="I742" s="239"/>
      <c r="J742" s="301"/>
      <c r="K742" s="308"/>
      <c r="L742" s="234"/>
      <c r="M742" s="311"/>
      <c r="N742" s="275"/>
      <c r="O742" s="275"/>
      <c r="P742" s="275"/>
      <c r="Q742" s="295"/>
    </row>
    <row r="743" spans="1:17" s="130" customFormat="1" ht="18" x14ac:dyDescent="0.25">
      <c r="A743" s="238"/>
      <c r="B743" s="240"/>
      <c r="C743" s="233"/>
      <c r="D743" s="234"/>
      <c r="E743" s="291"/>
      <c r="F743" s="240"/>
      <c r="G743" s="237">
        <f t="shared" si="31"/>
        <v>-1.2960299500264227E-11</v>
      </c>
      <c r="H743" s="238">
        <f t="shared" si="31"/>
        <v>0</v>
      </c>
      <c r="I743" s="239"/>
      <c r="J743" s="301"/>
      <c r="K743" s="308"/>
      <c r="L743" s="234"/>
      <c r="M743" s="310"/>
      <c r="N743" s="275"/>
      <c r="O743" s="275"/>
      <c r="P743" s="275"/>
      <c r="Q743" s="295"/>
    </row>
    <row r="744" spans="1:17" s="130" customFormat="1" ht="18" x14ac:dyDescent="0.25">
      <c r="A744" s="238"/>
      <c r="B744" s="240"/>
      <c r="C744" s="233"/>
      <c r="D744" s="234"/>
      <c r="E744" s="291"/>
      <c r="F744" s="240"/>
      <c r="G744" s="237">
        <f t="shared" si="31"/>
        <v>-1.2960299500264227E-11</v>
      </c>
      <c r="H744" s="238">
        <f t="shared" si="31"/>
        <v>0</v>
      </c>
      <c r="I744" s="239"/>
      <c r="J744" s="301"/>
      <c r="K744" s="308"/>
      <c r="L744" s="234"/>
      <c r="M744" s="309"/>
      <c r="N744" s="275"/>
      <c r="O744" s="275"/>
      <c r="P744" s="275"/>
      <c r="Q744" s="295"/>
    </row>
    <row r="745" spans="1:17" s="130" customFormat="1" ht="18" x14ac:dyDescent="0.25">
      <c r="A745" s="238"/>
      <c r="B745" s="240"/>
      <c r="C745" s="233"/>
      <c r="D745" s="234"/>
      <c r="E745" s="291"/>
      <c r="F745" s="240"/>
      <c r="G745" s="237">
        <f t="shared" si="31"/>
        <v>-1.2960299500264227E-11</v>
      </c>
      <c r="H745" s="238">
        <f t="shared" si="31"/>
        <v>0</v>
      </c>
      <c r="I745" s="239"/>
      <c r="J745" s="301"/>
      <c r="K745" s="308"/>
      <c r="L745" s="234"/>
      <c r="M745" s="310"/>
      <c r="N745" s="275"/>
      <c r="O745" s="275"/>
      <c r="P745" s="275"/>
      <c r="Q745" s="295"/>
    </row>
    <row r="746" spans="1:17" s="130" customFormat="1" ht="18" x14ac:dyDescent="0.25">
      <c r="A746" s="238"/>
      <c r="B746" s="240"/>
      <c r="C746" s="233"/>
      <c r="D746" s="234"/>
      <c r="E746" s="291"/>
      <c r="F746" s="240"/>
      <c r="G746" s="237">
        <f t="shared" si="31"/>
        <v>-1.2960299500264227E-11</v>
      </c>
      <c r="H746" s="238">
        <f t="shared" si="31"/>
        <v>0</v>
      </c>
      <c r="I746" s="239"/>
      <c r="J746" s="301"/>
      <c r="K746" s="308"/>
      <c r="L746" s="234"/>
      <c r="M746" s="242"/>
      <c r="N746" s="275"/>
      <c r="O746" s="275"/>
      <c r="P746" s="275"/>
      <c r="Q746" s="295"/>
    </row>
    <row r="747" spans="1:17" s="130" customFormat="1" ht="18" x14ac:dyDescent="0.25">
      <c r="A747" s="238"/>
      <c r="B747" s="240"/>
      <c r="C747" s="233"/>
      <c r="D747" s="234"/>
      <c r="E747" s="291"/>
      <c r="F747" s="240"/>
      <c r="G747" s="237">
        <f t="shared" si="31"/>
        <v>-1.2960299500264227E-11</v>
      </c>
      <c r="H747" s="238">
        <f t="shared" si="31"/>
        <v>0</v>
      </c>
      <c r="I747" s="239"/>
      <c r="J747" s="301"/>
      <c r="K747" s="308"/>
      <c r="L747" s="234"/>
      <c r="M747" s="263"/>
      <c r="N747" s="275"/>
      <c r="O747" s="275"/>
      <c r="P747" s="275"/>
      <c r="Q747" s="295"/>
    </row>
    <row r="748" spans="1:17" s="130" customFormat="1" ht="18" x14ac:dyDescent="0.25">
      <c r="A748" s="238"/>
      <c r="B748" s="240"/>
      <c r="C748" s="233"/>
      <c r="D748" s="234"/>
      <c r="E748" s="291"/>
      <c r="F748" s="240"/>
      <c r="G748" s="237">
        <f t="shared" si="31"/>
        <v>-1.2960299500264227E-11</v>
      </c>
      <c r="H748" s="238">
        <f t="shared" si="31"/>
        <v>0</v>
      </c>
      <c r="I748" s="239"/>
      <c r="J748" s="301"/>
      <c r="K748" s="308"/>
      <c r="L748" s="234"/>
      <c r="M748" s="300"/>
      <c r="N748" s="275"/>
      <c r="O748" s="275"/>
      <c r="P748" s="275"/>
      <c r="Q748" s="295"/>
    </row>
    <row r="749" spans="1:17" s="130" customFormat="1" ht="18" x14ac:dyDescent="0.25">
      <c r="A749" s="238"/>
      <c r="B749" s="240"/>
      <c r="C749" s="233"/>
      <c r="D749" s="234"/>
      <c r="E749" s="291"/>
      <c r="F749" s="240"/>
      <c r="G749" s="237">
        <f t="shared" si="31"/>
        <v>-1.2960299500264227E-11</v>
      </c>
      <c r="H749" s="238">
        <f t="shared" si="31"/>
        <v>0</v>
      </c>
      <c r="I749" s="239"/>
      <c r="J749" s="301"/>
      <c r="K749" s="308"/>
      <c r="L749" s="234"/>
      <c r="M749" s="242"/>
      <c r="N749" s="275"/>
      <c r="O749" s="275"/>
      <c r="P749" s="275"/>
      <c r="Q749" s="295"/>
    </row>
    <row r="750" spans="1:17" s="130" customFormat="1" ht="18" x14ac:dyDescent="0.25">
      <c r="A750" s="238"/>
      <c r="B750" s="240"/>
      <c r="C750" s="233"/>
      <c r="D750" s="234"/>
      <c r="E750" s="291"/>
      <c r="F750" s="240"/>
      <c r="G750" s="237">
        <f t="shared" si="31"/>
        <v>-1.2960299500264227E-11</v>
      </c>
      <c r="H750" s="238">
        <f t="shared" si="31"/>
        <v>0</v>
      </c>
      <c r="I750" s="239"/>
      <c r="J750" s="301"/>
      <c r="K750" s="308"/>
      <c r="L750" s="234"/>
      <c r="M750" s="242"/>
      <c r="N750" s="275"/>
      <c r="O750" s="275"/>
      <c r="P750" s="275"/>
      <c r="Q750" s="295"/>
    </row>
    <row r="751" spans="1:17" s="130" customFormat="1" ht="18" x14ac:dyDescent="0.25">
      <c r="A751" s="238"/>
      <c r="B751" s="240"/>
      <c r="C751" s="233"/>
      <c r="D751" s="234"/>
      <c r="E751" s="291"/>
      <c r="F751" s="240"/>
      <c r="G751" s="237">
        <f t="shared" si="31"/>
        <v>-1.2960299500264227E-11</v>
      </c>
      <c r="H751" s="238">
        <f t="shared" si="31"/>
        <v>0</v>
      </c>
      <c r="I751" s="239"/>
      <c r="J751" s="301"/>
      <c r="K751" s="308"/>
      <c r="L751" s="234"/>
      <c r="M751" s="242"/>
      <c r="N751" s="275"/>
      <c r="O751" s="275"/>
      <c r="P751" s="275"/>
      <c r="Q751" s="295"/>
    </row>
    <row r="752" spans="1:17" s="130" customFormat="1" ht="18" x14ac:dyDescent="0.25">
      <c r="A752" s="238"/>
      <c r="B752" s="240"/>
      <c r="C752" s="303"/>
      <c r="D752" s="234"/>
      <c r="E752" s="291"/>
      <c r="F752" s="240"/>
      <c r="G752" s="237">
        <f t="shared" si="31"/>
        <v>-1.2960299500264227E-11</v>
      </c>
      <c r="H752" s="238">
        <f t="shared" si="31"/>
        <v>0</v>
      </c>
      <c r="I752" s="239"/>
      <c r="J752" s="301"/>
      <c r="K752" s="308"/>
      <c r="L752" s="234"/>
      <c r="M752" s="242"/>
      <c r="N752" s="275"/>
      <c r="O752" s="275"/>
      <c r="P752" s="275"/>
      <c r="Q752" s="295"/>
    </row>
    <row r="753" spans="1:17" s="130" customFormat="1" ht="18" x14ac:dyDescent="0.25">
      <c r="A753" s="238"/>
      <c r="B753" s="240"/>
      <c r="C753" s="233"/>
      <c r="D753" s="234"/>
      <c r="E753" s="291"/>
      <c r="F753" s="240"/>
      <c r="G753" s="237">
        <f t="shared" si="31"/>
        <v>-1.2960299500264227E-11</v>
      </c>
      <c r="H753" s="238">
        <f t="shared" si="31"/>
        <v>0</v>
      </c>
      <c r="I753" s="239"/>
      <c r="J753" s="301"/>
      <c r="K753" s="308"/>
      <c r="L753" s="234"/>
      <c r="M753" s="300"/>
      <c r="N753" s="275"/>
      <c r="O753" s="275"/>
      <c r="P753" s="275"/>
      <c r="Q753" s="295"/>
    </row>
    <row r="754" spans="1:17" s="130" customFormat="1" ht="18" x14ac:dyDescent="0.25">
      <c r="A754" s="238"/>
      <c r="B754" s="240"/>
      <c r="C754" s="233"/>
      <c r="D754" s="234"/>
      <c r="E754" s="291"/>
      <c r="F754" s="240"/>
      <c r="G754" s="237">
        <f t="shared" si="31"/>
        <v>-1.2960299500264227E-11</v>
      </c>
      <c r="H754" s="238">
        <f t="shared" si="31"/>
        <v>0</v>
      </c>
      <c r="I754" s="239"/>
      <c r="J754" s="301"/>
      <c r="K754" s="308"/>
      <c r="L754" s="234"/>
      <c r="M754" s="242"/>
      <c r="N754" s="275"/>
      <c r="O754" s="275"/>
      <c r="P754" s="275"/>
      <c r="Q754" s="295"/>
    </row>
    <row r="755" spans="1:17" s="130" customFormat="1" ht="18" x14ac:dyDescent="0.25">
      <c r="A755" s="238"/>
      <c r="B755" s="240"/>
      <c r="C755" s="233"/>
      <c r="D755" s="234"/>
      <c r="E755" s="291"/>
      <c r="F755" s="240"/>
      <c r="G755" s="237">
        <f t="shared" si="31"/>
        <v>-1.2960299500264227E-11</v>
      </c>
      <c r="H755" s="238">
        <f t="shared" si="31"/>
        <v>0</v>
      </c>
      <c r="I755" s="239"/>
      <c r="J755" s="301"/>
      <c r="K755" s="308"/>
      <c r="L755" s="234"/>
      <c r="M755" s="242"/>
      <c r="N755" s="275"/>
      <c r="O755" s="275"/>
      <c r="P755" s="275"/>
      <c r="Q755" s="295"/>
    </row>
    <row r="756" spans="1:17" s="130" customFormat="1" ht="18" x14ac:dyDescent="0.25">
      <c r="A756" s="238"/>
      <c r="B756" s="240"/>
      <c r="C756" s="233"/>
      <c r="D756" s="234"/>
      <c r="E756" s="291"/>
      <c r="F756" s="240"/>
      <c r="G756" s="237">
        <f t="shared" si="31"/>
        <v>-1.2960299500264227E-11</v>
      </c>
      <c r="H756" s="238">
        <f t="shared" si="31"/>
        <v>0</v>
      </c>
      <c r="I756" s="239"/>
      <c r="J756" s="301"/>
      <c r="K756" s="308"/>
      <c r="L756" s="234"/>
      <c r="M756" s="242"/>
      <c r="N756" s="275"/>
      <c r="O756" s="275"/>
      <c r="P756" s="275"/>
      <c r="Q756" s="295"/>
    </row>
    <row r="757" spans="1:17" s="130" customFormat="1" ht="18" x14ac:dyDescent="0.25">
      <c r="A757" s="238" t="s">
        <v>79</v>
      </c>
      <c r="B757" s="240"/>
      <c r="C757" s="233"/>
      <c r="D757" s="234"/>
      <c r="E757" s="291"/>
      <c r="F757" s="240"/>
      <c r="G757" s="237">
        <f t="shared" si="31"/>
        <v>-1.2960299500264227E-11</v>
      </c>
      <c r="H757" s="238">
        <f t="shared" si="31"/>
        <v>0</v>
      </c>
      <c r="I757" s="239"/>
      <c r="J757" s="302"/>
      <c r="K757" s="308"/>
      <c r="L757" s="234"/>
      <c r="M757" s="300"/>
      <c r="N757" s="275"/>
      <c r="O757" s="275"/>
      <c r="P757" s="275"/>
      <c r="Q757" s="295"/>
    </row>
    <row r="758" spans="1:17" s="130" customFormat="1" ht="18" x14ac:dyDescent="0.25">
      <c r="A758" s="238"/>
      <c r="B758" s="240"/>
      <c r="C758" s="233"/>
      <c r="D758" s="234"/>
      <c r="E758" s="291"/>
      <c r="F758" s="240"/>
      <c r="G758" s="237">
        <f t="shared" si="31"/>
        <v>-1.2960299500264227E-11</v>
      </c>
      <c r="H758" s="238">
        <f t="shared" si="31"/>
        <v>0</v>
      </c>
      <c r="I758" s="239"/>
      <c r="J758" s="302"/>
      <c r="K758" s="308"/>
      <c r="L758" s="234"/>
      <c r="M758" s="300"/>
      <c r="N758" s="275"/>
      <c r="O758" s="275"/>
      <c r="P758" s="275"/>
      <c r="Q758" s="295"/>
    </row>
    <row r="759" spans="1:17" s="130" customFormat="1" ht="18" x14ac:dyDescent="0.25">
      <c r="A759" s="238"/>
      <c r="B759" s="240"/>
      <c r="C759" s="233"/>
      <c r="D759" s="234"/>
      <c r="E759" s="291"/>
      <c r="F759" s="240"/>
      <c r="G759" s="237">
        <f t="shared" si="31"/>
        <v>-1.2960299500264227E-11</v>
      </c>
      <c r="H759" s="238">
        <f t="shared" si="31"/>
        <v>0</v>
      </c>
      <c r="I759" s="239"/>
      <c r="J759" s="302"/>
      <c r="K759" s="308"/>
      <c r="L759" s="234"/>
      <c r="M759" s="263"/>
      <c r="N759" s="275"/>
      <c r="O759" s="275"/>
      <c r="P759" s="275"/>
      <c r="Q759" s="295"/>
    </row>
    <row r="760" spans="1:17" s="130" customFormat="1" ht="18" x14ac:dyDescent="0.25">
      <c r="A760" s="238"/>
      <c r="B760" s="240"/>
      <c r="C760" s="291"/>
      <c r="D760" s="234"/>
      <c r="E760" s="291"/>
      <c r="F760" s="240"/>
      <c r="G760" s="237">
        <f t="shared" si="31"/>
        <v>-1.2960299500264227E-11</v>
      </c>
      <c r="H760" s="238">
        <f t="shared" si="31"/>
        <v>0</v>
      </c>
      <c r="I760" s="239"/>
      <c r="J760" s="302"/>
      <c r="K760" s="308"/>
      <c r="L760" s="234"/>
      <c r="M760" s="263"/>
      <c r="N760" s="275"/>
      <c r="O760" s="275"/>
      <c r="P760" s="275"/>
      <c r="Q760" s="295"/>
    </row>
    <row r="761" spans="1:17" s="130" customFormat="1" ht="18" x14ac:dyDescent="0.25">
      <c r="A761" s="238"/>
      <c r="B761" s="240"/>
      <c r="C761" s="291"/>
      <c r="D761" s="234"/>
      <c r="E761" s="291"/>
      <c r="F761" s="240"/>
      <c r="G761" s="237">
        <f t="shared" si="31"/>
        <v>-1.2960299500264227E-11</v>
      </c>
      <c r="H761" s="238">
        <f t="shared" si="31"/>
        <v>0</v>
      </c>
      <c r="I761" s="239"/>
      <c r="J761" s="302"/>
      <c r="K761" s="308"/>
      <c r="L761" s="234"/>
      <c r="M761" s="242"/>
      <c r="N761" s="275"/>
      <c r="O761" s="275"/>
      <c r="P761" s="275"/>
      <c r="Q761" s="295"/>
    </row>
    <row r="762" spans="1:17" s="130" customFormat="1" ht="15.75" x14ac:dyDescent="0.25">
      <c r="A762" s="238"/>
      <c r="B762" s="240"/>
      <c r="C762" s="279"/>
      <c r="D762" s="234"/>
      <c r="E762" s="279"/>
      <c r="F762" s="240"/>
      <c r="G762" s="237">
        <f t="shared" si="31"/>
        <v>-1.2960299500264227E-11</v>
      </c>
      <c r="H762" s="238">
        <f t="shared" si="31"/>
        <v>0</v>
      </c>
      <c r="I762" s="239"/>
      <c r="J762" s="302"/>
      <c r="K762" s="308"/>
      <c r="L762" s="234"/>
      <c r="M762" s="263"/>
      <c r="N762" s="275"/>
      <c r="O762" s="275"/>
      <c r="P762" s="275"/>
      <c r="Q762" s="295"/>
    </row>
    <row r="763" spans="1:17" s="130" customFormat="1" ht="18" x14ac:dyDescent="0.25">
      <c r="A763" s="238"/>
      <c r="B763" s="240"/>
      <c r="C763" s="291"/>
      <c r="D763" s="234"/>
      <c r="E763" s="291"/>
      <c r="F763" s="240"/>
      <c r="G763" s="237">
        <f t="shared" si="31"/>
        <v>-1.2960299500264227E-11</v>
      </c>
      <c r="H763" s="238">
        <f t="shared" si="31"/>
        <v>0</v>
      </c>
      <c r="I763" s="239"/>
      <c r="J763" s="653"/>
      <c r="K763" s="308"/>
      <c r="L763" s="234"/>
      <c r="M763" s="263"/>
      <c r="N763" s="275"/>
      <c r="O763" s="275"/>
      <c r="P763" s="275"/>
      <c r="Q763" s="295"/>
    </row>
    <row r="764" spans="1:17" s="130" customFormat="1" ht="18" x14ac:dyDescent="0.25">
      <c r="A764" s="238"/>
      <c r="B764" s="240"/>
      <c r="C764" s="291"/>
      <c r="D764" s="234"/>
      <c r="E764" s="291"/>
      <c r="F764" s="240"/>
      <c r="G764" s="237">
        <f t="shared" si="31"/>
        <v>-1.2960299500264227E-11</v>
      </c>
      <c r="H764" s="238">
        <f t="shared" si="31"/>
        <v>0</v>
      </c>
      <c r="I764" s="239"/>
      <c r="J764" s="653"/>
      <c r="K764" s="308"/>
      <c r="L764" s="234"/>
      <c r="M764" s="263"/>
      <c r="N764" s="275"/>
      <c r="O764" s="275"/>
      <c r="P764" s="275"/>
      <c r="Q764" s="295"/>
    </row>
    <row r="765" spans="1:17" s="130" customFormat="1" ht="18" x14ac:dyDescent="0.25">
      <c r="A765" s="238"/>
      <c r="B765" s="240"/>
      <c r="C765" s="291"/>
      <c r="D765" s="234"/>
      <c r="E765" s="291"/>
      <c r="F765" s="240"/>
      <c r="G765" s="237">
        <f t="shared" si="31"/>
        <v>-1.2960299500264227E-11</v>
      </c>
      <c r="H765" s="238">
        <f t="shared" si="31"/>
        <v>0</v>
      </c>
      <c r="I765" s="239"/>
      <c r="J765" s="653"/>
      <c r="K765" s="308"/>
      <c r="L765" s="234"/>
      <c r="M765" s="300"/>
      <c r="N765" s="275"/>
      <c r="O765" s="275"/>
      <c r="P765" s="275"/>
      <c r="Q765" s="295"/>
    </row>
    <row r="766" spans="1:17" s="130" customFormat="1" ht="18" x14ac:dyDescent="0.25">
      <c r="A766" s="238"/>
      <c r="B766" s="240"/>
      <c r="C766" s="291"/>
      <c r="D766" s="234"/>
      <c r="E766" s="291"/>
      <c r="F766" s="240"/>
      <c r="G766" s="237">
        <f t="shared" si="31"/>
        <v>-1.2960299500264227E-11</v>
      </c>
      <c r="H766" s="238">
        <f t="shared" si="31"/>
        <v>0</v>
      </c>
      <c r="I766" s="239"/>
      <c r="J766" s="653"/>
      <c r="K766" s="308"/>
      <c r="L766" s="234"/>
      <c r="M766" s="242"/>
      <c r="N766" s="275"/>
      <c r="O766" s="275"/>
      <c r="P766" s="275"/>
      <c r="Q766" s="295"/>
    </row>
    <row r="767" spans="1:17" s="130" customFormat="1" ht="18" x14ac:dyDescent="0.25">
      <c r="A767" s="238"/>
      <c r="B767" s="240"/>
      <c r="C767" s="291"/>
      <c r="D767" s="234"/>
      <c r="E767" s="291"/>
      <c r="F767" s="240"/>
      <c r="G767" s="237">
        <f t="shared" si="31"/>
        <v>-1.2960299500264227E-11</v>
      </c>
      <c r="H767" s="238">
        <f t="shared" si="31"/>
        <v>0</v>
      </c>
      <c r="I767" s="239"/>
      <c r="J767" s="653"/>
      <c r="K767" s="308"/>
      <c r="L767" s="234"/>
      <c r="M767" s="263"/>
      <c r="N767" s="275"/>
      <c r="O767" s="275"/>
      <c r="P767" s="275"/>
      <c r="Q767" s="295"/>
    </row>
    <row r="768" spans="1:17" s="130" customFormat="1" ht="18" x14ac:dyDescent="0.25">
      <c r="A768" s="238"/>
      <c r="B768" s="240"/>
      <c r="C768" s="291"/>
      <c r="D768" s="234"/>
      <c r="E768" s="291"/>
      <c r="F768" s="240"/>
      <c r="G768" s="237">
        <f t="shared" si="31"/>
        <v>-1.2960299500264227E-11</v>
      </c>
      <c r="H768" s="238">
        <f t="shared" si="31"/>
        <v>0</v>
      </c>
      <c r="I768" s="239"/>
      <c r="J768" s="653"/>
      <c r="K768" s="308"/>
      <c r="L768" s="234"/>
      <c r="M768" s="242"/>
      <c r="N768" s="275"/>
      <c r="O768" s="275"/>
      <c r="P768" s="275"/>
      <c r="Q768" s="295"/>
    </row>
    <row r="769" spans="1:17" s="130" customFormat="1" ht="18" x14ac:dyDescent="0.25">
      <c r="A769" s="238"/>
      <c r="B769" s="240"/>
      <c r="C769" s="237"/>
      <c r="D769" s="238"/>
      <c r="E769" s="291"/>
      <c r="F769" s="240"/>
      <c r="G769" s="237">
        <f t="shared" si="31"/>
        <v>-1.2960299500264227E-11</v>
      </c>
      <c r="H769" s="238">
        <f t="shared" si="31"/>
        <v>0</v>
      </c>
      <c r="I769" s="239"/>
      <c r="J769" s="653"/>
      <c r="K769" s="308"/>
      <c r="L769" s="234"/>
      <c r="M769" s="242"/>
      <c r="N769" s="275"/>
      <c r="O769" s="275"/>
      <c r="P769" s="275"/>
      <c r="Q769" s="295"/>
    </row>
    <row r="770" spans="1:17" s="130" customFormat="1" ht="18" x14ac:dyDescent="0.25">
      <c r="A770" s="238"/>
      <c r="B770" s="240"/>
      <c r="C770" s="291"/>
      <c r="D770" s="238"/>
      <c r="E770" s="291"/>
      <c r="F770" s="240"/>
      <c r="G770" s="237">
        <f t="shared" si="31"/>
        <v>-1.2960299500264227E-11</v>
      </c>
      <c r="H770" s="238">
        <f t="shared" si="31"/>
        <v>0</v>
      </c>
      <c r="I770" s="239"/>
      <c r="J770" s="653"/>
      <c r="K770" s="308"/>
      <c r="L770" s="238"/>
      <c r="M770" s="242"/>
      <c r="N770" s="275"/>
      <c r="O770" s="275"/>
      <c r="P770" s="275"/>
      <c r="Q770" s="295"/>
    </row>
    <row r="771" spans="1:17" s="130" customFormat="1" ht="18" x14ac:dyDescent="0.25">
      <c r="A771" s="238"/>
      <c r="B771" s="240"/>
      <c r="C771" s="291"/>
      <c r="D771" s="238"/>
      <c r="E771" s="291"/>
      <c r="F771" s="240"/>
      <c r="G771" s="237">
        <f t="shared" si="31"/>
        <v>-1.2960299500264227E-11</v>
      </c>
      <c r="H771" s="238">
        <f t="shared" si="31"/>
        <v>0</v>
      </c>
      <c r="I771" s="239"/>
      <c r="J771" s="653"/>
      <c r="K771" s="308"/>
      <c r="L771" s="238"/>
      <c r="M771" s="242"/>
      <c r="N771" s="275"/>
      <c r="O771" s="275"/>
      <c r="P771" s="275"/>
      <c r="Q771" s="295"/>
    </row>
    <row r="772" spans="1:17" s="130" customFormat="1" ht="18" x14ac:dyDescent="0.25">
      <c r="A772" s="238"/>
      <c r="B772" s="240"/>
      <c r="C772" s="291"/>
      <c r="D772" s="238"/>
      <c r="E772" s="291"/>
      <c r="F772" s="240"/>
      <c r="G772" s="237">
        <f t="shared" si="31"/>
        <v>-1.2960299500264227E-11</v>
      </c>
      <c r="H772" s="238">
        <f t="shared" si="31"/>
        <v>0</v>
      </c>
      <c r="I772" s="239"/>
      <c r="J772" s="653"/>
      <c r="K772" s="308"/>
      <c r="L772" s="238"/>
      <c r="M772" s="242"/>
      <c r="N772" s="275"/>
      <c r="O772" s="275"/>
      <c r="P772" s="275"/>
      <c r="Q772" s="295"/>
    </row>
    <row r="773" spans="1:17" s="130" customFormat="1" ht="18" x14ac:dyDescent="0.25">
      <c r="A773" s="238"/>
      <c r="B773" s="240"/>
      <c r="C773" s="291"/>
      <c r="D773" s="238"/>
      <c r="E773" s="291"/>
      <c r="F773" s="240"/>
      <c r="G773" s="237">
        <f t="shared" si="31"/>
        <v>-1.2960299500264227E-11</v>
      </c>
      <c r="H773" s="238">
        <f t="shared" si="31"/>
        <v>0</v>
      </c>
      <c r="I773" s="239"/>
      <c r="J773" s="653"/>
      <c r="K773" s="308"/>
      <c r="L773" s="238"/>
      <c r="M773" s="242"/>
      <c r="N773" s="275"/>
      <c r="O773" s="275"/>
      <c r="P773" s="275"/>
      <c r="Q773" s="295"/>
    </row>
    <row r="774" spans="1:17" s="130" customFormat="1" ht="18" x14ac:dyDescent="0.25">
      <c r="A774" s="238"/>
      <c r="B774" s="240"/>
      <c r="C774" s="291"/>
      <c r="D774" s="238"/>
      <c r="E774" s="291"/>
      <c r="F774" s="240"/>
      <c r="G774" s="237">
        <f t="shared" si="31"/>
        <v>-1.2960299500264227E-11</v>
      </c>
      <c r="H774" s="238">
        <f t="shared" si="31"/>
        <v>0</v>
      </c>
      <c r="I774" s="239"/>
      <c r="J774" s="653"/>
      <c r="K774" s="308"/>
      <c r="L774" s="238"/>
      <c r="M774" s="242"/>
      <c r="N774" s="275"/>
      <c r="O774" s="275"/>
      <c r="P774" s="275"/>
      <c r="Q774" s="295"/>
    </row>
    <row r="775" spans="1:17" s="130" customFormat="1" ht="18" x14ac:dyDescent="0.25">
      <c r="A775" s="238"/>
      <c r="B775" s="240"/>
      <c r="C775" s="291"/>
      <c r="D775" s="238"/>
      <c r="E775" s="291"/>
      <c r="F775" s="240"/>
      <c r="G775" s="237">
        <f t="shared" si="31"/>
        <v>-1.2960299500264227E-11</v>
      </c>
      <c r="H775" s="238">
        <f t="shared" si="31"/>
        <v>0</v>
      </c>
      <c r="I775" s="239"/>
      <c r="J775" s="653"/>
      <c r="K775" s="308"/>
      <c r="L775" s="238"/>
      <c r="M775" s="263"/>
      <c r="N775" s="275"/>
      <c r="O775" s="275"/>
      <c r="P775" s="275"/>
      <c r="Q775" s="295"/>
    </row>
    <row r="776" spans="1:17" s="130" customFormat="1" ht="18" x14ac:dyDescent="0.25">
      <c r="A776" s="238"/>
      <c r="B776" s="240"/>
      <c r="C776" s="291"/>
      <c r="D776" s="238"/>
      <c r="E776" s="291"/>
      <c r="F776" s="240"/>
      <c r="G776" s="237">
        <f t="shared" si="31"/>
        <v>-1.2960299500264227E-11</v>
      </c>
      <c r="H776" s="238">
        <f t="shared" si="31"/>
        <v>0</v>
      </c>
      <c r="I776" s="239"/>
      <c r="J776" s="653"/>
      <c r="K776" s="308"/>
      <c r="L776" s="238"/>
      <c r="M776" s="242"/>
      <c r="N776" s="275"/>
      <c r="O776" s="275"/>
      <c r="P776" s="275"/>
      <c r="Q776" s="295"/>
    </row>
    <row r="777" spans="1:17" s="130" customFormat="1" ht="18" x14ac:dyDescent="0.25">
      <c r="A777" s="238"/>
      <c r="B777" s="240"/>
      <c r="C777" s="291"/>
      <c r="D777" s="238"/>
      <c r="E777" s="291"/>
      <c r="F777" s="240"/>
      <c r="G777" s="237">
        <f t="shared" si="31"/>
        <v>-1.2960299500264227E-11</v>
      </c>
      <c r="H777" s="238">
        <f t="shared" si="31"/>
        <v>0</v>
      </c>
      <c r="I777" s="239"/>
      <c r="J777" s="653"/>
      <c r="K777" s="308"/>
      <c r="L777" s="238"/>
      <c r="M777" s="242"/>
      <c r="N777" s="275"/>
      <c r="O777" s="275"/>
      <c r="P777" s="275"/>
      <c r="Q777" s="295"/>
    </row>
    <row r="778" spans="1:17" s="130" customFormat="1" ht="18" x14ac:dyDescent="0.25">
      <c r="A778" s="238"/>
      <c r="B778" s="240"/>
      <c r="C778" s="291"/>
      <c r="D778" s="238"/>
      <c r="E778" s="291"/>
      <c r="F778" s="240"/>
      <c r="G778" s="237">
        <f t="shared" si="31"/>
        <v>-1.2960299500264227E-11</v>
      </c>
      <c r="H778" s="238">
        <f t="shared" si="31"/>
        <v>0</v>
      </c>
      <c r="I778" s="268"/>
      <c r="J778" s="301"/>
      <c r="K778" s="308"/>
      <c r="M778" s="263"/>
      <c r="N778" s="275"/>
      <c r="O778" s="275"/>
      <c r="P778" s="275"/>
      <c r="Q778" s="295"/>
    </row>
    <row r="779" spans="1:17" s="130" customFormat="1" ht="18" x14ac:dyDescent="0.25">
      <c r="A779" s="238"/>
      <c r="B779" s="240"/>
      <c r="C779" s="291"/>
      <c r="D779" s="238"/>
      <c r="E779" s="291"/>
      <c r="F779" s="240"/>
      <c r="G779" s="237">
        <f t="shared" si="31"/>
        <v>-1.2960299500264227E-11</v>
      </c>
      <c r="H779" s="238">
        <f t="shared" si="31"/>
        <v>0</v>
      </c>
      <c r="I779" s="268"/>
      <c r="J779" s="301"/>
      <c r="K779" s="308"/>
      <c r="M779" s="263"/>
      <c r="N779" s="275"/>
      <c r="O779" s="275"/>
      <c r="P779" s="275"/>
      <c r="Q779" s="295"/>
    </row>
    <row r="780" spans="1:17" s="130" customFormat="1" ht="18" x14ac:dyDescent="0.25">
      <c r="A780" s="238"/>
      <c r="B780" s="240"/>
      <c r="C780" s="291"/>
      <c r="D780" s="238"/>
      <c r="E780" s="291"/>
      <c r="F780" s="240"/>
      <c r="G780" s="237">
        <f t="shared" si="31"/>
        <v>-1.2960299500264227E-11</v>
      </c>
      <c r="H780" s="238">
        <f t="shared" si="31"/>
        <v>0</v>
      </c>
      <c r="I780" s="268"/>
      <c r="J780" s="301"/>
      <c r="K780" s="308"/>
      <c r="M780" s="263"/>
      <c r="N780" s="275"/>
      <c r="O780" s="275"/>
      <c r="P780" s="275"/>
      <c r="Q780" s="295"/>
    </row>
    <row r="781" spans="1:17" s="130" customFormat="1" ht="18" x14ac:dyDescent="0.25">
      <c r="A781" s="238"/>
      <c r="B781" s="240"/>
      <c r="C781" s="291"/>
      <c r="D781" s="238"/>
      <c r="E781" s="291"/>
      <c r="F781" s="240"/>
      <c r="G781" s="237">
        <f t="shared" si="31"/>
        <v>-1.2960299500264227E-11</v>
      </c>
      <c r="H781" s="238">
        <f t="shared" si="31"/>
        <v>0</v>
      </c>
      <c r="I781" s="268"/>
      <c r="J781" s="301"/>
      <c r="K781" s="308"/>
      <c r="N781" s="275"/>
      <c r="O781" s="275"/>
      <c r="P781" s="275"/>
      <c r="Q781" s="295"/>
    </row>
    <row r="782" spans="1:17" s="130" customFormat="1" ht="18" x14ac:dyDescent="0.25">
      <c r="A782" s="238"/>
      <c r="B782" s="240"/>
      <c r="C782" s="291"/>
      <c r="D782" s="238"/>
      <c r="E782" s="291"/>
      <c r="F782" s="240"/>
      <c r="G782" s="237">
        <f t="shared" si="31"/>
        <v>-1.2960299500264227E-11</v>
      </c>
      <c r="H782" s="238">
        <f t="shared" si="31"/>
        <v>0</v>
      </c>
      <c r="I782" s="268"/>
      <c r="J782" s="301"/>
      <c r="K782" s="308"/>
      <c r="N782" s="275"/>
      <c r="O782" s="275"/>
      <c r="P782" s="275"/>
      <c r="Q782" s="295"/>
    </row>
    <row r="783" spans="1:17" s="130" customFormat="1" ht="18" x14ac:dyDescent="0.25">
      <c r="A783" s="238"/>
      <c r="B783" s="240"/>
      <c r="C783" s="291"/>
      <c r="D783" s="238"/>
      <c r="E783" s="291"/>
      <c r="F783" s="240"/>
      <c r="G783" s="237">
        <f t="shared" si="31"/>
        <v>-1.2960299500264227E-11</v>
      </c>
      <c r="H783" s="238">
        <f t="shared" si="31"/>
        <v>0</v>
      </c>
      <c r="I783" s="268"/>
      <c r="J783" s="301"/>
      <c r="K783" s="308"/>
      <c r="N783" s="275"/>
      <c r="O783" s="275"/>
      <c r="P783" s="275"/>
      <c r="Q783" s="295"/>
    </row>
    <row r="784" spans="1:17" s="130" customFormat="1" ht="15.75" x14ac:dyDescent="0.25">
      <c r="A784" s="238"/>
      <c r="B784" s="240"/>
      <c r="C784" s="286"/>
      <c r="D784" s="238"/>
      <c r="E784" s="286"/>
      <c r="F784" s="240"/>
      <c r="G784" s="237">
        <f t="shared" si="31"/>
        <v>-1.2960299500264227E-11</v>
      </c>
      <c r="H784" s="238">
        <f t="shared" si="31"/>
        <v>0</v>
      </c>
      <c r="I784" s="268"/>
      <c r="J784" s="301"/>
      <c r="K784" s="308"/>
      <c r="N784" s="275"/>
      <c r="O784" s="275"/>
      <c r="P784" s="275"/>
      <c r="Q784" s="295"/>
    </row>
    <row r="785" spans="1:17" s="130" customFormat="1" ht="15.75" x14ac:dyDescent="0.25">
      <c r="A785" s="238"/>
      <c r="B785" s="240"/>
      <c r="C785" s="286"/>
      <c r="D785" s="238"/>
      <c r="E785" s="286"/>
      <c r="F785" s="240"/>
      <c r="G785" s="237">
        <f t="shared" si="31"/>
        <v>-1.2960299500264227E-11</v>
      </c>
      <c r="H785" s="238">
        <f t="shared" si="31"/>
        <v>0</v>
      </c>
      <c r="I785" s="268"/>
      <c r="J785" s="301"/>
      <c r="K785" s="308"/>
      <c r="N785" s="275"/>
      <c r="O785" s="275"/>
      <c r="P785" s="275"/>
      <c r="Q785" s="295"/>
    </row>
    <row r="786" spans="1:17" s="130" customFormat="1" ht="15.75" x14ac:dyDescent="0.25">
      <c r="A786" s="238"/>
      <c r="B786" s="240"/>
      <c r="C786" s="286"/>
      <c r="D786" s="238"/>
      <c r="E786" s="286"/>
      <c r="F786" s="240"/>
      <c r="G786" s="237">
        <f t="shared" si="31"/>
        <v>-1.2960299500264227E-11</v>
      </c>
      <c r="H786" s="238">
        <f t="shared" si="31"/>
        <v>0</v>
      </c>
      <c r="I786" s="268"/>
      <c r="J786" s="301"/>
      <c r="K786" s="308"/>
      <c r="N786" s="275"/>
      <c r="O786" s="275"/>
      <c r="P786" s="275"/>
      <c r="Q786" s="295"/>
    </row>
    <row r="787" spans="1:17" s="130" customFormat="1" ht="15.75" x14ac:dyDescent="0.25">
      <c r="A787" s="238"/>
      <c r="B787" s="240"/>
      <c r="C787" s="286"/>
      <c r="D787" s="238"/>
      <c r="E787" s="286"/>
      <c r="F787" s="240"/>
      <c r="G787" s="237">
        <f t="shared" si="31"/>
        <v>-1.2960299500264227E-11</v>
      </c>
      <c r="H787" s="238">
        <f t="shared" si="31"/>
        <v>0</v>
      </c>
      <c r="I787" s="268"/>
      <c r="J787" s="301"/>
      <c r="K787" s="308"/>
      <c r="N787" s="275"/>
      <c r="O787" s="275"/>
      <c r="P787" s="275"/>
      <c r="Q787" s="295"/>
    </row>
    <row r="788" spans="1:17" s="130" customFormat="1" ht="15.75" x14ac:dyDescent="0.25">
      <c r="A788" s="238"/>
      <c r="B788" s="240"/>
      <c r="C788" s="286"/>
      <c r="D788" s="238"/>
      <c r="E788" s="286"/>
      <c r="F788" s="240"/>
      <c r="G788" s="237">
        <f t="shared" si="31"/>
        <v>-1.2960299500264227E-11</v>
      </c>
      <c r="H788" s="238">
        <f t="shared" si="31"/>
        <v>0</v>
      </c>
      <c r="I788" s="268"/>
      <c r="J788" s="301"/>
      <c r="K788" s="308"/>
      <c r="N788" s="275"/>
      <c r="O788" s="275"/>
      <c r="P788" s="275"/>
      <c r="Q788" s="295"/>
    </row>
    <row r="789" spans="1:17" s="130" customFormat="1" ht="15.75" x14ac:dyDescent="0.25">
      <c r="A789" s="238"/>
      <c r="B789" s="240"/>
      <c r="C789" s="286"/>
      <c r="D789" s="238"/>
      <c r="E789" s="286"/>
      <c r="F789" s="240"/>
      <c r="G789" s="237">
        <f t="shared" ref="G789:G805" si="32">G788-E789+C789</f>
        <v>-1.2960299500264227E-11</v>
      </c>
      <c r="H789" s="238">
        <f t="shared" ref="G789:H854" si="33">H788-F789+D789</f>
        <v>0</v>
      </c>
      <c r="I789" s="268"/>
      <c r="J789" s="301"/>
      <c r="K789" s="308"/>
      <c r="N789" s="275"/>
      <c r="O789" s="275"/>
      <c r="P789" s="275"/>
      <c r="Q789" s="295"/>
    </row>
    <row r="790" spans="1:17" s="130" customFormat="1" ht="15.75" x14ac:dyDescent="0.25">
      <c r="A790" s="238"/>
      <c r="B790" s="240"/>
      <c r="C790" s="237"/>
      <c r="D790" s="238"/>
      <c r="E790" s="286"/>
      <c r="F790" s="240"/>
      <c r="G790" s="237">
        <f t="shared" si="32"/>
        <v>-1.2960299500264227E-11</v>
      </c>
      <c r="H790" s="238">
        <f t="shared" si="33"/>
        <v>0</v>
      </c>
      <c r="I790" s="268"/>
      <c r="J790" s="301"/>
      <c r="K790" s="308"/>
      <c r="L790" s="234"/>
      <c r="M790" s="292"/>
      <c r="N790" s="275"/>
      <c r="O790" s="275"/>
      <c r="P790" s="275"/>
      <c r="Q790" s="295"/>
    </row>
    <row r="791" spans="1:17" s="130" customFormat="1" ht="15.75" x14ac:dyDescent="0.25">
      <c r="A791" s="238"/>
      <c r="B791" s="240"/>
      <c r="C791" s="286"/>
      <c r="D791" s="238"/>
      <c r="E791" s="286"/>
      <c r="F791" s="240"/>
      <c r="G791" s="237">
        <f t="shared" si="32"/>
        <v>-1.2960299500264227E-11</v>
      </c>
      <c r="H791" s="238">
        <f t="shared" si="33"/>
        <v>0</v>
      </c>
      <c r="I791" s="268"/>
      <c r="J791" s="301"/>
      <c r="K791" s="308"/>
      <c r="N791" s="275"/>
      <c r="O791" s="275"/>
      <c r="P791" s="275"/>
      <c r="Q791" s="295"/>
    </row>
    <row r="792" spans="1:17" s="130" customFormat="1" ht="15.75" x14ac:dyDescent="0.25">
      <c r="A792" s="238"/>
      <c r="B792" s="240"/>
      <c r="C792" s="286"/>
      <c r="D792" s="238"/>
      <c r="E792" s="286"/>
      <c r="F792" s="240"/>
      <c r="G792" s="237">
        <f t="shared" si="32"/>
        <v>-1.2960299500264227E-11</v>
      </c>
      <c r="H792" s="238">
        <f t="shared" si="33"/>
        <v>0</v>
      </c>
      <c r="I792" s="268"/>
      <c r="J792" s="301"/>
      <c r="K792" s="308"/>
      <c r="M792" s="292"/>
      <c r="N792" s="275"/>
      <c r="O792" s="275"/>
      <c r="P792" s="275"/>
      <c r="Q792" s="295"/>
    </row>
    <row r="793" spans="1:17" s="130" customFormat="1" ht="15.75" x14ac:dyDescent="0.25">
      <c r="A793" s="238"/>
      <c r="B793" s="240"/>
      <c r="C793" s="286"/>
      <c r="D793" s="238"/>
      <c r="E793" s="286"/>
      <c r="F793" s="240"/>
      <c r="G793" s="237">
        <f t="shared" si="32"/>
        <v>-1.2960299500264227E-11</v>
      </c>
      <c r="H793" s="238">
        <f t="shared" si="33"/>
        <v>0</v>
      </c>
      <c r="I793" s="268"/>
      <c r="J793" s="301"/>
      <c r="K793" s="308"/>
      <c r="M793" s="305"/>
      <c r="N793" s="275"/>
      <c r="O793" s="275"/>
      <c r="P793" s="275"/>
      <c r="Q793" s="295"/>
    </row>
    <row r="794" spans="1:17" s="130" customFormat="1" ht="15.75" x14ac:dyDescent="0.25">
      <c r="A794" s="238"/>
      <c r="B794" s="240"/>
      <c r="C794" s="286"/>
      <c r="D794" s="238"/>
      <c r="E794" s="286"/>
      <c r="F794" s="240"/>
      <c r="G794" s="237">
        <f t="shared" si="32"/>
        <v>-1.2960299500264227E-11</v>
      </c>
      <c r="H794" s="238">
        <f t="shared" si="33"/>
        <v>0</v>
      </c>
      <c r="I794" s="268"/>
      <c r="J794" s="301"/>
      <c r="K794" s="308"/>
      <c r="M794" s="292"/>
      <c r="N794" s="275"/>
      <c r="O794" s="275"/>
      <c r="P794" s="275"/>
      <c r="Q794" s="295"/>
    </row>
    <row r="795" spans="1:17" s="130" customFormat="1" ht="15.75" x14ac:dyDescent="0.25">
      <c r="A795" s="238"/>
      <c r="B795" s="240"/>
      <c r="C795" s="286"/>
      <c r="D795" s="238"/>
      <c r="E795" s="286"/>
      <c r="F795" s="240"/>
      <c r="G795" s="237">
        <f t="shared" si="32"/>
        <v>-1.2960299500264227E-11</v>
      </c>
      <c r="H795" s="238">
        <f t="shared" si="33"/>
        <v>0</v>
      </c>
      <c r="I795" s="268"/>
      <c r="J795" s="301"/>
      <c r="K795" s="308"/>
      <c r="M795" s="292"/>
      <c r="N795" s="275"/>
      <c r="O795" s="275"/>
      <c r="P795" s="275"/>
      <c r="Q795" s="295"/>
    </row>
    <row r="796" spans="1:17" s="130" customFormat="1" ht="15.75" x14ac:dyDescent="0.25">
      <c r="A796" s="238"/>
      <c r="B796" s="240"/>
      <c r="C796" s="286"/>
      <c r="D796" s="238"/>
      <c r="E796" s="286"/>
      <c r="F796" s="240"/>
      <c r="G796" s="237">
        <f t="shared" si="32"/>
        <v>-1.2960299500264227E-11</v>
      </c>
      <c r="H796" s="238">
        <f t="shared" si="33"/>
        <v>0</v>
      </c>
      <c r="I796" s="268"/>
      <c r="J796" s="301"/>
      <c r="K796" s="308"/>
      <c r="L796" s="308"/>
      <c r="M796" s="292"/>
      <c r="N796" s="275"/>
      <c r="O796" s="275"/>
      <c r="P796" s="275"/>
      <c r="Q796" s="295"/>
    </row>
    <row r="797" spans="1:17" s="130" customFormat="1" ht="15.75" x14ac:dyDescent="0.25">
      <c r="A797" s="238"/>
      <c r="B797" s="240"/>
      <c r="C797" s="286"/>
      <c r="D797" s="238"/>
      <c r="E797" s="286"/>
      <c r="F797" s="240"/>
      <c r="G797" s="237">
        <f t="shared" si="32"/>
        <v>-1.2960299500264227E-11</v>
      </c>
      <c r="H797" s="238">
        <f t="shared" si="33"/>
        <v>0</v>
      </c>
      <c r="I797" s="268"/>
      <c r="J797" s="301"/>
      <c r="K797" s="308"/>
      <c r="M797" s="292"/>
      <c r="N797" s="275"/>
      <c r="O797" s="275"/>
      <c r="P797" s="275"/>
      <c r="Q797" s="295"/>
    </row>
    <row r="798" spans="1:17" s="130" customFormat="1" ht="15.75" x14ac:dyDescent="0.25">
      <c r="A798" s="238"/>
      <c r="B798" s="240"/>
      <c r="C798" s="286"/>
      <c r="D798" s="238"/>
      <c r="E798" s="286"/>
      <c r="F798" s="240"/>
      <c r="G798" s="237">
        <f t="shared" si="32"/>
        <v>-1.2960299500264227E-11</v>
      </c>
      <c r="H798" s="238">
        <f t="shared" si="33"/>
        <v>0</v>
      </c>
      <c r="I798" s="268"/>
      <c r="J798" s="301"/>
      <c r="K798" s="308"/>
      <c r="M798" s="292"/>
      <c r="N798" s="275"/>
      <c r="O798" s="275"/>
      <c r="P798" s="275"/>
      <c r="Q798" s="295"/>
    </row>
    <row r="799" spans="1:17" s="130" customFormat="1" ht="15.75" x14ac:dyDescent="0.25">
      <c r="A799" s="238"/>
      <c r="B799" s="240"/>
      <c r="C799" s="286"/>
      <c r="D799" s="238"/>
      <c r="E799" s="286"/>
      <c r="F799" s="240"/>
      <c r="G799" s="237">
        <f t="shared" si="32"/>
        <v>-1.2960299500264227E-11</v>
      </c>
      <c r="H799" s="238">
        <f t="shared" si="33"/>
        <v>0</v>
      </c>
      <c r="I799" s="268"/>
      <c r="J799" s="301"/>
      <c r="K799" s="308"/>
      <c r="M799" s="292"/>
      <c r="N799" s="275"/>
      <c r="O799" s="275"/>
      <c r="P799" s="275"/>
      <c r="Q799" s="295"/>
    </row>
    <row r="800" spans="1:17" s="130" customFormat="1" ht="15" customHeight="1" x14ac:dyDescent="0.25">
      <c r="A800" s="238"/>
      <c r="B800" s="240"/>
      <c r="C800" s="286"/>
      <c r="D800" s="238"/>
      <c r="E800" s="286"/>
      <c r="F800" s="240"/>
      <c r="G800" s="237">
        <f t="shared" si="32"/>
        <v>-1.2960299500264227E-11</v>
      </c>
      <c r="H800" s="238">
        <f t="shared" si="33"/>
        <v>0</v>
      </c>
      <c r="I800" s="268"/>
      <c r="J800" s="301"/>
      <c r="K800" s="308"/>
      <c r="M800" s="292"/>
      <c r="N800" s="275"/>
      <c r="O800" s="275"/>
      <c r="P800" s="275"/>
      <c r="Q800" s="295"/>
    </row>
    <row r="801" spans="1:17" s="130" customFormat="1" ht="15.75" x14ac:dyDescent="0.25">
      <c r="A801" s="238"/>
      <c r="B801" s="240"/>
      <c r="C801" s="286"/>
      <c r="D801" s="238"/>
      <c r="E801" s="657"/>
      <c r="F801" s="240"/>
      <c r="G801" s="237">
        <f t="shared" si="32"/>
        <v>-1.2960299500264227E-11</v>
      </c>
      <c r="H801" s="238">
        <f t="shared" si="33"/>
        <v>0</v>
      </c>
      <c r="I801" s="268"/>
      <c r="J801" s="269"/>
      <c r="K801" s="308"/>
      <c r="M801" s="292"/>
      <c r="N801" s="275"/>
      <c r="O801" s="275"/>
      <c r="P801" s="275"/>
      <c r="Q801" s="295"/>
    </row>
    <row r="802" spans="1:17" s="130" customFormat="1" ht="15.75" x14ac:dyDescent="0.25">
      <c r="A802" s="238"/>
      <c r="B802" s="240"/>
      <c r="C802" s="286"/>
      <c r="D802" s="238"/>
      <c r="E802" s="657"/>
      <c r="F802" s="240"/>
      <c r="G802" s="237">
        <f t="shared" si="32"/>
        <v>-1.2960299500264227E-11</v>
      </c>
      <c r="H802" s="238">
        <f t="shared" si="33"/>
        <v>0</v>
      </c>
      <c r="I802" s="268"/>
      <c r="J802" s="269"/>
      <c r="K802" s="308"/>
      <c r="N802" s="275"/>
      <c r="O802" s="275"/>
      <c r="P802" s="275"/>
      <c r="Q802" s="295"/>
    </row>
    <row r="803" spans="1:17" s="130" customFormat="1" ht="15.75" x14ac:dyDescent="0.25">
      <c r="A803" s="238"/>
      <c r="B803" s="240"/>
      <c r="C803" s="286"/>
      <c r="D803" s="238"/>
      <c r="E803" s="657"/>
      <c r="F803" s="240"/>
      <c r="G803" s="237">
        <f t="shared" si="32"/>
        <v>-1.2960299500264227E-11</v>
      </c>
      <c r="H803" s="238">
        <f t="shared" si="33"/>
        <v>0</v>
      </c>
      <c r="I803" s="268"/>
      <c r="J803" s="269"/>
      <c r="K803" s="308"/>
      <c r="N803" s="275"/>
      <c r="O803" s="275"/>
      <c r="P803" s="275"/>
      <c r="Q803" s="295"/>
    </row>
    <row r="804" spans="1:17" s="130" customFormat="1" ht="15.75" x14ac:dyDescent="0.25">
      <c r="A804" s="238"/>
      <c r="B804" s="240"/>
      <c r="C804" s="286"/>
      <c r="D804" s="238"/>
      <c r="E804" s="657"/>
      <c r="F804" s="240"/>
      <c r="G804" s="237">
        <f t="shared" si="32"/>
        <v>-1.2960299500264227E-11</v>
      </c>
      <c r="H804" s="238">
        <f t="shared" si="33"/>
        <v>0</v>
      </c>
      <c r="I804" s="268"/>
      <c r="J804" s="269"/>
      <c r="K804" s="308"/>
      <c r="M804" s="292"/>
      <c r="N804" s="275"/>
      <c r="O804" s="275"/>
      <c r="P804" s="275"/>
      <c r="Q804" s="295"/>
    </row>
    <row r="805" spans="1:17" s="130" customFormat="1" ht="15.75" x14ac:dyDescent="0.25">
      <c r="A805" s="238"/>
      <c r="B805" s="240"/>
      <c r="C805" s="286"/>
      <c r="D805" s="238"/>
      <c r="E805" s="657"/>
      <c r="F805" s="240"/>
      <c r="G805" s="237">
        <f t="shared" si="32"/>
        <v>-1.2960299500264227E-11</v>
      </c>
      <c r="H805" s="238">
        <f t="shared" si="33"/>
        <v>0</v>
      </c>
      <c r="I805" s="268"/>
      <c r="J805" s="269"/>
      <c r="K805" s="308"/>
      <c r="M805" s="292"/>
      <c r="N805" s="275"/>
      <c r="O805" s="275"/>
      <c r="P805" s="275"/>
      <c r="Q805" s="295"/>
    </row>
    <row r="806" spans="1:17" s="130" customFormat="1" ht="15.75" x14ac:dyDescent="0.25">
      <c r="A806" s="238"/>
      <c r="B806" s="240"/>
      <c r="C806" s="304"/>
      <c r="D806" s="238"/>
      <c r="E806" s="658"/>
      <c r="F806" s="240"/>
      <c r="G806" s="237">
        <f t="shared" si="33"/>
        <v>-1.2960299500264227E-11</v>
      </c>
      <c r="H806" s="238">
        <f t="shared" si="33"/>
        <v>0</v>
      </c>
      <c r="I806" s="268"/>
      <c r="J806" s="269"/>
      <c r="K806" s="308"/>
      <c r="M806" s="292"/>
      <c r="N806" s="275"/>
      <c r="O806" s="275"/>
      <c r="P806" s="275"/>
      <c r="Q806" s="295"/>
    </row>
    <row r="807" spans="1:17" s="130" customFormat="1" ht="15.75" x14ac:dyDescent="0.25">
      <c r="A807" s="238"/>
      <c r="B807" s="240"/>
      <c r="C807" s="286"/>
      <c r="D807" s="238"/>
      <c r="E807" s="657"/>
      <c r="F807" s="240"/>
      <c r="G807" s="237">
        <f t="shared" si="33"/>
        <v>-1.2960299500264227E-11</v>
      </c>
      <c r="H807" s="238">
        <f t="shared" si="33"/>
        <v>0</v>
      </c>
      <c r="I807" s="268"/>
      <c r="J807" s="269"/>
      <c r="K807" s="308"/>
      <c r="M807" s="292"/>
      <c r="N807" s="275"/>
      <c r="O807" s="275"/>
      <c r="P807" s="275"/>
      <c r="Q807" s="295"/>
    </row>
    <row r="808" spans="1:17" s="130" customFormat="1" ht="15.75" x14ac:dyDescent="0.25">
      <c r="A808" s="238"/>
      <c r="B808" s="240"/>
      <c r="C808" s="286"/>
      <c r="D808" s="238"/>
      <c r="E808" s="657"/>
      <c r="F808" s="240"/>
      <c r="G808" s="237">
        <f t="shared" si="33"/>
        <v>-1.2960299500264227E-11</v>
      </c>
      <c r="H808" s="238">
        <f t="shared" si="33"/>
        <v>0</v>
      </c>
      <c r="I808" s="268"/>
      <c r="J808" s="269"/>
      <c r="K808" s="308"/>
      <c r="M808" s="292"/>
      <c r="N808" s="275"/>
      <c r="O808" s="275"/>
      <c r="P808" s="275"/>
      <c r="Q808" s="295"/>
    </row>
    <row r="809" spans="1:17" s="130" customFormat="1" ht="15.75" x14ac:dyDescent="0.25">
      <c r="A809" s="238"/>
      <c r="B809" s="240"/>
      <c r="C809" s="286"/>
      <c r="D809" s="238"/>
      <c r="E809" s="657"/>
      <c r="F809" s="240"/>
      <c r="G809" s="237">
        <f t="shared" si="33"/>
        <v>-1.2960299500264227E-11</v>
      </c>
      <c r="H809" s="238">
        <f t="shared" si="33"/>
        <v>0</v>
      </c>
      <c r="I809" s="268"/>
      <c r="J809" s="269"/>
      <c r="K809" s="308"/>
      <c r="N809" s="275"/>
      <c r="O809" s="275"/>
      <c r="P809" s="275"/>
      <c r="Q809" s="295"/>
    </row>
    <row r="810" spans="1:17" s="130" customFormat="1" ht="15.75" x14ac:dyDescent="0.25">
      <c r="A810" s="238"/>
      <c r="B810" s="240"/>
      <c r="C810" s="286"/>
      <c r="D810" s="238"/>
      <c r="E810" s="657"/>
      <c r="F810" s="240"/>
      <c r="G810" s="661">
        <f t="shared" si="33"/>
        <v>-1.2960299500264227E-11</v>
      </c>
      <c r="H810" s="662">
        <f t="shared" si="33"/>
        <v>0</v>
      </c>
      <c r="I810" s="268"/>
      <c r="J810" s="269"/>
      <c r="K810" s="308"/>
      <c r="M810" s="292"/>
      <c r="N810" s="275"/>
      <c r="O810" s="275"/>
      <c r="P810" s="275"/>
      <c r="Q810" s="295"/>
    </row>
    <row r="811" spans="1:17" s="130" customFormat="1" ht="15.75" x14ac:dyDescent="0.25">
      <c r="A811" s="238"/>
      <c r="B811" s="240"/>
      <c r="C811" s="237"/>
      <c r="D811" s="238"/>
      <c r="E811" s="286"/>
      <c r="F811" s="236"/>
      <c r="G811" s="237">
        <f t="shared" si="33"/>
        <v>-1.2960299500264227E-11</v>
      </c>
      <c r="H811" s="238">
        <f t="shared" si="33"/>
        <v>0</v>
      </c>
      <c r="I811" s="268"/>
      <c r="J811" s="269"/>
      <c r="K811" s="308"/>
      <c r="M811" s="292"/>
      <c r="N811" s="275"/>
      <c r="O811" s="275"/>
      <c r="P811" s="275"/>
      <c r="Q811" s="295"/>
    </row>
    <row r="812" spans="1:17" s="130" customFormat="1" ht="15.75" x14ac:dyDescent="0.25">
      <c r="A812" s="238"/>
      <c r="B812" s="240"/>
      <c r="C812" s="237"/>
      <c r="D812" s="238"/>
      <c r="E812" s="286"/>
      <c r="F812" s="236"/>
      <c r="G812" s="237">
        <f t="shared" si="33"/>
        <v>-1.2960299500264227E-11</v>
      </c>
      <c r="H812" s="238">
        <f t="shared" si="33"/>
        <v>0</v>
      </c>
      <c r="I812" s="268"/>
      <c r="J812" s="269"/>
      <c r="K812" s="308"/>
      <c r="N812" s="275"/>
      <c r="O812" s="275"/>
      <c r="P812" s="275"/>
      <c r="Q812" s="295"/>
    </row>
    <row r="813" spans="1:17" s="130" customFormat="1" ht="15.75" x14ac:dyDescent="0.25">
      <c r="A813" s="238"/>
      <c r="B813" s="240"/>
      <c r="C813" s="237"/>
      <c r="D813" s="238"/>
      <c r="E813" s="286"/>
      <c r="F813" s="236"/>
      <c r="G813" s="237">
        <f t="shared" si="33"/>
        <v>-1.2960299500264227E-11</v>
      </c>
      <c r="H813" s="238">
        <f t="shared" si="33"/>
        <v>0</v>
      </c>
      <c r="I813" s="268"/>
      <c r="J813" s="269"/>
      <c r="K813" s="308"/>
      <c r="N813" s="275"/>
      <c r="O813" s="275"/>
      <c r="P813" s="275"/>
      <c r="Q813" s="295"/>
    </row>
    <row r="814" spans="1:17" s="130" customFormat="1" ht="15.75" x14ac:dyDescent="0.25">
      <c r="A814" s="238"/>
      <c r="B814" s="240"/>
      <c r="C814" s="237"/>
      <c r="D814" s="238"/>
      <c r="E814" s="286"/>
      <c r="F814" s="236"/>
      <c r="G814" s="237">
        <f t="shared" si="33"/>
        <v>-1.2960299500264227E-11</v>
      </c>
      <c r="H814" s="238">
        <f t="shared" si="33"/>
        <v>0</v>
      </c>
      <c r="I814" s="268"/>
      <c r="J814" s="269"/>
      <c r="K814" s="308"/>
      <c r="N814" s="275"/>
      <c r="O814" s="275"/>
      <c r="P814" s="275"/>
      <c r="Q814" s="295"/>
    </row>
    <row r="815" spans="1:17" s="130" customFormat="1" ht="15.75" x14ac:dyDescent="0.25">
      <c r="A815" s="238"/>
      <c r="B815" s="240"/>
      <c r="C815" s="237"/>
      <c r="D815" s="238"/>
      <c r="E815" s="286"/>
      <c r="F815" s="236"/>
      <c r="G815" s="237">
        <f t="shared" si="33"/>
        <v>-1.2960299500264227E-11</v>
      </c>
      <c r="H815" s="238">
        <f t="shared" si="33"/>
        <v>0</v>
      </c>
      <c r="I815" s="268"/>
      <c r="J815" s="269"/>
      <c r="K815" s="308"/>
      <c r="N815" s="275"/>
      <c r="O815" s="275"/>
      <c r="P815" s="275"/>
      <c r="Q815" s="295"/>
    </row>
    <row r="816" spans="1:17" s="130" customFormat="1" ht="15.75" x14ac:dyDescent="0.25">
      <c r="A816" s="238"/>
      <c r="B816" s="240"/>
      <c r="C816" s="237"/>
      <c r="D816" s="238"/>
      <c r="E816" s="286"/>
      <c r="F816" s="236"/>
      <c r="G816" s="237">
        <f t="shared" si="33"/>
        <v>-1.2960299500264227E-11</v>
      </c>
      <c r="H816" s="238">
        <f t="shared" si="33"/>
        <v>0</v>
      </c>
      <c r="I816" s="268"/>
      <c r="J816" s="269"/>
      <c r="K816" s="308"/>
      <c r="N816" s="275"/>
      <c r="O816" s="275"/>
      <c r="P816" s="275"/>
      <c r="Q816" s="295"/>
    </row>
    <row r="817" spans="1:17" s="130" customFormat="1" ht="15.75" x14ac:dyDescent="0.25">
      <c r="A817" s="238"/>
      <c r="B817" s="240"/>
      <c r="C817" s="237"/>
      <c r="D817" s="238"/>
      <c r="E817" s="286"/>
      <c r="F817" s="236"/>
      <c r="G817" s="237">
        <f t="shared" si="33"/>
        <v>-1.2960299500264227E-11</v>
      </c>
      <c r="H817" s="238">
        <f t="shared" si="33"/>
        <v>0</v>
      </c>
      <c r="I817" s="268"/>
      <c r="J817" s="269"/>
      <c r="K817" s="308"/>
      <c r="N817" s="275"/>
      <c r="O817" s="275"/>
      <c r="P817" s="275"/>
      <c r="Q817" s="295"/>
    </row>
    <row r="818" spans="1:17" s="130" customFormat="1" ht="15.75" x14ac:dyDescent="0.25">
      <c r="A818" s="238"/>
      <c r="B818" s="240"/>
      <c r="C818" s="237"/>
      <c r="D818" s="238"/>
      <c r="E818" s="286"/>
      <c r="F818" s="236"/>
      <c r="G818" s="237">
        <f t="shared" si="33"/>
        <v>-1.2960299500264227E-11</v>
      </c>
      <c r="H818" s="238">
        <f t="shared" si="33"/>
        <v>0</v>
      </c>
      <c r="I818" s="268"/>
      <c r="J818" s="269"/>
      <c r="K818" s="308"/>
      <c r="N818" s="275"/>
      <c r="O818" s="275"/>
      <c r="P818" s="275"/>
      <c r="Q818" s="295"/>
    </row>
    <row r="819" spans="1:17" s="130" customFormat="1" ht="15.75" x14ac:dyDescent="0.25">
      <c r="A819" s="238"/>
      <c r="B819" s="240"/>
      <c r="C819" s="237"/>
      <c r="D819" s="238"/>
      <c r="E819" s="286"/>
      <c r="F819" s="236"/>
      <c r="G819" s="237">
        <f t="shared" si="33"/>
        <v>-1.2960299500264227E-11</v>
      </c>
      <c r="H819" s="238">
        <f t="shared" si="33"/>
        <v>0</v>
      </c>
      <c r="I819" s="268"/>
      <c r="J819" s="269"/>
      <c r="K819" s="308"/>
      <c r="N819" s="275"/>
      <c r="O819" s="275"/>
      <c r="P819" s="275"/>
      <c r="Q819" s="295"/>
    </row>
    <row r="820" spans="1:17" s="130" customFormat="1" ht="15.75" x14ac:dyDescent="0.25">
      <c r="A820" s="238"/>
      <c r="B820" s="240"/>
      <c r="C820" s="237"/>
      <c r="D820" s="238"/>
      <c r="E820" s="286"/>
      <c r="F820" s="236"/>
      <c r="G820" s="237">
        <f t="shared" si="33"/>
        <v>-1.2960299500264227E-11</v>
      </c>
      <c r="H820" s="238">
        <f t="shared" si="33"/>
        <v>0</v>
      </c>
      <c r="I820" s="268"/>
      <c r="J820" s="269"/>
      <c r="K820" s="308"/>
      <c r="N820" s="275"/>
      <c r="O820" s="275"/>
      <c r="P820" s="275"/>
      <c r="Q820" s="295"/>
    </row>
    <row r="821" spans="1:17" s="130" customFormat="1" ht="15.75" x14ac:dyDescent="0.25">
      <c r="A821" s="238"/>
      <c r="B821" s="240"/>
      <c r="C821" s="237"/>
      <c r="D821" s="238"/>
      <c r="E821" s="286"/>
      <c r="F821" s="236"/>
      <c r="G821" s="237">
        <f t="shared" si="33"/>
        <v>-1.2960299500264227E-11</v>
      </c>
      <c r="H821" s="238">
        <f t="shared" si="33"/>
        <v>0</v>
      </c>
      <c r="I821" s="268"/>
      <c r="J821" s="269"/>
      <c r="K821" s="308"/>
      <c r="N821" s="275"/>
      <c r="O821" s="275"/>
      <c r="P821" s="275"/>
      <c r="Q821" s="295"/>
    </row>
    <row r="822" spans="1:17" s="130" customFormat="1" ht="15.75" x14ac:dyDescent="0.25">
      <c r="A822" s="238"/>
      <c r="B822" s="240"/>
      <c r="C822" s="237"/>
      <c r="D822" s="238"/>
      <c r="E822" s="286"/>
      <c r="F822" s="236"/>
      <c r="G822" s="237">
        <f t="shared" si="33"/>
        <v>-1.2960299500264227E-11</v>
      </c>
      <c r="H822" s="238">
        <f t="shared" si="33"/>
        <v>0</v>
      </c>
      <c r="I822" s="268"/>
      <c r="J822" s="269"/>
      <c r="K822" s="308"/>
      <c r="N822" s="275"/>
      <c r="O822" s="275"/>
      <c r="P822" s="275"/>
      <c r="Q822" s="295"/>
    </row>
    <row r="823" spans="1:17" s="130" customFormat="1" ht="15.75" x14ac:dyDescent="0.25">
      <c r="A823" s="238"/>
      <c r="B823" s="240"/>
      <c r="C823" s="237"/>
      <c r="D823" s="238"/>
      <c r="E823" s="286"/>
      <c r="F823" s="236"/>
      <c r="G823" s="237">
        <f t="shared" si="33"/>
        <v>-1.2960299500264227E-11</v>
      </c>
      <c r="H823" s="238">
        <f t="shared" si="33"/>
        <v>0</v>
      </c>
      <c r="I823" s="268"/>
      <c r="J823" s="269"/>
      <c r="K823" s="308"/>
      <c r="N823" s="275"/>
      <c r="O823" s="275"/>
      <c r="P823" s="275"/>
      <c r="Q823" s="295"/>
    </row>
    <row r="824" spans="1:17" s="130" customFormat="1" ht="15.75" x14ac:dyDescent="0.25">
      <c r="A824" s="238"/>
      <c r="B824" s="240"/>
      <c r="C824" s="237"/>
      <c r="D824" s="238"/>
      <c r="E824" s="286"/>
      <c r="F824" s="236"/>
      <c r="G824" s="237">
        <f t="shared" si="33"/>
        <v>-1.2960299500264227E-11</v>
      </c>
      <c r="H824" s="238">
        <f t="shared" si="33"/>
        <v>0</v>
      </c>
      <c r="I824" s="268"/>
      <c r="J824" s="269"/>
      <c r="K824" s="308"/>
      <c r="N824" s="275"/>
      <c r="O824" s="275"/>
      <c r="P824" s="275"/>
      <c r="Q824" s="295"/>
    </row>
    <row r="825" spans="1:17" s="130" customFormat="1" ht="15.75" x14ac:dyDescent="0.25">
      <c r="A825" s="238"/>
      <c r="B825" s="240"/>
      <c r="C825" s="237"/>
      <c r="D825" s="238"/>
      <c r="E825" s="286"/>
      <c r="F825" s="236"/>
      <c r="G825" s="237">
        <f t="shared" si="33"/>
        <v>-1.2960299500264227E-11</v>
      </c>
      <c r="H825" s="238">
        <f t="shared" si="33"/>
        <v>0</v>
      </c>
      <c r="I825" s="268"/>
      <c r="J825" s="269"/>
      <c r="K825" s="308"/>
      <c r="N825" s="275"/>
      <c r="O825" s="275"/>
      <c r="P825" s="275"/>
      <c r="Q825" s="295"/>
    </row>
    <row r="826" spans="1:17" s="130" customFormat="1" ht="15.75" x14ac:dyDescent="0.25">
      <c r="A826" s="238"/>
      <c r="B826" s="240"/>
      <c r="C826" s="237"/>
      <c r="D826" s="238"/>
      <c r="E826" s="286"/>
      <c r="F826" s="236"/>
      <c r="G826" s="237">
        <f t="shared" si="33"/>
        <v>-1.2960299500264227E-11</v>
      </c>
      <c r="H826" s="238">
        <f t="shared" si="33"/>
        <v>0</v>
      </c>
      <c r="I826" s="268"/>
      <c r="J826" s="269"/>
      <c r="K826" s="308"/>
      <c r="N826" s="275"/>
      <c r="O826" s="275"/>
      <c r="P826" s="275"/>
      <c r="Q826" s="295"/>
    </row>
    <row r="827" spans="1:17" s="130" customFormat="1" ht="15.75" x14ac:dyDescent="0.25">
      <c r="A827" s="238"/>
      <c r="B827" s="240"/>
      <c r="C827" s="237"/>
      <c r="D827" s="238"/>
      <c r="E827" s="286"/>
      <c r="F827" s="236"/>
      <c r="G827" s="237">
        <f t="shared" si="33"/>
        <v>-1.2960299500264227E-11</v>
      </c>
      <c r="H827" s="238">
        <f t="shared" si="33"/>
        <v>0</v>
      </c>
      <c r="I827" s="268"/>
      <c r="J827" s="269"/>
      <c r="K827" s="308"/>
      <c r="N827" s="275"/>
      <c r="O827" s="275"/>
      <c r="P827" s="275"/>
      <c r="Q827" s="295"/>
    </row>
    <row r="828" spans="1:17" s="130" customFormat="1" ht="15.75" x14ac:dyDescent="0.25">
      <c r="A828" s="238"/>
      <c r="B828" s="240"/>
      <c r="C828" s="237"/>
      <c r="D828" s="238"/>
      <c r="E828" s="286"/>
      <c r="F828" s="236"/>
      <c r="G828" s="237">
        <f t="shared" si="33"/>
        <v>-1.2960299500264227E-11</v>
      </c>
      <c r="H828" s="238">
        <f t="shared" si="33"/>
        <v>0</v>
      </c>
      <c r="I828" s="268"/>
      <c r="J828" s="269"/>
      <c r="K828" s="308"/>
      <c r="N828" s="275"/>
      <c r="O828" s="275"/>
      <c r="P828" s="275"/>
      <c r="Q828" s="295"/>
    </row>
    <row r="829" spans="1:17" s="130" customFormat="1" ht="15.75" x14ac:dyDescent="0.25">
      <c r="A829" s="238"/>
      <c r="B829" s="240"/>
      <c r="C829" s="237"/>
      <c r="D829" s="238"/>
      <c r="E829" s="286"/>
      <c r="F829" s="236"/>
      <c r="G829" s="237">
        <f t="shared" si="33"/>
        <v>-1.2960299500264227E-11</v>
      </c>
      <c r="H829" s="238">
        <f t="shared" si="33"/>
        <v>0</v>
      </c>
      <c r="I829" s="268"/>
      <c r="J829" s="269"/>
      <c r="K829" s="308"/>
      <c r="N829" s="275"/>
      <c r="O829" s="275"/>
      <c r="P829" s="275"/>
      <c r="Q829" s="295"/>
    </row>
    <row r="830" spans="1:17" s="130" customFormat="1" ht="15.75" x14ac:dyDescent="0.25">
      <c r="A830" s="238"/>
      <c r="B830" s="240"/>
      <c r="C830" s="237"/>
      <c r="D830" s="238"/>
      <c r="E830" s="286"/>
      <c r="F830" s="236"/>
      <c r="G830" s="237">
        <f t="shared" si="33"/>
        <v>-1.2960299500264227E-11</v>
      </c>
      <c r="H830" s="238">
        <f t="shared" si="33"/>
        <v>0</v>
      </c>
      <c r="I830" s="268"/>
      <c r="J830" s="269"/>
      <c r="K830" s="308"/>
      <c r="N830" s="275"/>
      <c r="O830" s="275"/>
      <c r="P830" s="275"/>
      <c r="Q830" s="295"/>
    </row>
    <row r="831" spans="1:17" s="130" customFormat="1" ht="15.75" x14ac:dyDescent="0.25">
      <c r="A831" s="238"/>
      <c r="B831" s="240"/>
      <c r="C831" s="237"/>
      <c r="D831" s="238"/>
      <c r="E831" s="250"/>
      <c r="F831" s="236"/>
      <c r="G831" s="661">
        <f t="shared" si="33"/>
        <v>-1.2960299500264227E-11</v>
      </c>
      <c r="H831" s="662">
        <f t="shared" si="33"/>
        <v>0</v>
      </c>
      <c r="I831" s="268"/>
      <c r="J831" s="269"/>
      <c r="K831" s="308"/>
      <c r="N831" s="275"/>
      <c r="O831" s="275"/>
      <c r="P831" s="275"/>
      <c r="Q831" s="295"/>
    </row>
    <row r="832" spans="1:17" s="130" customFormat="1" ht="15.75" x14ac:dyDescent="0.25">
      <c r="A832" s="238"/>
      <c r="B832" s="240"/>
      <c r="C832" s="237"/>
      <c r="D832" s="238"/>
      <c r="E832" s="250"/>
      <c r="F832" s="236"/>
      <c r="G832" s="237">
        <f t="shared" si="33"/>
        <v>-1.2960299500264227E-11</v>
      </c>
      <c r="H832" s="238">
        <f t="shared" si="33"/>
        <v>0</v>
      </c>
      <c r="I832" s="268"/>
      <c r="J832" s="269"/>
      <c r="K832" s="308"/>
      <c r="M832" s="292"/>
      <c r="N832" s="275"/>
      <c r="O832" s="275"/>
      <c r="P832" s="275"/>
      <c r="Q832" s="295"/>
    </row>
    <row r="833" spans="1:17" s="130" customFormat="1" ht="15.75" x14ac:dyDescent="0.25">
      <c r="A833" s="238"/>
      <c r="B833" s="240"/>
      <c r="C833" s="237"/>
      <c r="D833" s="238"/>
      <c r="E833" s="250"/>
      <c r="F833" s="236"/>
      <c r="G833" s="237">
        <f t="shared" si="33"/>
        <v>-1.2960299500264227E-11</v>
      </c>
      <c r="H833" s="238">
        <f t="shared" si="33"/>
        <v>0</v>
      </c>
      <c r="I833" s="268"/>
      <c r="J833" s="269"/>
      <c r="K833" s="308"/>
      <c r="M833" s="292"/>
      <c r="N833" s="275"/>
      <c r="O833" s="275"/>
      <c r="P833" s="275"/>
      <c r="Q833" s="295"/>
    </row>
    <row r="834" spans="1:17" s="130" customFormat="1" ht="15.75" x14ac:dyDescent="0.25">
      <c r="A834" s="238"/>
      <c r="B834" s="240"/>
      <c r="C834" s="237"/>
      <c r="D834" s="238"/>
      <c r="E834" s="250"/>
      <c r="F834" s="236"/>
      <c r="G834" s="237">
        <f t="shared" si="33"/>
        <v>-1.2960299500264227E-11</v>
      </c>
      <c r="H834" s="238">
        <f t="shared" si="33"/>
        <v>0</v>
      </c>
      <c r="I834" s="268"/>
      <c r="J834" s="269"/>
      <c r="K834" s="308"/>
      <c r="N834" s="275"/>
      <c r="O834" s="275"/>
      <c r="P834" s="275"/>
      <c r="Q834" s="295"/>
    </row>
    <row r="835" spans="1:17" s="130" customFormat="1" ht="15.75" x14ac:dyDescent="0.25">
      <c r="A835" s="238"/>
      <c r="B835" s="240"/>
      <c r="C835" s="237"/>
      <c r="D835" s="238"/>
      <c r="E835" s="250"/>
      <c r="F835" s="236"/>
      <c r="G835" s="237">
        <f t="shared" si="33"/>
        <v>-1.2960299500264227E-11</v>
      </c>
      <c r="H835" s="238">
        <f t="shared" si="33"/>
        <v>0</v>
      </c>
      <c r="I835" s="268"/>
      <c r="J835" s="269"/>
      <c r="K835" s="308"/>
      <c r="N835" s="275"/>
      <c r="O835" s="275"/>
      <c r="P835" s="275"/>
      <c r="Q835" s="295"/>
    </row>
    <row r="836" spans="1:17" s="130" customFormat="1" ht="15.75" x14ac:dyDescent="0.25">
      <c r="A836" s="238"/>
      <c r="B836" s="240"/>
      <c r="C836" s="233"/>
      <c r="D836" s="238"/>
      <c r="E836" s="250"/>
      <c r="F836" s="236"/>
      <c r="G836" s="237">
        <f t="shared" si="33"/>
        <v>-1.2960299500264227E-11</v>
      </c>
      <c r="H836" s="238">
        <f t="shared" si="33"/>
        <v>0</v>
      </c>
      <c r="I836" s="268"/>
      <c r="J836" s="269"/>
      <c r="K836" s="308"/>
      <c r="N836" s="275"/>
      <c r="O836" s="275"/>
      <c r="P836" s="275"/>
      <c r="Q836" s="295"/>
    </row>
    <row r="837" spans="1:17" s="130" customFormat="1" ht="15.75" x14ac:dyDescent="0.25">
      <c r="A837" s="238"/>
      <c r="B837" s="240"/>
      <c r="C837" s="233"/>
      <c r="D837" s="238"/>
      <c r="E837" s="250"/>
      <c r="F837" s="236"/>
      <c r="G837" s="237">
        <f t="shared" si="33"/>
        <v>-1.2960299500264227E-11</v>
      </c>
      <c r="H837" s="238">
        <f t="shared" si="33"/>
        <v>0</v>
      </c>
      <c r="I837" s="268"/>
      <c r="J837" s="269"/>
      <c r="K837" s="308"/>
      <c r="N837" s="275"/>
      <c r="O837" s="275"/>
      <c r="P837" s="275"/>
      <c r="Q837" s="295"/>
    </row>
    <row r="838" spans="1:17" s="130" customFormat="1" ht="15.75" x14ac:dyDescent="0.25">
      <c r="A838" s="238"/>
      <c r="B838" s="240"/>
      <c r="C838" s="237"/>
      <c r="D838" s="238"/>
      <c r="E838" s="250"/>
      <c r="F838" s="236"/>
      <c r="G838" s="237">
        <f t="shared" si="33"/>
        <v>-1.2960299500264227E-11</v>
      </c>
      <c r="H838" s="238">
        <f t="shared" si="33"/>
        <v>0</v>
      </c>
      <c r="I838" s="268"/>
      <c r="J838" s="269"/>
      <c r="K838" s="308"/>
      <c r="N838" s="275"/>
      <c r="O838" s="275"/>
      <c r="P838" s="275"/>
      <c r="Q838" s="295"/>
    </row>
    <row r="839" spans="1:17" s="130" customFormat="1" ht="18" x14ac:dyDescent="0.25">
      <c r="A839" s="238"/>
      <c r="B839" s="240"/>
      <c r="C839" s="237"/>
      <c r="D839" s="238"/>
      <c r="E839" s="572"/>
      <c r="F839" s="236"/>
      <c r="G839" s="237">
        <f t="shared" si="33"/>
        <v>-1.2960299500264227E-11</v>
      </c>
      <c r="H839" s="238">
        <f t="shared" si="33"/>
        <v>0</v>
      </c>
      <c r="I839" s="268"/>
      <c r="J839" s="269"/>
      <c r="K839" s="308"/>
      <c r="N839" s="275"/>
      <c r="O839" s="275"/>
      <c r="P839" s="275"/>
      <c r="Q839" s="295"/>
    </row>
    <row r="840" spans="1:17" s="130" customFormat="1" ht="18" x14ac:dyDescent="0.25">
      <c r="A840" s="238"/>
      <c r="B840" s="240"/>
      <c r="C840" s="237"/>
      <c r="D840" s="238"/>
      <c r="E840" s="572"/>
      <c r="F840" s="236"/>
      <c r="G840" s="237">
        <f t="shared" si="33"/>
        <v>-1.2960299500264227E-11</v>
      </c>
      <c r="H840" s="238">
        <f t="shared" si="33"/>
        <v>0</v>
      </c>
      <c r="I840" s="268"/>
      <c r="J840" s="269"/>
      <c r="K840" s="308"/>
      <c r="N840" s="275"/>
      <c r="O840" s="275"/>
      <c r="P840" s="275"/>
      <c r="Q840" s="295"/>
    </row>
    <row r="841" spans="1:17" s="130" customFormat="1" ht="18" x14ac:dyDescent="0.25">
      <c r="A841" s="238"/>
      <c r="B841" s="240"/>
      <c r="C841" s="237"/>
      <c r="D841" s="238"/>
      <c r="E841" s="572"/>
      <c r="F841" s="236"/>
      <c r="G841" s="237">
        <f t="shared" si="33"/>
        <v>-1.2960299500264227E-11</v>
      </c>
      <c r="H841" s="238">
        <f t="shared" si="33"/>
        <v>0</v>
      </c>
      <c r="I841" s="268"/>
      <c r="J841" s="269"/>
      <c r="K841" s="308"/>
      <c r="N841" s="275"/>
      <c r="O841" s="275"/>
      <c r="P841" s="275"/>
      <c r="Q841" s="295"/>
    </row>
    <row r="842" spans="1:17" s="130" customFormat="1" ht="18" x14ac:dyDescent="0.25">
      <c r="A842" s="238"/>
      <c r="B842" s="240"/>
      <c r="C842" s="237"/>
      <c r="D842" s="238"/>
      <c r="E842" s="572"/>
      <c r="F842" s="236"/>
      <c r="G842" s="237">
        <f t="shared" si="33"/>
        <v>-1.2960299500264227E-11</v>
      </c>
      <c r="H842" s="238">
        <f t="shared" si="33"/>
        <v>0</v>
      </c>
      <c r="I842" s="268"/>
      <c r="J842" s="269"/>
      <c r="K842" s="308"/>
      <c r="N842" s="275"/>
      <c r="O842" s="275"/>
      <c r="P842" s="275"/>
      <c r="Q842" s="295"/>
    </row>
    <row r="843" spans="1:17" s="130" customFormat="1" ht="18" x14ac:dyDescent="0.25">
      <c r="A843" s="238"/>
      <c r="B843" s="240"/>
      <c r="C843" s="237"/>
      <c r="D843" s="238"/>
      <c r="E843" s="572"/>
      <c r="F843" s="236"/>
      <c r="G843" s="237">
        <f t="shared" si="33"/>
        <v>-1.2960299500264227E-11</v>
      </c>
      <c r="H843" s="238">
        <f t="shared" si="33"/>
        <v>0</v>
      </c>
      <c r="I843" s="268"/>
      <c r="J843" s="269"/>
      <c r="K843" s="308"/>
      <c r="M843" s="292"/>
      <c r="N843" s="275"/>
      <c r="O843" s="275"/>
      <c r="P843" s="275"/>
      <c r="Q843" s="295"/>
    </row>
    <row r="844" spans="1:17" s="130" customFormat="1" ht="18" x14ac:dyDescent="0.25">
      <c r="A844" s="238"/>
      <c r="B844" s="240"/>
      <c r="C844" s="237"/>
      <c r="D844" s="238"/>
      <c r="E844" s="572"/>
      <c r="F844" s="236"/>
      <c r="G844" s="237">
        <f t="shared" si="33"/>
        <v>-1.2960299500264227E-11</v>
      </c>
      <c r="H844" s="238">
        <f t="shared" si="33"/>
        <v>0</v>
      </c>
      <c r="I844" s="268"/>
      <c r="J844" s="269"/>
      <c r="K844" s="308"/>
      <c r="N844" s="275"/>
      <c r="O844" s="275"/>
      <c r="P844" s="275"/>
      <c r="Q844" s="295"/>
    </row>
    <row r="845" spans="1:17" s="130" customFormat="1" ht="18" x14ac:dyDescent="0.25">
      <c r="A845" s="238"/>
      <c r="B845" s="240"/>
      <c r="C845" s="237"/>
      <c r="D845" s="238"/>
      <c r="E845" s="572"/>
      <c r="F845" s="236"/>
      <c r="G845" s="237">
        <f t="shared" si="33"/>
        <v>-1.2960299500264227E-11</v>
      </c>
      <c r="H845" s="238">
        <f t="shared" si="33"/>
        <v>0</v>
      </c>
      <c r="I845" s="268"/>
      <c r="J845" s="269"/>
      <c r="K845" s="308"/>
      <c r="N845" s="275"/>
      <c r="O845" s="275"/>
      <c r="P845" s="275"/>
      <c r="Q845" s="295"/>
    </row>
    <row r="846" spans="1:17" s="130" customFormat="1" ht="18" x14ac:dyDescent="0.25">
      <c r="A846" s="238"/>
      <c r="B846" s="240"/>
      <c r="C846" s="237"/>
      <c r="D846" s="238"/>
      <c r="E846" s="572"/>
      <c r="F846" s="236"/>
      <c r="G846" s="237">
        <f t="shared" si="33"/>
        <v>-1.2960299500264227E-11</v>
      </c>
      <c r="H846" s="238">
        <f t="shared" si="33"/>
        <v>0</v>
      </c>
      <c r="I846" s="268"/>
      <c r="J846" s="269"/>
      <c r="K846" s="308"/>
      <c r="N846" s="275"/>
      <c r="O846" s="275"/>
      <c r="P846" s="275"/>
      <c r="Q846" s="295"/>
    </row>
    <row r="847" spans="1:17" s="130" customFormat="1" ht="18" x14ac:dyDescent="0.25">
      <c r="A847" s="238"/>
      <c r="B847" s="240"/>
      <c r="C847" s="237"/>
      <c r="D847" s="238"/>
      <c r="E847" s="572"/>
      <c r="F847" s="236"/>
      <c r="G847" s="237">
        <f t="shared" si="33"/>
        <v>-1.2960299500264227E-11</v>
      </c>
      <c r="H847" s="238">
        <f t="shared" si="33"/>
        <v>0</v>
      </c>
      <c r="I847" s="268"/>
      <c r="J847" s="269"/>
      <c r="K847" s="308"/>
      <c r="N847" s="275"/>
      <c r="O847" s="275"/>
      <c r="P847" s="275"/>
      <c r="Q847" s="295"/>
    </row>
    <row r="848" spans="1:17" s="130" customFormat="1" ht="18" x14ac:dyDescent="0.25">
      <c r="A848" s="238"/>
      <c r="B848" s="240"/>
      <c r="C848" s="237"/>
      <c r="D848" s="238"/>
      <c r="E848" s="572"/>
      <c r="F848" s="236"/>
      <c r="G848" s="237">
        <f t="shared" si="33"/>
        <v>-1.2960299500264227E-11</v>
      </c>
      <c r="H848" s="238">
        <f t="shared" si="33"/>
        <v>0</v>
      </c>
      <c r="I848" s="268"/>
      <c r="J848" s="269"/>
      <c r="K848" s="308"/>
      <c r="N848" s="275"/>
      <c r="O848" s="275"/>
      <c r="P848" s="275"/>
      <c r="Q848" s="295"/>
    </row>
    <row r="849" spans="1:17" s="130" customFormat="1" ht="18" x14ac:dyDescent="0.25">
      <c r="A849" s="238"/>
      <c r="B849" s="240"/>
      <c r="C849" s="237"/>
      <c r="D849" s="238"/>
      <c r="E849" s="572"/>
      <c r="F849" s="236"/>
      <c r="G849" s="237">
        <f t="shared" si="33"/>
        <v>-1.2960299500264227E-11</v>
      </c>
      <c r="H849" s="238">
        <f t="shared" si="33"/>
        <v>0</v>
      </c>
      <c r="I849" s="268"/>
      <c r="J849" s="269"/>
      <c r="K849" s="308"/>
      <c r="M849" s="292"/>
      <c r="N849" s="275"/>
      <c r="O849" s="275"/>
      <c r="P849" s="275"/>
      <c r="Q849" s="295"/>
    </row>
    <row r="850" spans="1:17" s="130" customFormat="1" ht="18" x14ac:dyDescent="0.25">
      <c r="A850" s="238"/>
      <c r="B850" s="240"/>
      <c r="C850" s="233"/>
      <c r="D850" s="238"/>
      <c r="E850" s="572"/>
      <c r="F850" s="236"/>
      <c r="G850" s="237">
        <f t="shared" si="33"/>
        <v>-1.2960299500264227E-11</v>
      </c>
      <c r="H850" s="238">
        <f t="shared" si="33"/>
        <v>0</v>
      </c>
      <c r="I850" s="268"/>
      <c r="J850" s="269"/>
      <c r="K850" s="308"/>
      <c r="N850" s="275"/>
      <c r="O850" s="275"/>
      <c r="P850" s="275"/>
      <c r="Q850" s="295"/>
    </row>
    <row r="851" spans="1:17" s="130" customFormat="1" ht="18" x14ac:dyDescent="0.25">
      <c r="A851" s="238"/>
      <c r="B851" s="240"/>
      <c r="C851" s="237"/>
      <c r="D851" s="238"/>
      <c r="E851" s="572"/>
      <c r="F851" s="236"/>
      <c r="G851" s="237">
        <f t="shared" si="33"/>
        <v>-1.2960299500264227E-11</v>
      </c>
      <c r="H851" s="238">
        <f t="shared" si="33"/>
        <v>0</v>
      </c>
      <c r="I851" s="268"/>
      <c r="J851" s="269"/>
      <c r="K851" s="308"/>
      <c r="M851" s="292"/>
      <c r="N851" s="275"/>
      <c r="O851" s="275"/>
      <c r="P851" s="275"/>
      <c r="Q851" s="295"/>
    </row>
    <row r="852" spans="1:17" s="130" customFormat="1" ht="18" x14ac:dyDescent="0.25">
      <c r="A852" s="238"/>
      <c r="B852" s="240"/>
      <c r="C852" s="237"/>
      <c r="D852" s="238"/>
      <c r="E852" s="572"/>
      <c r="F852" s="236"/>
      <c r="G852" s="661">
        <f t="shared" si="33"/>
        <v>-1.2960299500264227E-11</v>
      </c>
      <c r="H852" s="238">
        <f t="shared" si="33"/>
        <v>0</v>
      </c>
      <c r="I852" s="268"/>
      <c r="J852" s="269"/>
      <c r="K852" s="308"/>
      <c r="N852" s="275"/>
      <c r="O852" s="275"/>
      <c r="P852" s="275"/>
      <c r="Q852" s="295"/>
    </row>
    <row r="853" spans="1:17" s="130" customFormat="1" ht="18" x14ac:dyDescent="0.25">
      <c r="A853" s="238"/>
      <c r="B853" s="240"/>
      <c r="C853" s="237"/>
      <c r="D853" s="238"/>
      <c r="E853" s="572"/>
      <c r="F853" s="236"/>
      <c r="G853" s="661">
        <f t="shared" si="33"/>
        <v>-1.2960299500264227E-11</v>
      </c>
      <c r="H853" s="238">
        <f t="shared" si="33"/>
        <v>0</v>
      </c>
      <c r="I853" s="268"/>
      <c r="J853" s="269"/>
      <c r="K853" s="308"/>
      <c r="M853" s="292"/>
      <c r="N853" s="275"/>
      <c r="O853" s="275"/>
      <c r="P853" s="275"/>
      <c r="Q853" s="295"/>
    </row>
    <row r="854" spans="1:17" s="130" customFormat="1" ht="18" x14ac:dyDescent="0.25">
      <c r="A854" s="238"/>
      <c r="B854" s="240"/>
      <c r="C854" s="237"/>
      <c r="D854" s="238"/>
      <c r="E854" s="572"/>
      <c r="F854" s="236"/>
      <c r="G854" s="661">
        <f t="shared" ref="G854:H869" si="34">G853-E854+C854</f>
        <v>-1.2960299500264227E-11</v>
      </c>
      <c r="H854" s="238">
        <f t="shared" si="33"/>
        <v>0</v>
      </c>
      <c r="I854" s="268"/>
      <c r="J854" s="269"/>
      <c r="K854" s="308"/>
      <c r="M854" s="292"/>
      <c r="N854" s="275"/>
      <c r="O854" s="275"/>
      <c r="P854" s="275"/>
      <c r="Q854" s="295"/>
    </row>
    <row r="855" spans="1:17" s="130" customFormat="1" ht="18" x14ac:dyDescent="0.25">
      <c r="A855" s="238"/>
      <c r="B855" s="240"/>
      <c r="C855" s="233"/>
      <c r="D855" s="238"/>
      <c r="E855" s="258"/>
      <c r="F855" s="236"/>
      <c r="G855" s="661">
        <f t="shared" si="34"/>
        <v>-1.2960299500264227E-11</v>
      </c>
      <c r="H855" s="238">
        <f t="shared" si="34"/>
        <v>0</v>
      </c>
      <c r="I855" s="268"/>
      <c r="J855" s="269"/>
      <c r="K855" s="308"/>
      <c r="M855" s="292"/>
      <c r="N855" s="275"/>
      <c r="O855" s="275"/>
      <c r="P855" s="275"/>
      <c r="Q855" s="295"/>
    </row>
    <row r="856" spans="1:17" s="130" customFormat="1" ht="18" x14ac:dyDescent="0.25">
      <c r="A856" s="238"/>
      <c r="B856" s="240"/>
      <c r="C856" s="258"/>
      <c r="D856" s="238"/>
      <c r="E856" s="258"/>
      <c r="F856" s="236"/>
      <c r="G856" s="661">
        <f t="shared" si="34"/>
        <v>-1.2960299500264227E-11</v>
      </c>
      <c r="H856" s="238">
        <f t="shared" si="34"/>
        <v>0</v>
      </c>
      <c r="I856" s="268"/>
      <c r="J856" s="269"/>
      <c r="K856" s="308"/>
      <c r="N856" s="275"/>
      <c r="O856" s="275"/>
      <c r="P856" s="275"/>
      <c r="Q856" s="295"/>
    </row>
    <row r="857" spans="1:17" s="130" customFormat="1" ht="18" x14ac:dyDescent="0.25">
      <c r="A857" s="238"/>
      <c r="B857" s="240"/>
      <c r="C857" s="258"/>
      <c r="D857" s="238"/>
      <c r="E857" s="258"/>
      <c r="F857" s="236"/>
      <c r="G857" s="237">
        <f t="shared" ref="G857:H917" si="35">G856-E857+C857</f>
        <v>-1.2960299500264227E-11</v>
      </c>
      <c r="H857" s="238">
        <f t="shared" si="34"/>
        <v>0</v>
      </c>
      <c r="I857" s="268"/>
      <c r="J857" s="269"/>
      <c r="K857" s="308"/>
      <c r="M857" s="292"/>
      <c r="N857" s="275"/>
      <c r="O857" s="275"/>
      <c r="P857" s="275"/>
      <c r="Q857" s="295"/>
    </row>
    <row r="858" spans="1:17" s="130" customFormat="1" ht="18" x14ac:dyDescent="0.25">
      <c r="A858" s="238"/>
      <c r="B858" s="240"/>
      <c r="C858" s="258"/>
      <c r="D858" s="238"/>
      <c r="E858" s="258"/>
      <c r="F858" s="236"/>
      <c r="G858" s="237">
        <f t="shared" si="35"/>
        <v>-1.2960299500264227E-11</v>
      </c>
      <c r="H858" s="238">
        <f t="shared" si="34"/>
        <v>0</v>
      </c>
      <c r="I858" s="268"/>
      <c r="J858" s="269"/>
      <c r="K858" s="308"/>
      <c r="N858" s="275"/>
      <c r="O858" s="275"/>
      <c r="P858" s="275"/>
      <c r="Q858" s="295"/>
    </row>
    <row r="859" spans="1:17" s="130" customFormat="1" ht="18" x14ac:dyDescent="0.25">
      <c r="A859" s="238"/>
      <c r="B859" s="240"/>
      <c r="C859" s="258"/>
      <c r="D859" s="238"/>
      <c r="E859" s="258"/>
      <c r="F859" s="236"/>
      <c r="G859" s="237">
        <f t="shared" si="35"/>
        <v>-1.2960299500264227E-11</v>
      </c>
      <c r="H859" s="238">
        <f t="shared" si="34"/>
        <v>0</v>
      </c>
      <c r="I859" s="268"/>
      <c r="J859" s="269"/>
      <c r="K859" s="308"/>
      <c r="N859" s="275"/>
      <c r="O859" s="275"/>
      <c r="P859" s="275"/>
      <c r="Q859" s="295"/>
    </row>
    <row r="860" spans="1:17" s="130" customFormat="1" ht="18" x14ac:dyDescent="0.25">
      <c r="A860" s="238"/>
      <c r="B860" s="240"/>
      <c r="C860" s="258"/>
      <c r="D860" s="238"/>
      <c r="E860" s="258"/>
      <c r="F860" s="236"/>
      <c r="G860" s="237">
        <f t="shared" si="35"/>
        <v>-1.2960299500264227E-11</v>
      </c>
      <c r="H860" s="238">
        <f t="shared" si="34"/>
        <v>0</v>
      </c>
      <c r="I860" s="268"/>
      <c r="J860" s="269"/>
      <c r="K860" s="308"/>
      <c r="N860" s="275"/>
      <c r="O860" s="275"/>
      <c r="P860" s="275"/>
      <c r="Q860" s="295"/>
    </row>
    <row r="861" spans="1:17" s="130" customFormat="1" ht="18" x14ac:dyDescent="0.25">
      <c r="A861" s="238"/>
      <c r="B861" s="240"/>
      <c r="C861" s="258"/>
      <c r="D861" s="238"/>
      <c r="E861" s="258"/>
      <c r="F861" s="236"/>
      <c r="G861" s="237">
        <f t="shared" si="35"/>
        <v>-1.2960299500264227E-11</v>
      </c>
      <c r="H861" s="238">
        <f t="shared" si="34"/>
        <v>0</v>
      </c>
      <c r="I861" s="268"/>
      <c r="J861" s="269"/>
      <c r="K861" s="308"/>
      <c r="N861" s="275"/>
      <c r="O861" s="275"/>
      <c r="P861" s="275"/>
      <c r="Q861" s="295"/>
    </row>
    <row r="862" spans="1:17" s="130" customFormat="1" ht="18" x14ac:dyDescent="0.25">
      <c r="A862" s="238"/>
      <c r="B862" s="240"/>
      <c r="C862" s="258"/>
      <c r="D862" s="238"/>
      <c r="E862" s="258"/>
      <c r="F862" s="236"/>
      <c r="G862" s="237">
        <f t="shared" si="35"/>
        <v>-1.2960299500264227E-11</v>
      </c>
      <c r="H862" s="238">
        <f t="shared" si="34"/>
        <v>0</v>
      </c>
      <c r="I862" s="268"/>
      <c r="J862" s="269"/>
      <c r="K862" s="308"/>
      <c r="N862" s="275"/>
      <c r="O862" s="275"/>
      <c r="P862" s="275"/>
      <c r="Q862" s="295"/>
    </row>
    <row r="863" spans="1:17" s="130" customFormat="1" ht="15.75" x14ac:dyDescent="0.25">
      <c r="A863" s="238"/>
      <c r="B863" s="240"/>
      <c r="C863" s="250"/>
      <c r="D863" s="238"/>
      <c r="E863" s="250"/>
      <c r="F863" s="236"/>
      <c r="G863" s="237">
        <f t="shared" si="35"/>
        <v>-1.2960299500264227E-11</v>
      </c>
      <c r="H863" s="238">
        <f t="shared" si="34"/>
        <v>0</v>
      </c>
      <c r="I863" s="268"/>
      <c r="J863" s="269"/>
      <c r="K863" s="308"/>
      <c r="N863" s="275"/>
      <c r="O863" s="275"/>
      <c r="P863" s="275"/>
      <c r="Q863" s="295"/>
    </row>
    <row r="864" spans="1:17" s="130" customFormat="1" ht="15.75" x14ac:dyDescent="0.25">
      <c r="A864" s="238"/>
      <c r="B864" s="240"/>
      <c r="C864" s="250"/>
      <c r="D864" s="238"/>
      <c r="E864" s="250"/>
      <c r="F864" s="236"/>
      <c r="G864" s="237">
        <f t="shared" si="35"/>
        <v>-1.2960299500264227E-11</v>
      </c>
      <c r="H864" s="238">
        <f t="shared" si="34"/>
        <v>0</v>
      </c>
      <c r="I864" s="268"/>
      <c r="J864" s="269"/>
      <c r="K864" s="308"/>
      <c r="N864" s="275"/>
      <c r="O864" s="275"/>
      <c r="P864" s="275"/>
      <c r="Q864" s="295"/>
    </row>
    <row r="865" spans="1:17" s="130" customFormat="1" ht="15.75" x14ac:dyDescent="0.25">
      <c r="A865" s="238"/>
      <c r="B865" s="240"/>
      <c r="C865" s="250"/>
      <c r="D865" s="238"/>
      <c r="E865" s="250"/>
      <c r="F865" s="236"/>
      <c r="G865" s="237">
        <f t="shared" si="35"/>
        <v>-1.2960299500264227E-11</v>
      </c>
      <c r="H865" s="238">
        <f t="shared" si="34"/>
        <v>0</v>
      </c>
      <c r="I865" s="268"/>
      <c r="J865" s="269"/>
      <c r="K865" s="308"/>
      <c r="M865" s="292"/>
      <c r="N865" s="275"/>
      <c r="O865" s="275"/>
      <c r="P865" s="275"/>
      <c r="Q865" s="295"/>
    </row>
    <row r="866" spans="1:17" s="130" customFormat="1" ht="15.75" x14ac:dyDescent="0.25">
      <c r="A866" s="238"/>
      <c r="B866" s="240"/>
      <c r="C866" s="250"/>
      <c r="D866" s="238"/>
      <c r="E866" s="250"/>
      <c r="F866" s="236"/>
      <c r="G866" s="237">
        <f t="shared" si="35"/>
        <v>-1.2960299500264227E-11</v>
      </c>
      <c r="H866" s="238">
        <f t="shared" si="34"/>
        <v>0</v>
      </c>
      <c r="I866" s="268"/>
      <c r="J866" s="269"/>
      <c r="K866" s="308"/>
      <c r="N866" s="275"/>
      <c r="O866" s="275"/>
      <c r="P866" s="275"/>
      <c r="Q866" s="295"/>
    </row>
    <row r="867" spans="1:17" s="130" customFormat="1" ht="15.75" x14ac:dyDescent="0.25">
      <c r="A867" s="238"/>
      <c r="B867" s="240"/>
      <c r="C867" s="250"/>
      <c r="D867" s="238"/>
      <c r="E867" s="250"/>
      <c r="F867" s="236"/>
      <c r="G867" s="237">
        <f t="shared" si="35"/>
        <v>-1.2960299500264227E-11</v>
      </c>
      <c r="H867" s="238">
        <f t="shared" si="34"/>
        <v>0</v>
      </c>
      <c r="I867" s="268"/>
      <c r="J867" s="269"/>
      <c r="K867" s="308"/>
      <c r="N867" s="275"/>
      <c r="O867" s="275"/>
      <c r="P867" s="275"/>
      <c r="Q867" s="295"/>
    </row>
    <row r="868" spans="1:17" s="130" customFormat="1" ht="15.75" x14ac:dyDescent="0.25">
      <c r="A868" s="238"/>
      <c r="B868" s="240"/>
      <c r="C868" s="250"/>
      <c r="D868" s="238"/>
      <c r="E868" s="250"/>
      <c r="F868" s="236"/>
      <c r="G868" s="237">
        <f t="shared" si="35"/>
        <v>-1.2960299500264227E-11</v>
      </c>
      <c r="H868" s="238">
        <f t="shared" si="34"/>
        <v>0</v>
      </c>
      <c r="I868" s="268"/>
      <c r="J868" s="269"/>
      <c r="K868" s="308"/>
      <c r="N868" s="275"/>
      <c r="O868" s="275"/>
      <c r="P868" s="275"/>
      <c r="Q868" s="295"/>
    </row>
    <row r="869" spans="1:17" s="130" customFormat="1" ht="15.75" x14ac:dyDescent="0.25">
      <c r="A869" s="238"/>
      <c r="B869" s="240"/>
      <c r="C869" s="250"/>
      <c r="D869" s="238"/>
      <c r="E869" s="250"/>
      <c r="F869" s="236"/>
      <c r="G869" s="237">
        <f t="shared" si="35"/>
        <v>-1.2960299500264227E-11</v>
      </c>
      <c r="H869" s="238">
        <f t="shared" si="34"/>
        <v>0</v>
      </c>
      <c r="I869" s="268"/>
      <c r="J869" s="269"/>
      <c r="K869" s="308"/>
      <c r="N869" s="275"/>
      <c r="O869" s="275"/>
      <c r="P869" s="275"/>
      <c r="Q869" s="295"/>
    </row>
    <row r="870" spans="1:17" s="130" customFormat="1" ht="15.75" x14ac:dyDescent="0.25">
      <c r="A870" s="238"/>
      <c r="B870" s="240"/>
      <c r="C870" s="250"/>
      <c r="D870" s="238"/>
      <c r="E870" s="250"/>
      <c r="F870" s="236"/>
      <c r="G870" s="237">
        <f t="shared" si="35"/>
        <v>-1.2960299500264227E-11</v>
      </c>
      <c r="H870" s="238">
        <f t="shared" si="35"/>
        <v>0</v>
      </c>
      <c r="I870" s="268"/>
      <c r="J870" s="269"/>
      <c r="K870" s="308"/>
      <c r="N870" s="275"/>
      <c r="O870" s="275"/>
      <c r="P870" s="275"/>
      <c r="Q870" s="295"/>
    </row>
    <row r="871" spans="1:17" s="130" customFormat="1" ht="15.75" x14ac:dyDescent="0.25">
      <c r="A871" s="238"/>
      <c r="B871" s="240"/>
      <c r="C871" s="250"/>
      <c r="D871" s="238"/>
      <c r="E871" s="250"/>
      <c r="F871" s="236"/>
      <c r="G871" s="237">
        <f t="shared" si="35"/>
        <v>-1.2960299500264227E-11</v>
      </c>
      <c r="H871" s="238">
        <f t="shared" si="35"/>
        <v>0</v>
      </c>
      <c r="I871" s="268"/>
      <c r="J871" s="269"/>
      <c r="K871" s="308"/>
      <c r="N871" s="275"/>
      <c r="O871" s="275"/>
      <c r="P871" s="275"/>
      <c r="Q871" s="295"/>
    </row>
    <row r="872" spans="1:17" s="130" customFormat="1" ht="15.75" x14ac:dyDescent="0.25">
      <c r="A872" s="238"/>
      <c r="B872" s="240"/>
      <c r="C872" s="250"/>
      <c r="D872" s="238"/>
      <c r="E872" s="250"/>
      <c r="F872" s="236"/>
      <c r="G872" s="237">
        <f t="shared" si="35"/>
        <v>-1.2960299500264227E-11</v>
      </c>
      <c r="H872" s="238">
        <f t="shared" si="35"/>
        <v>0</v>
      </c>
      <c r="I872" s="268"/>
      <c r="J872" s="269"/>
      <c r="K872" s="308"/>
      <c r="N872" s="275"/>
      <c r="O872" s="275"/>
      <c r="P872" s="275"/>
      <c r="Q872" s="295"/>
    </row>
    <row r="873" spans="1:17" s="130" customFormat="1" ht="15.75" x14ac:dyDescent="0.25">
      <c r="A873" s="238"/>
      <c r="B873" s="240"/>
      <c r="C873" s="250"/>
      <c r="D873" s="238"/>
      <c r="E873" s="250"/>
      <c r="F873" s="236"/>
      <c r="G873" s="237">
        <f t="shared" si="35"/>
        <v>-1.2960299500264227E-11</v>
      </c>
      <c r="H873" s="238">
        <f t="shared" si="35"/>
        <v>0</v>
      </c>
      <c r="I873" s="268"/>
      <c r="J873" s="269"/>
      <c r="K873" s="308"/>
      <c r="N873" s="275"/>
      <c r="O873" s="275"/>
      <c r="P873" s="275"/>
      <c r="Q873" s="295"/>
    </row>
    <row r="874" spans="1:17" s="130" customFormat="1" ht="15.75" x14ac:dyDescent="0.25">
      <c r="A874" s="238"/>
      <c r="B874" s="240"/>
      <c r="C874" s="250"/>
      <c r="D874" s="238"/>
      <c r="E874" s="250"/>
      <c r="F874" s="236"/>
      <c r="G874" s="237">
        <f t="shared" si="35"/>
        <v>-1.2960299500264227E-11</v>
      </c>
      <c r="H874" s="238">
        <f t="shared" si="35"/>
        <v>0</v>
      </c>
      <c r="I874" s="268"/>
      <c r="J874" s="269"/>
      <c r="K874" s="308"/>
      <c r="N874" s="275"/>
      <c r="O874" s="275"/>
      <c r="P874" s="275"/>
      <c r="Q874" s="295"/>
    </row>
    <row r="875" spans="1:17" s="130" customFormat="1" ht="15.75" x14ac:dyDescent="0.25">
      <c r="A875" s="238"/>
      <c r="B875" s="240"/>
      <c r="C875" s="250"/>
      <c r="D875" s="238"/>
      <c r="E875" s="250"/>
      <c r="F875" s="236"/>
      <c r="G875" s="237">
        <f t="shared" si="35"/>
        <v>-1.2960299500264227E-11</v>
      </c>
      <c r="H875" s="238">
        <f t="shared" si="35"/>
        <v>0</v>
      </c>
      <c r="I875" s="268"/>
      <c r="J875" s="269"/>
      <c r="K875" s="308"/>
      <c r="N875" s="275"/>
      <c r="O875" s="275"/>
      <c r="P875" s="275"/>
      <c r="Q875" s="295"/>
    </row>
    <row r="876" spans="1:17" s="130" customFormat="1" ht="15.75" x14ac:dyDescent="0.25">
      <c r="A876" s="238"/>
      <c r="B876" s="236"/>
      <c r="C876" s="237"/>
      <c r="D876" s="238"/>
      <c r="E876" s="250"/>
      <c r="F876" s="236"/>
      <c r="G876" s="237">
        <f t="shared" ref="G876:G881" si="36">G875-E876+C876</f>
        <v>-1.2960299500264227E-11</v>
      </c>
      <c r="H876" s="238">
        <f t="shared" ref="H876:H881" si="37">H875-F876+D876</f>
        <v>0</v>
      </c>
      <c r="I876" s="268"/>
      <c r="J876" s="269"/>
      <c r="K876" s="308"/>
      <c r="M876" s="292"/>
      <c r="N876" s="275"/>
      <c r="O876" s="275"/>
      <c r="P876" s="275"/>
      <c r="Q876" s="295"/>
    </row>
    <row r="877" spans="1:17" s="130" customFormat="1" ht="18" x14ac:dyDescent="0.25">
      <c r="A877" s="238"/>
      <c r="B877" s="236"/>
      <c r="C877" s="250"/>
      <c r="D877" s="238"/>
      <c r="E877" s="258"/>
      <c r="F877" s="236"/>
      <c r="G877" s="237">
        <f t="shared" si="36"/>
        <v>-1.2960299500264227E-11</v>
      </c>
      <c r="H877" s="238">
        <f t="shared" si="37"/>
        <v>0</v>
      </c>
      <c r="I877" s="268"/>
      <c r="J877" s="269"/>
      <c r="K877" s="308"/>
      <c r="N877" s="275"/>
      <c r="O877" s="275"/>
      <c r="P877" s="275"/>
      <c r="Q877" s="295"/>
    </row>
    <row r="878" spans="1:17" s="130" customFormat="1" ht="18" x14ac:dyDescent="0.25">
      <c r="A878" s="238"/>
      <c r="B878" s="236"/>
      <c r="C878" s="250"/>
      <c r="D878" s="238"/>
      <c r="E878" s="258"/>
      <c r="F878" s="236"/>
      <c r="G878" s="237">
        <f t="shared" si="36"/>
        <v>-1.2960299500264227E-11</v>
      </c>
      <c r="H878" s="238">
        <f t="shared" si="37"/>
        <v>0</v>
      </c>
      <c r="I878" s="268"/>
      <c r="J878" s="269"/>
      <c r="K878" s="308"/>
      <c r="N878" s="275"/>
      <c r="O878" s="275"/>
      <c r="P878" s="275"/>
      <c r="Q878" s="295"/>
    </row>
    <row r="879" spans="1:17" s="130" customFormat="1" ht="18" x14ac:dyDescent="0.25">
      <c r="A879" s="238"/>
      <c r="B879" s="236"/>
      <c r="C879" s="250"/>
      <c r="D879" s="238"/>
      <c r="E879" s="258"/>
      <c r="F879" s="236"/>
      <c r="G879" s="237">
        <f t="shared" si="36"/>
        <v>-1.2960299500264227E-11</v>
      </c>
      <c r="H879" s="238">
        <f t="shared" si="37"/>
        <v>0</v>
      </c>
      <c r="I879" s="268"/>
      <c r="J879" s="269"/>
      <c r="K879" s="308"/>
      <c r="N879" s="275"/>
      <c r="O879" s="275"/>
      <c r="P879" s="275"/>
      <c r="Q879" s="295"/>
    </row>
    <row r="880" spans="1:17" s="130" customFormat="1" ht="18" x14ac:dyDescent="0.25">
      <c r="A880" s="238"/>
      <c r="B880" s="236"/>
      <c r="C880" s="250"/>
      <c r="D880" s="238"/>
      <c r="E880" s="258"/>
      <c r="F880" s="236"/>
      <c r="G880" s="237">
        <f t="shared" si="36"/>
        <v>-1.2960299500264227E-11</v>
      </c>
      <c r="H880" s="238">
        <f t="shared" si="37"/>
        <v>0</v>
      </c>
      <c r="I880" s="268"/>
      <c r="J880" s="269"/>
      <c r="K880" s="308"/>
      <c r="N880" s="275"/>
      <c r="O880" s="275"/>
      <c r="P880" s="275"/>
      <c r="Q880" s="295"/>
    </row>
    <row r="881" spans="1:17" s="130" customFormat="1" ht="18" x14ac:dyDescent="0.25">
      <c r="A881" s="238"/>
      <c r="B881" s="236"/>
      <c r="C881" s="250"/>
      <c r="D881" s="238"/>
      <c r="E881" s="258"/>
      <c r="F881" s="236"/>
      <c r="G881" s="237">
        <f t="shared" si="36"/>
        <v>-1.2960299500264227E-11</v>
      </c>
      <c r="H881" s="238">
        <f t="shared" si="37"/>
        <v>0</v>
      </c>
      <c r="I881" s="268"/>
      <c r="J881" s="269"/>
      <c r="K881" s="308"/>
      <c r="N881" s="275"/>
      <c r="O881" s="275"/>
      <c r="P881" s="275"/>
      <c r="Q881" s="295"/>
    </row>
    <row r="882" spans="1:17" s="130" customFormat="1" ht="18" x14ac:dyDescent="0.25">
      <c r="A882" s="238"/>
      <c r="B882" s="236"/>
      <c r="C882" s="250"/>
      <c r="D882" s="238"/>
      <c r="E882" s="258"/>
      <c r="F882" s="236"/>
      <c r="G882" s="237">
        <f t="shared" si="35"/>
        <v>-1.2960299500264227E-11</v>
      </c>
      <c r="H882" s="238">
        <f t="shared" si="35"/>
        <v>0</v>
      </c>
      <c r="I882" s="268"/>
      <c r="J882" s="269"/>
      <c r="K882" s="308"/>
      <c r="N882" s="275"/>
      <c r="O882" s="275"/>
      <c r="P882" s="275"/>
      <c r="Q882" s="295"/>
    </row>
    <row r="883" spans="1:17" s="130" customFormat="1" ht="18" x14ac:dyDescent="0.25">
      <c r="A883" s="238"/>
      <c r="B883" s="236"/>
      <c r="C883" s="250"/>
      <c r="D883" s="238"/>
      <c r="E883" s="258"/>
      <c r="F883" s="236"/>
      <c r="G883" s="237">
        <f t="shared" si="35"/>
        <v>-1.2960299500264227E-11</v>
      </c>
      <c r="H883" s="238">
        <f t="shared" si="35"/>
        <v>0</v>
      </c>
      <c r="I883" s="268"/>
      <c r="J883" s="269"/>
      <c r="K883" s="308"/>
      <c r="N883" s="275"/>
      <c r="O883" s="275"/>
      <c r="P883" s="275"/>
      <c r="Q883" s="295"/>
    </row>
    <row r="884" spans="1:17" s="130" customFormat="1" ht="18" x14ac:dyDescent="0.25">
      <c r="A884" s="238"/>
      <c r="B884" s="236"/>
      <c r="C884" s="250"/>
      <c r="D884" s="238"/>
      <c r="E884" s="258"/>
      <c r="F884" s="236"/>
      <c r="G884" s="237">
        <f t="shared" si="35"/>
        <v>-1.2960299500264227E-11</v>
      </c>
      <c r="H884" s="238">
        <f t="shared" si="35"/>
        <v>0</v>
      </c>
      <c r="I884" s="268"/>
      <c r="J884" s="269"/>
      <c r="K884" s="308"/>
      <c r="N884" s="275"/>
      <c r="O884" s="275"/>
      <c r="P884" s="275"/>
      <c r="Q884" s="295"/>
    </row>
    <row r="885" spans="1:17" s="130" customFormat="1" ht="18" x14ac:dyDescent="0.25">
      <c r="A885" s="238"/>
      <c r="B885" s="236"/>
      <c r="C885" s="250"/>
      <c r="D885" s="238"/>
      <c r="E885" s="258"/>
      <c r="F885" s="236"/>
      <c r="G885" s="237">
        <f t="shared" si="35"/>
        <v>-1.2960299500264227E-11</v>
      </c>
      <c r="H885" s="238">
        <f t="shared" si="35"/>
        <v>0</v>
      </c>
      <c r="I885" s="268"/>
      <c r="J885" s="269"/>
      <c r="K885" s="308"/>
      <c r="N885" s="275"/>
      <c r="O885" s="275"/>
      <c r="P885" s="275"/>
      <c r="Q885" s="295"/>
    </row>
    <row r="886" spans="1:17" s="130" customFormat="1" ht="18" x14ac:dyDescent="0.25">
      <c r="A886" s="238"/>
      <c r="B886" s="236"/>
      <c r="C886" s="250"/>
      <c r="D886" s="238"/>
      <c r="E886" s="258"/>
      <c r="F886" s="236"/>
      <c r="G886" s="237">
        <f t="shared" si="35"/>
        <v>-1.2960299500264227E-11</v>
      </c>
      <c r="H886" s="238">
        <f t="shared" si="35"/>
        <v>0</v>
      </c>
      <c r="I886" s="268"/>
      <c r="J886" s="269"/>
      <c r="K886" s="308"/>
      <c r="N886" s="275"/>
      <c r="O886" s="275"/>
      <c r="P886" s="275"/>
      <c r="Q886" s="295"/>
    </row>
    <row r="887" spans="1:17" s="130" customFormat="1" ht="18" x14ac:dyDescent="0.25">
      <c r="A887" s="238"/>
      <c r="B887" s="236"/>
      <c r="C887" s="250"/>
      <c r="D887" s="238"/>
      <c r="E887" s="258"/>
      <c r="F887" s="236"/>
      <c r="G887" s="237">
        <f t="shared" si="35"/>
        <v>-1.2960299500264227E-11</v>
      </c>
      <c r="H887" s="238">
        <f t="shared" si="35"/>
        <v>0</v>
      </c>
      <c r="I887" s="268"/>
      <c r="J887" s="269"/>
      <c r="K887" s="308"/>
      <c r="N887" s="275"/>
      <c r="O887" s="275"/>
      <c r="P887" s="275"/>
      <c r="Q887" s="295"/>
    </row>
    <row r="888" spans="1:17" s="130" customFormat="1" ht="18" x14ac:dyDescent="0.25">
      <c r="A888" s="238"/>
      <c r="B888" s="236"/>
      <c r="C888" s="250"/>
      <c r="D888" s="238"/>
      <c r="E888" s="258"/>
      <c r="F888" s="236"/>
      <c r="G888" s="237">
        <f t="shared" si="35"/>
        <v>-1.2960299500264227E-11</v>
      </c>
      <c r="H888" s="238">
        <f t="shared" si="35"/>
        <v>0</v>
      </c>
      <c r="I888" s="268"/>
      <c r="J888" s="269"/>
      <c r="K888" s="308"/>
      <c r="N888" s="275"/>
      <c r="O888" s="275"/>
      <c r="P888" s="275"/>
      <c r="Q888" s="295"/>
    </row>
    <row r="889" spans="1:17" s="130" customFormat="1" ht="18" x14ac:dyDescent="0.25">
      <c r="A889" s="238"/>
      <c r="B889" s="236"/>
      <c r="C889" s="250"/>
      <c r="D889" s="238"/>
      <c r="E889" s="258"/>
      <c r="F889" s="236"/>
      <c r="G889" s="237">
        <f t="shared" si="35"/>
        <v>-1.2960299500264227E-11</v>
      </c>
      <c r="H889" s="238">
        <f t="shared" si="35"/>
        <v>0</v>
      </c>
      <c r="I889" s="268"/>
      <c r="J889" s="269"/>
      <c r="K889" s="308"/>
      <c r="N889" s="275"/>
      <c r="O889" s="275"/>
      <c r="P889" s="275"/>
      <c r="Q889" s="295"/>
    </row>
    <row r="890" spans="1:17" s="130" customFormat="1" ht="18" x14ac:dyDescent="0.25">
      <c r="A890" s="238"/>
      <c r="B890" s="236"/>
      <c r="C890" s="250"/>
      <c r="D890" s="238"/>
      <c r="E890" s="258"/>
      <c r="F890" s="236"/>
      <c r="G890" s="237">
        <f t="shared" si="35"/>
        <v>-1.2960299500264227E-11</v>
      </c>
      <c r="H890" s="238">
        <f t="shared" si="35"/>
        <v>0</v>
      </c>
      <c r="I890" s="268"/>
      <c r="J890" s="269"/>
      <c r="K890" s="308"/>
      <c r="N890" s="275"/>
      <c r="O890" s="275"/>
      <c r="P890" s="275"/>
      <c r="Q890" s="295"/>
    </row>
    <row r="891" spans="1:17" s="130" customFormat="1" ht="18" x14ac:dyDescent="0.25">
      <c r="A891" s="238"/>
      <c r="B891" s="236"/>
      <c r="C891" s="250"/>
      <c r="D891" s="238"/>
      <c r="E891" s="258"/>
      <c r="F891" s="236"/>
      <c r="G891" s="237">
        <f t="shared" si="35"/>
        <v>-1.2960299500264227E-11</v>
      </c>
      <c r="H891" s="238">
        <f t="shared" si="35"/>
        <v>0</v>
      </c>
      <c r="I891" s="268"/>
      <c r="J891" s="269"/>
      <c r="K891" s="308"/>
      <c r="N891" s="275"/>
      <c r="O891" s="275"/>
      <c r="P891" s="275"/>
      <c r="Q891" s="295"/>
    </row>
    <row r="892" spans="1:17" s="130" customFormat="1" ht="18" x14ac:dyDescent="0.25">
      <c r="A892" s="238"/>
      <c r="B892" s="236"/>
      <c r="C892" s="250"/>
      <c r="D892" s="238"/>
      <c r="E892" s="258"/>
      <c r="F892" s="236"/>
      <c r="G892" s="237">
        <f t="shared" si="35"/>
        <v>-1.2960299500264227E-11</v>
      </c>
      <c r="H892" s="238">
        <f t="shared" si="35"/>
        <v>0</v>
      </c>
      <c r="I892" s="268"/>
      <c r="J892" s="269"/>
      <c r="K892" s="308"/>
      <c r="N892" s="275"/>
      <c r="O892" s="275"/>
      <c r="P892" s="275"/>
      <c r="Q892" s="295"/>
    </row>
    <row r="893" spans="1:17" s="130" customFormat="1" ht="18" x14ac:dyDescent="0.25">
      <c r="A893" s="238"/>
      <c r="B893" s="236"/>
      <c r="C893" s="250"/>
      <c r="D893" s="238"/>
      <c r="E893" s="258"/>
      <c r="F893" s="236"/>
      <c r="G893" s="237">
        <f t="shared" si="35"/>
        <v>-1.2960299500264227E-11</v>
      </c>
      <c r="H893" s="238">
        <f t="shared" si="35"/>
        <v>0</v>
      </c>
      <c r="I893" s="268"/>
      <c r="J893" s="269"/>
      <c r="K893" s="308"/>
      <c r="N893" s="275"/>
      <c r="O893" s="275"/>
      <c r="P893" s="275"/>
      <c r="Q893" s="295"/>
    </row>
    <row r="894" spans="1:17" s="130" customFormat="1" ht="18" x14ac:dyDescent="0.25">
      <c r="A894" s="238"/>
      <c r="B894" s="236"/>
      <c r="C894" s="250"/>
      <c r="D894" s="238"/>
      <c r="E894" s="258"/>
      <c r="F894" s="236"/>
      <c r="G894" s="237">
        <f t="shared" si="35"/>
        <v>-1.2960299500264227E-11</v>
      </c>
      <c r="H894" s="238">
        <f t="shared" si="35"/>
        <v>0</v>
      </c>
      <c r="I894" s="268"/>
      <c r="J894" s="269"/>
      <c r="K894" s="308"/>
      <c r="N894" s="275"/>
      <c r="O894" s="275"/>
      <c r="P894" s="275"/>
      <c r="Q894" s="295"/>
    </row>
    <row r="895" spans="1:17" s="130" customFormat="1" ht="18" x14ac:dyDescent="0.25">
      <c r="A895" s="238"/>
      <c r="B895" s="236"/>
      <c r="C895" s="250"/>
      <c r="D895" s="238"/>
      <c r="E895" s="258"/>
      <c r="F895" s="236"/>
      <c r="G895" s="237">
        <f t="shared" si="35"/>
        <v>-1.2960299500264227E-11</v>
      </c>
      <c r="H895" s="238">
        <f t="shared" si="35"/>
        <v>0</v>
      </c>
      <c r="I895" s="268"/>
      <c r="J895" s="269"/>
      <c r="K895" s="308"/>
      <c r="N895" s="275"/>
      <c r="O895" s="275"/>
      <c r="P895" s="275"/>
      <c r="Q895" s="295"/>
    </row>
    <row r="896" spans="1:17" s="130" customFormat="1" ht="18" x14ac:dyDescent="0.25">
      <c r="A896" s="238"/>
      <c r="B896" s="236"/>
      <c r="C896" s="250"/>
      <c r="D896" s="238"/>
      <c r="E896" s="258"/>
      <c r="F896" s="236"/>
      <c r="G896" s="237">
        <f t="shared" si="35"/>
        <v>-1.2960299500264227E-11</v>
      </c>
      <c r="H896" s="238">
        <f t="shared" si="35"/>
        <v>0</v>
      </c>
      <c r="I896" s="268"/>
      <c r="J896" s="269"/>
      <c r="K896" s="308"/>
      <c r="N896" s="275"/>
      <c r="O896" s="275"/>
      <c r="P896" s="275"/>
      <c r="Q896" s="295"/>
    </row>
    <row r="897" spans="1:17" s="130" customFormat="1" ht="15.75" x14ac:dyDescent="0.25">
      <c r="A897" s="238"/>
      <c r="B897" s="236"/>
      <c r="C897" s="233"/>
      <c r="D897" s="238"/>
      <c r="E897" s="250"/>
      <c r="F897" s="236"/>
      <c r="G897" s="237">
        <f t="shared" si="35"/>
        <v>-1.2960299500264227E-11</v>
      </c>
      <c r="H897" s="238">
        <f t="shared" si="35"/>
        <v>0</v>
      </c>
      <c r="I897" s="268"/>
      <c r="J897" s="269"/>
      <c r="K897" s="308"/>
      <c r="M897" s="292"/>
      <c r="N897" s="275"/>
      <c r="O897" s="275"/>
      <c r="P897" s="275"/>
      <c r="Q897" s="295"/>
    </row>
    <row r="898" spans="1:17" s="130" customFormat="1" ht="23.25" x14ac:dyDescent="0.35">
      <c r="A898" s="238"/>
      <c r="B898" s="236"/>
      <c r="C898" s="237"/>
      <c r="D898" s="238"/>
      <c r="E898" s="588"/>
      <c r="F898" s="236"/>
      <c r="G898" s="237">
        <f t="shared" si="35"/>
        <v>-1.2960299500264227E-11</v>
      </c>
      <c r="H898" s="238">
        <f t="shared" si="35"/>
        <v>0</v>
      </c>
      <c r="I898" s="268"/>
      <c r="J898" s="269"/>
      <c r="K898" s="308"/>
      <c r="N898" s="275"/>
      <c r="O898" s="275"/>
      <c r="P898" s="275"/>
      <c r="Q898" s="295"/>
    </row>
    <row r="899" spans="1:17" s="130" customFormat="1" ht="23.25" x14ac:dyDescent="0.35">
      <c r="A899" s="238"/>
      <c r="B899" s="236"/>
      <c r="C899" s="237"/>
      <c r="D899" s="238"/>
      <c r="E899" s="588"/>
      <c r="F899" s="236"/>
      <c r="G899" s="237">
        <f t="shared" si="35"/>
        <v>-1.2960299500264227E-11</v>
      </c>
      <c r="H899" s="238">
        <f t="shared" si="35"/>
        <v>0</v>
      </c>
      <c r="I899" s="268"/>
      <c r="J899" s="269"/>
      <c r="K899" s="308"/>
      <c r="N899" s="275"/>
      <c r="O899" s="275"/>
      <c r="P899" s="275"/>
      <c r="Q899" s="295"/>
    </row>
    <row r="900" spans="1:17" s="130" customFormat="1" ht="23.25" x14ac:dyDescent="0.35">
      <c r="A900" s="238"/>
      <c r="B900" s="236"/>
      <c r="C900" s="237"/>
      <c r="D900" s="238"/>
      <c r="E900" s="588"/>
      <c r="F900" s="236"/>
      <c r="G900" s="237">
        <f t="shared" si="35"/>
        <v>-1.2960299500264227E-11</v>
      </c>
      <c r="H900" s="238">
        <f t="shared" si="35"/>
        <v>0</v>
      </c>
      <c r="I900" s="268"/>
      <c r="J900" s="269"/>
      <c r="K900" s="308"/>
      <c r="N900" s="275"/>
      <c r="O900" s="275"/>
      <c r="P900" s="275"/>
      <c r="Q900" s="295"/>
    </row>
    <row r="901" spans="1:17" s="130" customFormat="1" ht="23.25" x14ac:dyDescent="0.35">
      <c r="A901" s="238"/>
      <c r="B901" s="236"/>
      <c r="C901" s="237"/>
      <c r="D901" s="238"/>
      <c r="E901" s="588"/>
      <c r="F901" s="236"/>
      <c r="G901" s="237">
        <f t="shared" si="35"/>
        <v>-1.2960299500264227E-11</v>
      </c>
      <c r="H901" s="238">
        <f t="shared" si="35"/>
        <v>0</v>
      </c>
      <c r="I901" s="268"/>
      <c r="J901" s="269"/>
      <c r="K901" s="308"/>
      <c r="N901" s="275"/>
      <c r="O901" s="275"/>
      <c r="P901" s="275"/>
      <c r="Q901" s="295"/>
    </row>
    <row r="902" spans="1:17" s="130" customFormat="1" ht="23.25" x14ac:dyDescent="0.35">
      <c r="A902" s="238"/>
      <c r="B902" s="236"/>
      <c r="C902" s="237"/>
      <c r="D902" s="238"/>
      <c r="E902" s="588"/>
      <c r="F902" s="236"/>
      <c r="G902" s="237">
        <f t="shared" si="35"/>
        <v>-1.2960299500264227E-11</v>
      </c>
      <c r="H902" s="238">
        <f t="shared" si="35"/>
        <v>0</v>
      </c>
      <c r="I902" s="268"/>
      <c r="J902" s="269"/>
      <c r="K902" s="308"/>
      <c r="N902" s="275"/>
      <c r="O902" s="275"/>
      <c r="P902" s="275"/>
      <c r="Q902" s="295"/>
    </row>
    <row r="903" spans="1:17" s="130" customFormat="1" ht="23.25" x14ac:dyDescent="0.35">
      <c r="A903" s="238"/>
      <c r="B903" s="236"/>
      <c r="C903" s="233"/>
      <c r="D903" s="238"/>
      <c r="E903" s="588"/>
      <c r="F903" s="236"/>
      <c r="G903" s="237">
        <f t="shared" si="35"/>
        <v>-1.2960299500264227E-11</v>
      </c>
      <c r="H903" s="238">
        <f t="shared" si="35"/>
        <v>0</v>
      </c>
      <c r="I903" s="268"/>
      <c r="J903" s="269"/>
      <c r="K903" s="308"/>
      <c r="N903" s="275"/>
      <c r="O903" s="275"/>
      <c r="P903" s="275"/>
      <c r="Q903" s="295"/>
    </row>
    <row r="904" spans="1:17" s="130" customFormat="1" ht="23.25" x14ac:dyDescent="0.35">
      <c r="A904" s="238"/>
      <c r="B904" s="236"/>
      <c r="C904" s="233"/>
      <c r="D904" s="238"/>
      <c r="E904" s="588"/>
      <c r="F904" s="236"/>
      <c r="G904" s="237">
        <f t="shared" si="35"/>
        <v>-1.2960299500264227E-11</v>
      </c>
      <c r="H904" s="238">
        <f t="shared" si="35"/>
        <v>0</v>
      </c>
      <c r="I904" s="268"/>
      <c r="J904" s="269"/>
      <c r="K904" s="308"/>
      <c r="N904" s="275"/>
      <c r="O904" s="275"/>
      <c r="P904" s="275"/>
      <c r="Q904" s="295"/>
    </row>
    <row r="905" spans="1:17" s="130" customFormat="1" ht="23.25" x14ac:dyDescent="0.35">
      <c r="A905" s="238"/>
      <c r="B905" s="236"/>
      <c r="C905" s="233"/>
      <c r="D905" s="238"/>
      <c r="E905" s="588"/>
      <c r="F905" s="236"/>
      <c r="G905" s="237">
        <f t="shared" si="35"/>
        <v>-1.2960299500264227E-11</v>
      </c>
      <c r="H905" s="238">
        <f t="shared" si="35"/>
        <v>0</v>
      </c>
      <c r="I905" s="268"/>
      <c r="J905" s="269"/>
      <c r="K905" s="308"/>
      <c r="N905" s="275"/>
      <c r="O905" s="275"/>
      <c r="P905" s="275"/>
      <c r="Q905" s="295"/>
    </row>
    <row r="906" spans="1:17" s="130" customFormat="1" ht="23.25" x14ac:dyDescent="0.35">
      <c r="A906" s="238"/>
      <c r="B906" s="236"/>
      <c r="C906" s="233"/>
      <c r="D906" s="238"/>
      <c r="E906" s="588"/>
      <c r="F906" s="236"/>
      <c r="G906" s="237">
        <f t="shared" si="35"/>
        <v>-1.2960299500264227E-11</v>
      </c>
      <c r="H906" s="238">
        <f t="shared" si="35"/>
        <v>0</v>
      </c>
      <c r="I906" s="268"/>
      <c r="J906" s="269"/>
      <c r="K906" s="308"/>
      <c r="N906" s="275"/>
      <c r="O906" s="275"/>
      <c r="P906" s="275"/>
      <c r="Q906" s="295"/>
    </row>
    <row r="907" spans="1:17" s="130" customFormat="1" ht="23.25" x14ac:dyDescent="0.35">
      <c r="A907" s="238"/>
      <c r="B907" s="236"/>
      <c r="C907" s="237"/>
      <c r="D907" s="238"/>
      <c r="E907" s="588"/>
      <c r="F907" s="236"/>
      <c r="G907" s="237">
        <f t="shared" si="35"/>
        <v>-1.2960299500264227E-11</v>
      </c>
      <c r="H907" s="238">
        <f t="shared" si="35"/>
        <v>0</v>
      </c>
      <c r="I907" s="268"/>
      <c r="J907" s="269"/>
      <c r="K907" s="308"/>
      <c r="N907" s="275"/>
      <c r="O907" s="275"/>
      <c r="P907" s="275"/>
      <c r="Q907" s="295"/>
    </row>
    <row r="908" spans="1:17" s="130" customFormat="1" ht="23.25" x14ac:dyDescent="0.35">
      <c r="A908" s="238"/>
      <c r="B908" s="236"/>
      <c r="C908" s="237"/>
      <c r="D908" s="238"/>
      <c r="E908" s="588"/>
      <c r="F908" s="236"/>
      <c r="G908" s="237">
        <f t="shared" si="35"/>
        <v>-1.2960299500264227E-11</v>
      </c>
      <c r="H908" s="238">
        <f t="shared" si="35"/>
        <v>0</v>
      </c>
      <c r="I908" s="268"/>
      <c r="J908" s="269"/>
      <c r="K908" s="308"/>
      <c r="N908" s="275"/>
      <c r="O908" s="275"/>
      <c r="P908" s="275"/>
      <c r="Q908" s="295"/>
    </row>
    <row r="909" spans="1:17" s="130" customFormat="1" ht="23.25" x14ac:dyDescent="0.35">
      <c r="A909" s="238"/>
      <c r="B909" s="236"/>
      <c r="C909" s="237"/>
      <c r="D909" s="238"/>
      <c r="E909" s="588"/>
      <c r="F909" s="236"/>
      <c r="G909" s="237">
        <f t="shared" si="35"/>
        <v>-1.2960299500264227E-11</v>
      </c>
      <c r="H909" s="238">
        <f t="shared" si="35"/>
        <v>0</v>
      </c>
      <c r="I909" s="268"/>
      <c r="J909" s="269"/>
      <c r="K909" s="308"/>
      <c r="N909" s="275"/>
      <c r="O909" s="275"/>
      <c r="P909" s="275"/>
      <c r="Q909" s="295"/>
    </row>
    <row r="910" spans="1:17" s="130" customFormat="1" ht="23.25" x14ac:dyDescent="0.35">
      <c r="A910" s="238"/>
      <c r="B910" s="236"/>
      <c r="C910" s="237"/>
      <c r="D910" s="238"/>
      <c r="E910" s="588"/>
      <c r="F910" s="236"/>
      <c r="G910" s="237">
        <f t="shared" si="35"/>
        <v>-1.2960299500264227E-11</v>
      </c>
      <c r="H910" s="238">
        <f t="shared" si="35"/>
        <v>0</v>
      </c>
      <c r="I910" s="268"/>
      <c r="J910" s="269"/>
      <c r="K910" s="308"/>
      <c r="N910" s="275"/>
      <c r="O910" s="275"/>
      <c r="P910" s="275"/>
      <c r="Q910" s="295"/>
    </row>
    <row r="911" spans="1:17" s="130" customFormat="1" ht="23.25" x14ac:dyDescent="0.35">
      <c r="A911" s="238"/>
      <c r="B911" s="236"/>
      <c r="C911" s="237"/>
      <c r="D911" s="238"/>
      <c r="E911" s="588"/>
      <c r="F911" s="236"/>
      <c r="G911" s="237">
        <f t="shared" si="35"/>
        <v>-1.2960299500264227E-11</v>
      </c>
      <c r="H911" s="238">
        <f t="shared" si="35"/>
        <v>0</v>
      </c>
      <c r="I911" s="268"/>
      <c r="J911" s="269"/>
      <c r="K911" s="308"/>
      <c r="N911" s="275"/>
      <c r="O911" s="275"/>
      <c r="P911" s="275"/>
      <c r="Q911" s="295"/>
    </row>
    <row r="912" spans="1:17" s="130" customFormat="1" ht="23.25" x14ac:dyDescent="0.35">
      <c r="A912" s="238"/>
      <c r="B912" s="236"/>
      <c r="C912" s="237"/>
      <c r="D912" s="238"/>
      <c r="E912" s="588"/>
      <c r="F912" s="236"/>
      <c r="G912" s="237">
        <f t="shared" si="35"/>
        <v>-1.2960299500264227E-11</v>
      </c>
      <c r="H912" s="238">
        <f t="shared" si="35"/>
        <v>0</v>
      </c>
      <c r="I912" s="268"/>
      <c r="J912" s="269"/>
      <c r="K912" s="308"/>
      <c r="N912" s="275"/>
      <c r="O912" s="275"/>
      <c r="P912" s="275"/>
      <c r="Q912" s="295"/>
    </row>
    <row r="913" spans="1:17" s="130" customFormat="1" ht="23.25" x14ac:dyDescent="0.35">
      <c r="A913" s="238"/>
      <c r="B913" s="236"/>
      <c r="C913" s="237"/>
      <c r="D913" s="238"/>
      <c r="E913" s="588"/>
      <c r="F913" s="236"/>
      <c r="G913" s="237">
        <f t="shared" si="35"/>
        <v>-1.2960299500264227E-11</v>
      </c>
      <c r="H913" s="238">
        <f t="shared" si="35"/>
        <v>0</v>
      </c>
      <c r="I913" s="268"/>
      <c r="J913" s="269"/>
      <c r="K913" s="308"/>
      <c r="N913" s="275"/>
      <c r="O913" s="275"/>
      <c r="P913" s="275"/>
      <c r="Q913" s="295"/>
    </row>
    <row r="914" spans="1:17" s="130" customFormat="1" ht="23.25" x14ac:dyDescent="0.35">
      <c r="A914" s="238"/>
      <c r="B914" s="236"/>
      <c r="C914" s="237"/>
      <c r="D914" s="238"/>
      <c r="E914" s="588"/>
      <c r="F914" s="236"/>
      <c r="G914" s="237">
        <f t="shared" si="35"/>
        <v>-1.2960299500264227E-11</v>
      </c>
      <c r="H914" s="238">
        <f t="shared" si="35"/>
        <v>0</v>
      </c>
      <c r="I914" s="268"/>
      <c r="J914" s="269"/>
      <c r="K914" s="308"/>
      <c r="N914" s="275"/>
      <c r="O914" s="275"/>
      <c r="P914" s="275"/>
      <c r="Q914" s="295"/>
    </row>
    <row r="915" spans="1:17" s="130" customFormat="1" ht="23.25" x14ac:dyDescent="0.35">
      <c r="A915" s="238"/>
      <c r="B915" s="236"/>
      <c r="C915" s="237"/>
      <c r="D915" s="238"/>
      <c r="E915" s="588"/>
      <c r="F915" s="236"/>
      <c r="G915" s="237">
        <f t="shared" si="35"/>
        <v>-1.2960299500264227E-11</v>
      </c>
      <c r="H915" s="238">
        <f t="shared" si="35"/>
        <v>0</v>
      </c>
      <c r="I915" s="268"/>
      <c r="J915" s="269"/>
      <c r="K915" s="308"/>
      <c r="N915" s="275"/>
      <c r="O915" s="275"/>
      <c r="P915" s="275"/>
      <c r="Q915" s="295"/>
    </row>
    <row r="916" spans="1:17" s="130" customFormat="1" ht="23.25" x14ac:dyDescent="0.35">
      <c r="A916" s="238"/>
      <c r="B916" s="236"/>
      <c r="C916" s="237"/>
      <c r="D916" s="238"/>
      <c r="E916" s="588"/>
      <c r="F916" s="236"/>
      <c r="G916" s="237">
        <f t="shared" si="35"/>
        <v>-1.2960299500264227E-11</v>
      </c>
      <c r="H916" s="238">
        <f t="shared" si="35"/>
        <v>0</v>
      </c>
      <c r="I916" s="268"/>
      <c r="J916" s="269"/>
      <c r="K916" s="308"/>
      <c r="N916" s="275"/>
      <c r="O916" s="275"/>
      <c r="P916" s="275"/>
      <c r="Q916" s="295"/>
    </row>
    <row r="917" spans="1:17" s="130" customFormat="1" ht="23.25" x14ac:dyDescent="0.35">
      <c r="A917" s="238"/>
      <c r="B917" s="236"/>
      <c r="C917" s="233"/>
      <c r="D917" s="238"/>
      <c r="E917" s="588"/>
      <c r="F917" s="236"/>
      <c r="G917" s="237">
        <f t="shared" si="35"/>
        <v>-1.2960299500264227E-11</v>
      </c>
      <c r="H917" s="238">
        <f t="shared" si="35"/>
        <v>0</v>
      </c>
      <c r="I917" s="268"/>
      <c r="J917" s="269"/>
      <c r="K917" s="308"/>
      <c r="N917" s="275"/>
      <c r="O917" s="275"/>
      <c r="P917" s="275"/>
      <c r="Q917" s="295"/>
    </row>
    <row r="918" spans="1:17" s="130" customFormat="1" ht="23.25" x14ac:dyDescent="0.35">
      <c r="A918" s="238"/>
      <c r="B918" s="236"/>
      <c r="C918" s="233"/>
      <c r="D918" s="238"/>
      <c r="E918" s="588"/>
      <c r="F918" s="236"/>
      <c r="G918" s="237">
        <f t="shared" ref="G918:H981" si="38">G917-E918+C918</f>
        <v>-1.2960299500264227E-11</v>
      </c>
      <c r="H918" s="238">
        <f t="shared" si="38"/>
        <v>0</v>
      </c>
      <c r="I918" s="268"/>
      <c r="J918" s="269"/>
      <c r="K918" s="308"/>
      <c r="N918" s="275"/>
      <c r="O918" s="275"/>
      <c r="P918" s="275"/>
      <c r="Q918" s="295"/>
    </row>
    <row r="919" spans="1:17" s="130" customFormat="1" ht="23.25" x14ac:dyDescent="0.35">
      <c r="A919" s="238"/>
      <c r="B919" s="236"/>
      <c r="C919" s="237"/>
      <c r="D919" s="238"/>
      <c r="E919" s="588"/>
      <c r="F919" s="236"/>
      <c r="G919" s="237">
        <f t="shared" si="38"/>
        <v>-1.2960299500264227E-11</v>
      </c>
      <c r="H919" s="238">
        <f t="shared" si="38"/>
        <v>0</v>
      </c>
      <c r="I919" s="268"/>
      <c r="J919" s="301"/>
      <c r="K919" s="308"/>
      <c r="N919" s="275"/>
      <c r="O919" s="275"/>
      <c r="P919" s="275"/>
      <c r="Q919" s="295"/>
    </row>
    <row r="920" spans="1:17" s="130" customFormat="1" ht="20.25" x14ac:dyDescent="0.3">
      <c r="A920" s="238"/>
      <c r="B920" s="236"/>
      <c r="C920" s="237"/>
      <c r="D920" s="238"/>
      <c r="E920" s="623"/>
      <c r="F920" s="236"/>
      <c r="G920" s="237">
        <f t="shared" si="38"/>
        <v>-1.2960299500264227E-11</v>
      </c>
      <c r="H920" s="238">
        <f t="shared" si="38"/>
        <v>0</v>
      </c>
      <c r="I920" s="268"/>
      <c r="J920" s="301"/>
      <c r="K920" s="308"/>
      <c r="N920" s="275"/>
      <c r="O920" s="275"/>
      <c r="P920" s="275"/>
      <c r="Q920" s="295"/>
    </row>
    <row r="921" spans="1:17" s="130" customFormat="1" ht="20.25" x14ac:dyDescent="0.3">
      <c r="A921" s="238"/>
      <c r="B921" s="236"/>
      <c r="C921" s="233"/>
      <c r="D921" s="238"/>
      <c r="E921" s="623"/>
      <c r="F921" s="236"/>
      <c r="G921" s="237">
        <f t="shared" si="38"/>
        <v>-1.2960299500264227E-11</v>
      </c>
      <c r="H921" s="238">
        <f t="shared" si="38"/>
        <v>0</v>
      </c>
      <c r="I921" s="268"/>
      <c r="J921" s="301"/>
      <c r="K921" s="308"/>
      <c r="N921" s="275"/>
      <c r="O921" s="275"/>
      <c r="P921" s="275"/>
      <c r="Q921" s="295"/>
    </row>
    <row r="922" spans="1:17" s="130" customFormat="1" ht="20.25" x14ac:dyDescent="0.3">
      <c r="A922" s="238"/>
      <c r="B922" s="236"/>
      <c r="C922" s="237"/>
      <c r="D922" s="238"/>
      <c r="E922" s="623"/>
      <c r="F922" s="236"/>
      <c r="G922" s="237">
        <f t="shared" si="38"/>
        <v>-1.2960299500264227E-11</v>
      </c>
      <c r="H922" s="238">
        <f t="shared" si="38"/>
        <v>0</v>
      </c>
      <c r="I922" s="268"/>
      <c r="J922" s="301"/>
      <c r="K922" s="308"/>
      <c r="N922" s="275"/>
      <c r="O922" s="275"/>
      <c r="P922" s="275"/>
      <c r="Q922" s="295"/>
    </row>
    <row r="923" spans="1:17" s="130" customFormat="1" ht="20.25" x14ac:dyDescent="0.3">
      <c r="A923" s="238"/>
      <c r="B923" s="236"/>
      <c r="C923" s="233"/>
      <c r="D923" s="238"/>
      <c r="E923" s="623"/>
      <c r="F923" s="236"/>
      <c r="G923" s="237">
        <f t="shared" si="38"/>
        <v>-1.2960299500264227E-11</v>
      </c>
      <c r="H923" s="238">
        <f t="shared" si="38"/>
        <v>0</v>
      </c>
      <c r="I923" s="268"/>
      <c r="J923" s="301"/>
      <c r="K923" s="308"/>
      <c r="N923" s="275"/>
      <c r="O923" s="275"/>
      <c r="P923" s="275"/>
      <c r="Q923" s="295"/>
    </row>
    <row r="924" spans="1:17" s="130" customFormat="1" ht="20.25" x14ac:dyDescent="0.3">
      <c r="A924" s="238"/>
      <c r="B924" s="236"/>
      <c r="C924" s="237"/>
      <c r="D924" s="238"/>
      <c r="E924" s="623"/>
      <c r="F924" s="236"/>
      <c r="G924" s="237">
        <f t="shared" si="38"/>
        <v>-1.2960299500264227E-11</v>
      </c>
      <c r="H924" s="238">
        <f t="shared" si="38"/>
        <v>0</v>
      </c>
      <c r="I924" s="268"/>
      <c r="J924" s="301"/>
      <c r="K924" s="308"/>
      <c r="N924" s="275"/>
      <c r="O924" s="275"/>
      <c r="P924" s="275"/>
      <c r="Q924" s="295"/>
    </row>
    <row r="925" spans="1:17" s="130" customFormat="1" ht="20.25" x14ac:dyDescent="0.3">
      <c r="A925" s="238"/>
      <c r="B925" s="236"/>
      <c r="C925" s="237"/>
      <c r="D925" s="238"/>
      <c r="E925" s="623"/>
      <c r="F925" s="236"/>
      <c r="G925" s="237">
        <f t="shared" si="38"/>
        <v>-1.2960299500264227E-11</v>
      </c>
      <c r="H925" s="238">
        <f t="shared" si="38"/>
        <v>0</v>
      </c>
      <c r="I925" s="268"/>
      <c r="J925" s="301"/>
      <c r="K925" s="308"/>
      <c r="N925" s="275"/>
      <c r="O925" s="275"/>
      <c r="P925" s="275"/>
      <c r="Q925" s="295"/>
    </row>
    <row r="926" spans="1:17" s="130" customFormat="1" ht="20.25" x14ac:dyDescent="0.3">
      <c r="A926" s="238"/>
      <c r="B926" s="236"/>
      <c r="C926" s="237"/>
      <c r="D926" s="238"/>
      <c r="E926" s="623"/>
      <c r="F926" s="236"/>
      <c r="G926" s="237">
        <f t="shared" si="38"/>
        <v>-1.2960299500264227E-11</v>
      </c>
      <c r="H926" s="238">
        <f t="shared" si="38"/>
        <v>0</v>
      </c>
      <c r="I926" s="268"/>
      <c r="J926" s="301"/>
      <c r="K926" s="308"/>
      <c r="N926" s="275"/>
      <c r="O926" s="275"/>
      <c r="P926" s="275"/>
      <c r="Q926" s="295"/>
    </row>
    <row r="927" spans="1:17" s="130" customFormat="1" ht="20.25" x14ac:dyDescent="0.3">
      <c r="A927" s="238"/>
      <c r="B927" s="236"/>
      <c r="C927" s="237"/>
      <c r="D927" s="238"/>
      <c r="E927" s="623"/>
      <c r="F927" s="236"/>
      <c r="G927" s="237">
        <f t="shared" si="38"/>
        <v>-1.2960299500264227E-11</v>
      </c>
      <c r="H927" s="238">
        <f t="shared" si="38"/>
        <v>0</v>
      </c>
      <c r="I927" s="268"/>
      <c r="J927" s="301"/>
      <c r="K927" s="308"/>
      <c r="N927" s="275"/>
      <c r="O927" s="275"/>
      <c r="P927" s="275"/>
      <c r="Q927" s="295"/>
    </row>
    <row r="928" spans="1:17" s="130" customFormat="1" ht="20.25" x14ac:dyDescent="0.3">
      <c r="A928" s="238"/>
      <c r="B928" s="236"/>
      <c r="C928" s="233"/>
      <c r="D928" s="238"/>
      <c r="E928" s="623"/>
      <c r="F928" s="236"/>
      <c r="G928" s="237">
        <f t="shared" si="38"/>
        <v>-1.2960299500264227E-11</v>
      </c>
      <c r="H928" s="238">
        <f t="shared" si="38"/>
        <v>0</v>
      </c>
      <c r="I928" s="268"/>
      <c r="J928" s="301"/>
      <c r="K928" s="308"/>
      <c r="N928" s="275"/>
      <c r="O928" s="275"/>
      <c r="P928" s="275"/>
      <c r="Q928" s="295"/>
    </row>
    <row r="929" spans="1:17" s="130" customFormat="1" ht="20.25" x14ac:dyDescent="0.3">
      <c r="A929" s="238"/>
      <c r="B929" s="236"/>
      <c r="C929" s="233"/>
      <c r="D929" s="238"/>
      <c r="E929" s="623"/>
      <c r="F929" s="236"/>
      <c r="G929" s="237">
        <f t="shared" si="38"/>
        <v>-1.2960299500264227E-11</v>
      </c>
      <c r="H929" s="238">
        <f t="shared" si="38"/>
        <v>0</v>
      </c>
      <c r="I929" s="268"/>
      <c r="J929" s="301"/>
      <c r="K929" s="308"/>
      <c r="N929" s="275"/>
      <c r="O929" s="275"/>
      <c r="P929" s="275"/>
      <c r="Q929" s="295"/>
    </row>
    <row r="930" spans="1:17" s="130" customFormat="1" ht="20.25" x14ac:dyDescent="0.3">
      <c r="A930" s="238"/>
      <c r="B930" s="236"/>
      <c r="C930" s="237"/>
      <c r="D930" s="238"/>
      <c r="E930" s="623"/>
      <c r="F930" s="236"/>
      <c r="G930" s="237">
        <f t="shared" si="38"/>
        <v>-1.2960299500264227E-11</v>
      </c>
      <c r="H930" s="238">
        <f t="shared" si="38"/>
        <v>0</v>
      </c>
      <c r="I930" s="268"/>
      <c r="J930" s="301"/>
      <c r="K930" s="308"/>
      <c r="N930" s="275"/>
      <c r="O930" s="275"/>
      <c r="P930" s="275"/>
      <c r="Q930" s="295"/>
    </row>
    <row r="931" spans="1:17" s="130" customFormat="1" ht="20.25" x14ac:dyDescent="0.3">
      <c r="A931" s="238"/>
      <c r="B931" s="236"/>
      <c r="C931" s="237"/>
      <c r="D931" s="238"/>
      <c r="E931" s="623"/>
      <c r="F931" s="236"/>
      <c r="G931" s="237">
        <f t="shared" si="38"/>
        <v>-1.2960299500264227E-11</v>
      </c>
      <c r="H931" s="238">
        <f t="shared" si="38"/>
        <v>0</v>
      </c>
      <c r="I931" s="268"/>
      <c r="J931" s="301"/>
      <c r="K931" s="308"/>
      <c r="N931" s="275"/>
      <c r="O931" s="275"/>
      <c r="P931" s="275"/>
      <c r="Q931" s="295"/>
    </row>
    <row r="932" spans="1:17" s="130" customFormat="1" ht="20.25" x14ac:dyDescent="0.3">
      <c r="A932" s="238"/>
      <c r="B932" s="236"/>
      <c r="C932" s="237"/>
      <c r="D932" s="238"/>
      <c r="E932" s="623"/>
      <c r="F932" s="236"/>
      <c r="G932" s="237">
        <f t="shared" si="38"/>
        <v>-1.2960299500264227E-11</v>
      </c>
      <c r="H932" s="238">
        <f t="shared" si="38"/>
        <v>0</v>
      </c>
      <c r="I932" s="268"/>
      <c r="J932" s="301"/>
      <c r="K932" s="308"/>
      <c r="N932" s="275"/>
      <c r="O932" s="275"/>
      <c r="P932" s="275"/>
      <c r="Q932" s="295"/>
    </row>
    <row r="933" spans="1:17" s="130" customFormat="1" ht="20.25" x14ac:dyDescent="0.3">
      <c r="A933" s="238"/>
      <c r="B933" s="236"/>
      <c r="C933" s="237"/>
      <c r="D933" s="234"/>
      <c r="E933" s="623"/>
      <c r="F933" s="236"/>
      <c r="G933" s="237">
        <f t="shared" si="38"/>
        <v>-1.2960299500264227E-11</v>
      </c>
      <c r="H933" s="238">
        <f t="shared" si="38"/>
        <v>0</v>
      </c>
      <c r="I933" s="268"/>
      <c r="J933" s="301"/>
      <c r="K933" s="308"/>
      <c r="N933" s="275"/>
      <c r="O933" s="275"/>
      <c r="P933" s="275"/>
      <c r="Q933" s="295"/>
    </row>
    <row r="934" spans="1:17" s="130" customFormat="1" ht="20.25" x14ac:dyDescent="0.3">
      <c r="A934" s="238"/>
      <c r="B934" s="236"/>
      <c r="C934" s="233"/>
      <c r="D934" s="234"/>
      <c r="E934" s="623"/>
      <c r="F934" s="236"/>
      <c r="G934" s="237">
        <f t="shared" si="38"/>
        <v>-1.2960299500264227E-11</v>
      </c>
      <c r="H934" s="238">
        <f t="shared" si="38"/>
        <v>0</v>
      </c>
      <c r="I934" s="268"/>
      <c r="J934" s="301"/>
      <c r="K934" s="308"/>
      <c r="N934" s="275"/>
      <c r="O934" s="275"/>
      <c r="P934" s="275"/>
      <c r="Q934" s="295"/>
    </row>
    <row r="935" spans="1:17" s="130" customFormat="1" ht="20.25" x14ac:dyDescent="0.3">
      <c r="A935" s="238"/>
      <c r="B935" s="236"/>
      <c r="C935" s="233"/>
      <c r="D935" s="234"/>
      <c r="E935" s="623"/>
      <c r="F935" s="236"/>
      <c r="G935" s="237">
        <f t="shared" si="38"/>
        <v>-1.2960299500264227E-11</v>
      </c>
      <c r="H935" s="238">
        <f t="shared" si="38"/>
        <v>0</v>
      </c>
      <c r="I935" s="268"/>
      <c r="J935" s="301"/>
      <c r="K935" s="308"/>
      <c r="N935" s="275"/>
      <c r="O935" s="275"/>
      <c r="P935" s="275"/>
      <c r="Q935" s="295"/>
    </row>
    <row r="936" spans="1:17" s="130" customFormat="1" ht="20.25" x14ac:dyDescent="0.3">
      <c r="A936" s="238"/>
      <c r="B936" s="236"/>
      <c r="C936" s="237"/>
      <c r="D936" s="234"/>
      <c r="E936" s="624"/>
      <c r="F936" s="236"/>
      <c r="G936" s="237">
        <f t="shared" si="38"/>
        <v>-1.2960299500264227E-11</v>
      </c>
      <c r="H936" s="238">
        <f t="shared" si="38"/>
        <v>0</v>
      </c>
      <c r="I936" s="268"/>
      <c r="J936" s="301"/>
      <c r="K936" s="308"/>
      <c r="N936" s="275"/>
      <c r="O936" s="275"/>
      <c r="P936" s="275"/>
      <c r="Q936" s="295"/>
    </row>
    <row r="937" spans="1:17" s="130" customFormat="1" ht="20.25" x14ac:dyDescent="0.3">
      <c r="A937" s="238"/>
      <c r="B937" s="236"/>
      <c r="C937" s="237"/>
      <c r="D937" s="234"/>
      <c r="E937" s="624"/>
      <c r="F937" s="236"/>
      <c r="G937" s="237">
        <f t="shared" si="38"/>
        <v>-1.2960299500264227E-11</v>
      </c>
      <c r="H937" s="238">
        <f t="shared" si="38"/>
        <v>0</v>
      </c>
      <c r="I937" s="268"/>
      <c r="J937" s="301"/>
      <c r="K937" s="308"/>
      <c r="N937" s="275"/>
      <c r="O937" s="275"/>
      <c r="P937" s="275"/>
      <c r="Q937" s="295"/>
    </row>
    <row r="938" spans="1:17" s="130" customFormat="1" ht="20.25" x14ac:dyDescent="0.3">
      <c r="A938" s="238"/>
      <c r="B938" s="236"/>
      <c r="C938" s="233"/>
      <c r="D938" s="234"/>
      <c r="E938" s="624"/>
      <c r="F938" s="236"/>
      <c r="G938" s="237">
        <f t="shared" si="38"/>
        <v>-1.2960299500264227E-11</v>
      </c>
      <c r="H938" s="238">
        <f t="shared" si="38"/>
        <v>0</v>
      </c>
      <c r="I938" s="268"/>
      <c r="J938" s="301"/>
      <c r="K938" s="308"/>
      <c r="N938" s="275"/>
      <c r="O938" s="275"/>
      <c r="P938" s="275"/>
      <c r="Q938" s="295"/>
    </row>
    <row r="939" spans="1:17" s="130" customFormat="1" ht="20.25" x14ac:dyDescent="0.3">
      <c r="A939" s="238"/>
      <c r="B939" s="236"/>
      <c r="C939" s="237"/>
      <c r="D939" s="234"/>
      <c r="E939" s="624"/>
      <c r="F939" s="236"/>
      <c r="G939" s="237">
        <f t="shared" si="38"/>
        <v>-1.2960299500264227E-11</v>
      </c>
      <c r="H939" s="238">
        <f t="shared" si="38"/>
        <v>0</v>
      </c>
      <c r="I939" s="268"/>
      <c r="J939" s="301"/>
      <c r="K939" s="308"/>
      <c r="N939" s="275"/>
      <c r="O939" s="275"/>
      <c r="P939" s="275"/>
      <c r="Q939" s="295"/>
    </row>
    <row r="940" spans="1:17" s="130" customFormat="1" ht="20.25" x14ac:dyDescent="0.3">
      <c r="A940" s="238"/>
      <c r="B940" s="236"/>
      <c r="C940" s="237"/>
      <c r="D940" s="234"/>
      <c r="E940" s="624"/>
      <c r="F940" s="236"/>
      <c r="G940" s="237">
        <f t="shared" si="38"/>
        <v>-1.2960299500264227E-11</v>
      </c>
      <c r="H940" s="238">
        <f t="shared" si="38"/>
        <v>0</v>
      </c>
      <c r="I940" s="268"/>
      <c r="J940" s="301"/>
      <c r="K940" s="308"/>
      <c r="N940" s="275"/>
      <c r="O940" s="275"/>
      <c r="P940" s="275"/>
      <c r="Q940" s="295"/>
    </row>
    <row r="941" spans="1:17" s="130" customFormat="1" ht="15.75" x14ac:dyDescent="0.25">
      <c r="A941" s="238"/>
      <c r="B941" s="236"/>
      <c r="C941" s="233"/>
      <c r="D941" s="234"/>
      <c r="E941" s="304"/>
      <c r="F941" s="240"/>
      <c r="G941" s="237">
        <f t="shared" si="38"/>
        <v>-1.2960299500264227E-11</v>
      </c>
      <c r="H941" s="238">
        <f t="shared" si="38"/>
        <v>0</v>
      </c>
      <c r="I941" s="268"/>
      <c r="J941" s="281"/>
      <c r="K941" s="308"/>
      <c r="N941" s="275"/>
      <c r="O941" s="275"/>
      <c r="P941" s="275"/>
      <c r="Q941" s="295"/>
    </row>
    <row r="942" spans="1:17" s="130" customFormat="1" ht="18" x14ac:dyDescent="0.25">
      <c r="A942" s="238"/>
      <c r="B942" s="236"/>
      <c r="C942" s="233"/>
      <c r="D942" s="234"/>
      <c r="E942" s="291"/>
      <c r="F942" s="240"/>
      <c r="G942" s="237">
        <f t="shared" si="38"/>
        <v>-1.2960299500264227E-11</v>
      </c>
      <c r="H942" s="238">
        <f t="shared" si="38"/>
        <v>0</v>
      </c>
      <c r="I942" s="268"/>
      <c r="J942" s="281"/>
      <c r="K942" s="308"/>
      <c r="N942" s="275"/>
      <c r="O942" s="275"/>
      <c r="P942" s="275"/>
      <c r="Q942" s="295"/>
    </row>
    <row r="943" spans="1:17" s="130" customFormat="1" ht="18" x14ac:dyDescent="0.25">
      <c r="A943" s="238"/>
      <c r="B943" s="236"/>
      <c r="C943" s="233"/>
      <c r="D943" s="234"/>
      <c r="E943" s="291"/>
      <c r="F943" s="240"/>
      <c r="G943" s="237">
        <f t="shared" si="38"/>
        <v>-1.2960299500264227E-11</v>
      </c>
      <c r="H943" s="238">
        <f t="shared" si="38"/>
        <v>0</v>
      </c>
      <c r="I943" s="268"/>
      <c r="J943" s="281"/>
      <c r="K943" s="308"/>
      <c r="N943" s="275"/>
      <c r="O943" s="275"/>
      <c r="P943" s="275"/>
      <c r="Q943" s="295"/>
    </row>
    <row r="944" spans="1:17" s="130" customFormat="1" ht="18" x14ac:dyDescent="0.25">
      <c r="A944" s="238"/>
      <c r="B944" s="236"/>
      <c r="C944" s="237"/>
      <c r="D944" s="234"/>
      <c r="E944" s="291"/>
      <c r="F944" s="240"/>
      <c r="G944" s="237">
        <f t="shared" si="38"/>
        <v>-1.2960299500264227E-11</v>
      </c>
      <c r="H944" s="238">
        <f t="shared" si="38"/>
        <v>0</v>
      </c>
      <c r="I944" s="268"/>
      <c r="J944" s="281"/>
      <c r="K944" s="308"/>
      <c r="N944" s="275"/>
      <c r="O944" s="275"/>
      <c r="P944" s="275"/>
      <c r="Q944" s="295"/>
    </row>
    <row r="945" spans="1:17" s="130" customFormat="1" ht="18" x14ac:dyDescent="0.25">
      <c r="A945" s="238"/>
      <c r="B945" s="236"/>
      <c r="C945" s="237"/>
      <c r="D945" s="234"/>
      <c r="E945" s="291"/>
      <c r="F945" s="240"/>
      <c r="G945" s="237">
        <f t="shared" si="38"/>
        <v>-1.2960299500264227E-11</v>
      </c>
      <c r="H945" s="238">
        <f t="shared" si="38"/>
        <v>0</v>
      </c>
      <c r="I945" s="268"/>
      <c r="J945" s="281"/>
      <c r="K945" s="308"/>
      <c r="N945" s="275"/>
      <c r="O945" s="275"/>
      <c r="P945" s="275"/>
      <c r="Q945" s="295"/>
    </row>
    <row r="946" spans="1:17" s="130" customFormat="1" ht="18" x14ac:dyDescent="0.25">
      <c r="A946" s="238"/>
      <c r="B946" s="236"/>
      <c r="C946" s="233"/>
      <c r="D946" s="234"/>
      <c r="E946" s="291"/>
      <c r="F946" s="240"/>
      <c r="G946" s="237">
        <f t="shared" si="38"/>
        <v>-1.2960299500264227E-11</v>
      </c>
      <c r="H946" s="238">
        <f t="shared" si="38"/>
        <v>0</v>
      </c>
      <c r="I946" s="268"/>
      <c r="J946" s="281"/>
      <c r="K946" s="308"/>
      <c r="N946" s="275"/>
      <c r="O946" s="275"/>
      <c r="P946" s="275"/>
      <c r="Q946" s="295"/>
    </row>
    <row r="947" spans="1:17" s="130" customFormat="1" ht="18" x14ac:dyDescent="0.25">
      <c r="A947" s="238"/>
      <c r="B947" s="236"/>
      <c r="C947" s="233"/>
      <c r="D947" s="234"/>
      <c r="E947" s="291"/>
      <c r="F947" s="240"/>
      <c r="G947" s="237">
        <f t="shared" si="38"/>
        <v>-1.2960299500264227E-11</v>
      </c>
      <c r="H947" s="238">
        <f t="shared" si="38"/>
        <v>0</v>
      </c>
      <c r="I947" s="268"/>
      <c r="J947" s="281"/>
      <c r="K947" s="308"/>
      <c r="N947" s="275"/>
      <c r="O947" s="275"/>
      <c r="P947" s="275"/>
      <c r="Q947" s="295"/>
    </row>
    <row r="948" spans="1:17" s="130" customFormat="1" ht="18" x14ac:dyDescent="0.25">
      <c r="A948" s="238"/>
      <c r="B948" s="236"/>
      <c r="C948" s="233"/>
      <c r="D948" s="234"/>
      <c r="E948" s="291"/>
      <c r="F948" s="240"/>
      <c r="G948" s="237">
        <f t="shared" si="38"/>
        <v>-1.2960299500264227E-11</v>
      </c>
      <c r="H948" s="238">
        <f t="shared" si="38"/>
        <v>0</v>
      </c>
      <c r="I948" s="268"/>
      <c r="J948" s="281"/>
      <c r="K948" s="308"/>
      <c r="N948" s="275"/>
      <c r="O948" s="275"/>
      <c r="P948" s="275"/>
      <c r="Q948" s="295"/>
    </row>
    <row r="949" spans="1:17" s="130" customFormat="1" ht="18" x14ac:dyDescent="0.25">
      <c r="A949" s="238"/>
      <c r="B949" s="236"/>
      <c r="C949" s="237"/>
      <c r="D949" s="234"/>
      <c r="E949" s="291"/>
      <c r="F949" s="240"/>
      <c r="G949" s="237">
        <f t="shared" si="38"/>
        <v>-1.2960299500264227E-11</v>
      </c>
      <c r="H949" s="238">
        <f t="shared" si="38"/>
        <v>0</v>
      </c>
      <c r="I949" s="268"/>
      <c r="J949" s="281"/>
      <c r="K949" s="308"/>
      <c r="N949" s="275"/>
      <c r="O949" s="275"/>
      <c r="P949" s="275"/>
      <c r="Q949" s="295"/>
    </row>
    <row r="950" spans="1:17" s="130" customFormat="1" ht="18" x14ac:dyDescent="0.25">
      <c r="A950" s="238"/>
      <c r="B950" s="236"/>
      <c r="C950" s="237"/>
      <c r="D950" s="234"/>
      <c r="E950" s="291"/>
      <c r="F950" s="240"/>
      <c r="G950" s="237">
        <f t="shared" si="38"/>
        <v>-1.2960299500264227E-11</v>
      </c>
      <c r="H950" s="238">
        <f t="shared" si="38"/>
        <v>0</v>
      </c>
      <c r="I950" s="268"/>
      <c r="J950" s="281"/>
      <c r="K950" s="308"/>
      <c r="N950" s="275"/>
      <c r="O950" s="275"/>
      <c r="P950" s="275"/>
      <c r="Q950" s="295"/>
    </row>
    <row r="951" spans="1:17" s="130" customFormat="1" ht="18" x14ac:dyDescent="0.25">
      <c r="A951" s="238"/>
      <c r="B951" s="236"/>
      <c r="C951" s="237"/>
      <c r="D951" s="234"/>
      <c r="E951" s="291"/>
      <c r="F951" s="240"/>
      <c r="G951" s="237">
        <f t="shared" si="38"/>
        <v>-1.2960299500264227E-11</v>
      </c>
      <c r="H951" s="238">
        <f t="shared" si="38"/>
        <v>0</v>
      </c>
      <c r="I951" s="268"/>
      <c r="J951" s="281"/>
      <c r="K951" s="308"/>
      <c r="N951" s="275"/>
      <c r="O951" s="275"/>
      <c r="P951" s="275"/>
      <c r="Q951" s="295"/>
    </row>
    <row r="952" spans="1:17" s="130" customFormat="1" ht="18" x14ac:dyDescent="0.25">
      <c r="A952" s="238"/>
      <c r="B952" s="236"/>
      <c r="C952" s="237"/>
      <c r="D952" s="234"/>
      <c r="E952" s="291"/>
      <c r="F952" s="240"/>
      <c r="G952" s="237">
        <f t="shared" si="38"/>
        <v>-1.2960299500264227E-11</v>
      </c>
      <c r="H952" s="238">
        <f t="shared" si="38"/>
        <v>0</v>
      </c>
      <c r="I952" s="268"/>
      <c r="J952" s="281"/>
      <c r="K952" s="308"/>
      <c r="N952" s="275"/>
      <c r="O952" s="275"/>
      <c r="P952" s="275"/>
      <c r="Q952" s="295"/>
    </row>
    <row r="953" spans="1:17" s="130" customFormat="1" ht="18" x14ac:dyDescent="0.25">
      <c r="A953" s="238"/>
      <c r="B953" s="236"/>
      <c r="C953" s="237"/>
      <c r="D953" s="234"/>
      <c r="E953" s="291"/>
      <c r="F953" s="240"/>
      <c r="G953" s="237">
        <f t="shared" si="38"/>
        <v>-1.2960299500264227E-11</v>
      </c>
      <c r="H953" s="238">
        <f t="shared" si="38"/>
        <v>0</v>
      </c>
      <c r="I953" s="268"/>
      <c r="J953" s="281"/>
      <c r="K953" s="308"/>
      <c r="N953" s="275"/>
      <c r="O953" s="275"/>
      <c r="P953" s="275"/>
      <c r="Q953" s="295"/>
    </row>
    <row r="954" spans="1:17" s="130" customFormat="1" ht="18" x14ac:dyDescent="0.25">
      <c r="A954" s="238"/>
      <c r="B954" s="236"/>
      <c r="C954" s="237"/>
      <c r="D954" s="234"/>
      <c r="E954" s="291"/>
      <c r="F954" s="240"/>
      <c r="G954" s="237">
        <f t="shared" si="38"/>
        <v>-1.2960299500264227E-11</v>
      </c>
      <c r="H954" s="238">
        <f t="shared" si="38"/>
        <v>0</v>
      </c>
      <c r="I954" s="268"/>
      <c r="J954" s="281"/>
      <c r="K954" s="308"/>
      <c r="N954" s="275"/>
      <c r="O954" s="275"/>
      <c r="P954" s="275"/>
      <c r="Q954" s="295"/>
    </row>
    <row r="955" spans="1:17" s="130" customFormat="1" ht="18" x14ac:dyDescent="0.25">
      <c r="A955" s="238"/>
      <c r="B955" s="236"/>
      <c r="C955" s="237"/>
      <c r="D955" s="234"/>
      <c r="E955" s="291"/>
      <c r="F955" s="240"/>
      <c r="G955" s="237">
        <f t="shared" si="38"/>
        <v>-1.2960299500264227E-11</v>
      </c>
      <c r="H955" s="238">
        <f t="shared" si="38"/>
        <v>0</v>
      </c>
      <c r="I955" s="268"/>
      <c r="J955" s="281"/>
      <c r="K955" s="308"/>
      <c r="N955" s="275"/>
      <c r="O955" s="275"/>
      <c r="P955" s="275"/>
      <c r="Q955" s="295"/>
    </row>
    <row r="956" spans="1:17" s="130" customFormat="1" ht="18" x14ac:dyDescent="0.25">
      <c r="A956" s="238"/>
      <c r="B956" s="236"/>
      <c r="C956" s="237"/>
      <c r="D956" s="234"/>
      <c r="E956" s="291"/>
      <c r="F956" s="240"/>
      <c r="G956" s="237">
        <f t="shared" si="38"/>
        <v>-1.2960299500264227E-11</v>
      </c>
      <c r="H956" s="238">
        <f t="shared" si="38"/>
        <v>0</v>
      </c>
      <c r="I956" s="268"/>
      <c r="J956" s="281"/>
      <c r="K956" s="308"/>
      <c r="N956" s="275"/>
      <c r="O956" s="275"/>
      <c r="P956" s="275"/>
      <c r="Q956" s="295"/>
    </row>
    <row r="957" spans="1:17" s="130" customFormat="1" ht="18" x14ac:dyDescent="0.25">
      <c r="A957" s="238"/>
      <c r="B957" s="236"/>
      <c r="C957" s="237"/>
      <c r="D957" s="234"/>
      <c r="E957" s="291"/>
      <c r="F957" s="240"/>
      <c r="G957" s="237">
        <f t="shared" si="38"/>
        <v>-1.2960299500264227E-11</v>
      </c>
      <c r="H957" s="238">
        <f t="shared" si="38"/>
        <v>0</v>
      </c>
      <c r="I957" s="268"/>
      <c r="J957" s="281"/>
      <c r="K957" s="308"/>
      <c r="N957" s="275"/>
      <c r="O957" s="275"/>
      <c r="P957" s="275"/>
      <c r="Q957" s="295"/>
    </row>
    <row r="958" spans="1:17" s="130" customFormat="1" ht="18" x14ac:dyDescent="0.25">
      <c r="A958" s="238"/>
      <c r="B958" s="236"/>
      <c r="C958" s="237"/>
      <c r="D958" s="234"/>
      <c r="E958" s="291"/>
      <c r="F958" s="240"/>
      <c r="G958" s="237">
        <f t="shared" si="38"/>
        <v>-1.2960299500264227E-11</v>
      </c>
      <c r="H958" s="238">
        <f t="shared" si="38"/>
        <v>0</v>
      </c>
      <c r="I958" s="268"/>
      <c r="J958" s="281"/>
      <c r="K958" s="308"/>
      <c r="N958" s="275"/>
      <c r="O958" s="275"/>
      <c r="P958" s="275"/>
      <c r="Q958" s="295"/>
    </row>
    <row r="959" spans="1:17" s="130" customFormat="1" ht="18" x14ac:dyDescent="0.25">
      <c r="A959" s="238"/>
      <c r="B959" s="236"/>
      <c r="C959" s="237"/>
      <c r="D959" s="234"/>
      <c r="E959" s="291"/>
      <c r="F959" s="240"/>
      <c r="G959" s="237">
        <f t="shared" si="38"/>
        <v>-1.2960299500264227E-11</v>
      </c>
      <c r="H959" s="238">
        <f t="shared" si="38"/>
        <v>0</v>
      </c>
      <c r="I959" s="268"/>
      <c r="J959" s="281"/>
      <c r="K959" s="308"/>
      <c r="N959" s="275"/>
      <c r="O959" s="275"/>
      <c r="P959" s="275"/>
      <c r="Q959" s="295"/>
    </row>
    <row r="960" spans="1:17" s="130" customFormat="1" ht="18" x14ac:dyDescent="0.25">
      <c r="A960" s="238"/>
      <c r="B960" s="236"/>
      <c r="C960" s="233"/>
      <c r="D960" s="234"/>
      <c r="E960" s="291"/>
      <c r="F960" s="240"/>
      <c r="G960" s="237">
        <f t="shared" si="38"/>
        <v>-1.2960299500264227E-11</v>
      </c>
      <c r="H960" s="238">
        <f t="shared" si="38"/>
        <v>0</v>
      </c>
      <c r="I960" s="268"/>
      <c r="J960" s="281"/>
      <c r="K960" s="308"/>
      <c r="N960" s="275"/>
      <c r="O960" s="275"/>
      <c r="P960" s="275"/>
      <c r="Q960" s="295"/>
    </row>
    <row r="961" spans="1:17" s="130" customFormat="1" ht="18" x14ac:dyDescent="0.25">
      <c r="A961" s="238"/>
      <c r="B961" s="236"/>
      <c r="C961" s="233"/>
      <c r="D961" s="234"/>
      <c r="E961" s="291"/>
      <c r="F961" s="240"/>
      <c r="G961" s="237">
        <f t="shared" si="38"/>
        <v>-1.2960299500264227E-11</v>
      </c>
      <c r="H961" s="238">
        <f t="shared" si="38"/>
        <v>0</v>
      </c>
      <c r="I961" s="268"/>
      <c r="J961" s="281"/>
      <c r="K961" s="308"/>
      <c r="N961" s="275"/>
      <c r="O961" s="275"/>
      <c r="P961" s="275"/>
      <c r="Q961" s="295"/>
    </row>
    <row r="962" spans="1:17" s="130" customFormat="1" ht="18" x14ac:dyDescent="0.25">
      <c r="A962" s="238"/>
      <c r="B962" s="236"/>
      <c r="C962" s="237"/>
      <c r="D962" s="234"/>
      <c r="E962" s="291"/>
      <c r="F962" s="240"/>
      <c r="G962" s="237">
        <f t="shared" si="38"/>
        <v>-1.2960299500264227E-11</v>
      </c>
      <c r="H962" s="238">
        <f t="shared" si="38"/>
        <v>0</v>
      </c>
      <c r="I962" s="268"/>
      <c r="J962" s="281"/>
      <c r="K962" s="308"/>
      <c r="N962" s="275"/>
      <c r="O962" s="275"/>
      <c r="P962" s="275"/>
      <c r="Q962" s="295"/>
    </row>
    <row r="963" spans="1:17" s="130" customFormat="1" ht="18" x14ac:dyDescent="0.25">
      <c r="A963" s="238"/>
      <c r="B963" s="236"/>
      <c r="C963" s="237"/>
      <c r="D963" s="234"/>
      <c r="E963" s="291"/>
      <c r="F963" s="240"/>
      <c r="G963" s="237">
        <f t="shared" si="38"/>
        <v>-1.2960299500264227E-11</v>
      </c>
      <c r="H963" s="238">
        <f t="shared" si="38"/>
        <v>0</v>
      </c>
      <c r="I963" s="268"/>
      <c r="J963" s="717"/>
      <c r="K963" s="308"/>
      <c r="M963" s="292"/>
      <c r="N963" s="275"/>
      <c r="O963" s="275"/>
      <c r="P963" s="275"/>
      <c r="Q963" s="295"/>
    </row>
    <row r="964" spans="1:17" s="130" customFormat="1" ht="15.75" x14ac:dyDescent="0.25">
      <c r="A964" s="238"/>
      <c r="B964" s="236"/>
      <c r="C964" s="237"/>
      <c r="D964" s="234"/>
      <c r="E964" s="304"/>
      <c r="F964" s="240"/>
      <c r="G964" s="237">
        <f t="shared" si="38"/>
        <v>-1.2960299500264227E-11</v>
      </c>
      <c r="H964" s="238">
        <f t="shared" si="38"/>
        <v>0</v>
      </c>
      <c r="I964" s="268"/>
      <c r="J964" s="717"/>
      <c r="K964" s="308"/>
      <c r="M964" s="292"/>
      <c r="N964" s="275"/>
      <c r="O964" s="275"/>
      <c r="P964" s="275"/>
      <c r="Q964" s="295"/>
    </row>
    <row r="965" spans="1:17" s="130" customFormat="1" ht="15.75" x14ac:dyDescent="0.25">
      <c r="A965" s="238"/>
      <c r="B965" s="236"/>
      <c r="C965" s="237"/>
      <c r="D965" s="234"/>
      <c r="E965" s="304"/>
      <c r="F965" s="240"/>
      <c r="G965" s="237">
        <f t="shared" si="38"/>
        <v>-1.2960299500264227E-11</v>
      </c>
      <c r="H965" s="238">
        <f t="shared" si="38"/>
        <v>0</v>
      </c>
      <c r="I965" s="268"/>
      <c r="J965" s="717"/>
      <c r="K965" s="308"/>
      <c r="N965" s="275"/>
      <c r="O965" s="275"/>
      <c r="P965" s="275"/>
      <c r="Q965" s="295"/>
    </row>
    <row r="966" spans="1:17" s="130" customFormat="1" ht="15.75" x14ac:dyDescent="0.25">
      <c r="A966" s="238"/>
      <c r="B966" s="236"/>
      <c r="C966" s="237"/>
      <c r="D966" s="234"/>
      <c r="E966" s="304"/>
      <c r="F966" s="240"/>
      <c r="G966" s="237">
        <f t="shared" si="38"/>
        <v>-1.2960299500264227E-11</v>
      </c>
      <c r="H966" s="238">
        <f t="shared" si="38"/>
        <v>0</v>
      </c>
      <c r="I966" s="268"/>
      <c r="J966" s="717"/>
      <c r="K966" s="308"/>
      <c r="N966" s="275"/>
      <c r="O966" s="275"/>
      <c r="P966" s="275"/>
      <c r="Q966" s="295"/>
    </row>
    <row r="967" spans="1:17" s="130" customFormat="1" ht="15.75" x14ac:dyDescent="0.25">
      <c r="A967" s="238"/>
      <c r="B967" s="236"/>
      <c r="C967" s="237"/>
      <c r="D967" s="234"/>
      <c r="E967" s="304"/>
      <c r="F967" s="240"/>
      <c r="G967" s="237">
        <f t="shared" si="38"/>
        <v>-1.2960299500264227E-11</v>
      </c>
      <c r="H967" s="238">
        <f t="shared" si="38"/>
        <v>0</v>
      </c>
      <c r="I967" s="268"/>
      <c r="J967" s="717"/>
      <c r="K967" s="308"/>
      <c r="N967" s="275"/>
      <c r="O967" s="275"/>
      <c r="P967" s="275"/>
      <c r="Q967" s="295"/>
    </row>
    <row r="968" spans="1:17" s="130" customFormat="1" ht="15.75" x14ac:dyDescent="0.25">
      <c r="A968" s="238"/>
      <c r="B968" s="236"/>
      <c r="C968" s="237"/>
      <c r="D968" s="234"/>
      <c r="E968" s="304"/>
      <c r="F968" s="240"/>
      <c r="G968" s="237">
        <f t="shared" si="38"/>
        <v>-1.2960299500264227E-11</v>
      </c>
      <c r="H968" s="238">
        <f t="shared" si="38"/>
        <v>0</v>
      </c>
      <c r="I968" s="268"/>
      <c r="J968" s="717"/>
      <c r="K968" s="308"/>
      <c r="N968" s="275"/>
      <c r="O968" s="275"/>
      <c r="P968" s="275"/>
      <c r="Q968" s="295"/>
    </row>
    <row r="969" spans="1:17" s="130" customFormat="1" ht="15.75" x14ac:dyDescent="0.25">
      <c r="A969" s="238"/>
      <c r="B969" s="236"/>
      <c r="C969" s="233"/>
      <c r="D969" s="234"/>
      <c r="E969" s="304"/>
      <c r="F969" s="240"/>
      <c r="G969" s="237">
        <f t="shared" si="38"/>
        <v>-1.2960299500264227E-11</v>
      </c>
      <c r="H969" s="238">
        <f t="shared" si="38"/>
        <v>0</v>
      </c>
      <c r="I969" s="268"/>
      <c r="J969" s="717"/>
      <c r="K969" s="308"/>
      <c r="N969" s="275"/>
      <c r="O969" s="275"/>
      <c r="P969" s="275"/>
      <c r="Q969" s="295"/>
    </row>
    <row r="970" spans="1:17" s="130" customFormat="1" ht="15.75" x14ac:dyDescent="0.25">
      <c r="A970" s="238"/>
      <c r="B970" s="236"/>
      <c r="C970" s="233"/>
      <c r="D970" s="234"/>
      <c r="E970" s="304"/>
      <c r="F970" s="240"/>
      <c r="G970" s="237">
        <f t="shared" si="38"/>
        <v>-1.2960299500264227E-11</v>
      </c>
      <c r="H970" s="238">
        <f t="shared" si="38"/>
        <v>0</v>
      </c>
      <c r="I970" s="268"/>
      <c r="J970" s="717"/>
      <c r="K970" s="308"/>
      <c r="N970" s="275"/>
      <c r="O970" s="275"/>
      <c r="P970" s="275"/>
      <c r="Q970" s="295"/>
    </row>
    <row r="971" spans="1:17" s="130" customFormat="1" ht="15.75" x14ac:dyDescent="0.25">
      <c r="A971" s="238"/>
      <c r="B971" s="236"/>
      <c r="C971" s="233"/>
      <c r="D971" s="234"/>
      <c r="E971" s="304"/>
      <c r="F971" s="240"/>
      <c r="G971" s="237">
        <f t="shared" si="38"/>
        <v>-1.2960299500264227E-11</v>
      </c>
      <c r="H971" s="238">
        <f t="shared" si="38"/>
        <v>0</v>
      </c>
      <c r="I971" s="268"/>
      <c r="J971" s="717"/>
      <c r="K971" s="308"/>
      <c r="N971" s="275"/>
      <c r="O971" s="275"/>
      <c r="P971" s="275"/>
      <c r="Q971" s="295"/>
    </row>
    <row r="972" spans="1:17" s="130" customFormat="1" ht="15.75" x14ac:dyDescent="0.25">
      <c r="A972" s="238"/>
      <c r="B972" s="236"/>
      <c r="C972" s="237"/>
      <c r="D972" s="234"/>
      <c r="E972" s="304"/>
      <c r="F972" s="240"/>
      <c r="G972" s="237">
        <f t="shared" si="38"/>
        <v>-1.2960299500264227E-11</v>
      </c>
      <c r="H972" s="238">
        <f t="shared" si="38"/>
        <v>0</v>
      </c>
      <c r="I972" s="268"/>
      <c r="J972" s="717"/>
      <c r="K972" s="308"/>
      <c r="N972" s="275"/>
      <c r="O972" s="275"/>
      <c r="P972" s="275"/>
      <c r="Q972" s="295"/>
    </row>
    <row r="973" spans="1:17" s="130" customFormat="1" ht="15.75" x14ac:dyDescent="0.25">
      <c r="A973" s="238"/>
      <c r="B973" s="236"/>
      <c r="C973" s="237"/>
      <c r="D973" s="234"/>
      <c r="E973" s="304"/>
      <c r="F973" s="240"/>
      <c r="G973" s="237">
        <f t="shared" si="38"/>
        <v>-1.2960299500264227E-11</v>
      </c>
      <c r="H973" s="238">
        <f t="shared" si="38"/>
        <v>0</v>
      </c>
      <c r="I973" s="268"/>
      <c r="J973" s="717"/>
      <c r="K973" s="308"/>
      <c r="N973" s="275"/>
      <c r="O973" s="275"/>
      <c r="P973" s="275"/>
      <c r="Q973" s="295"/>
    </row>
    <row r="974" spans="1:17" s="130" customFormat="1" ht="15.75" x14ac:dyDescent="0.25">
      <c r="A974" s="238"/>
      <c r="B974" s="236"/>
      <c r="C974" s="237"/>
      <c r="D974" s="234"/>
      <c r="E974" s="304"/>
      <c r="F974" s="240"/>
      <c r="G974" s="237">
        <f t="shared" si="38"/>
        <v>-1.2960299500264227E-11</v>
      </c>
      <c r="H974" s="238">
        <f t="shared" si="38"/>
        <v>0</v>
      </c>
      <c r="I974" s="268"/>
      <c r="J974" s="717"/>
      <c r="K974" s="308"/>
      <c r="N974" s="275"/>
      <c r="O974" s="275"/>
      <c r="P974" s="275"/>
      <c r="Q974" s="295"/>
    </row>
    <row r="975" spans="1:17" s="130" customFormat="1" ht="15.75" x14ac:dyDescent="0.25">
      <c r="A975" s="238"/>
      <c r="B975" s="236"/>
      <c r="C975" s="237"/>
      <c r="D975" s="238"/>
      <c r="E975" s="250"/>
      <c r="F975" s="240"/>
      <c r="G975" s="237">
        <f t="shared" si="38"/>
        <v>-1.2960299500264227E-11</v>
      </c>
      <c r="H975" s="238">
        <f t="shared" si="38"/>
        <v>0</v>
      </c>
      <c r="I975" s="268"/>
      <c r="J975" s="717"/>
      <c r="K975" s="308"/>
      <c r="N975" s="275"/>
      <c r="O975" s="275"/>
      <c r="P975" s="275"/>
      <c r="Q975" s="295"/>
    </row>
    <row r="976" spans="1:17" s="130" customFormat="1" ht="15.75" x14ac:dyDescent="0.25">
      <c r="A976" s="238"/>
      <c r="B976" s="236"/>
      <c r="C976" s="237"/>
      <c r="D976" s="238"/>
      <c r="E976" s="250"/>
      <c r="F976" s="236"/>
      <c r="G976" s="237">
        <f t="shared" si="38"/>
        <v>-1.2960299500264227E-11</v>
      </c>
      <c r="H976" s="238">
        <f t="shared" si="38"/>
        <v>0</v>
      </c>
      <c r="I976" s="268"/>
      <c r="J976" s="717"/>
      <c r="K976" s="308"/>
      <c r="N976" s="275"/>
      <c r="O976" s="275"/>
      <c r="P976" s="275"/>
      <c r="Q976" s="295"/>
    </row>
    <row r="977" spans="1:17" s="130" customFormat="1" ht="15.75" x14ac:dyDescent="0.25">
      <c r="A977" s="238"/>
      <c r="B977" s="236"/>
      <c r="C977" s="237"/>
      <c r="D977" s="238"/>
      <c r="E977" s="250"/>
      <c r="F977" s="236"/>
      <c r="G977" s="237">
        <f t="shared" si="38"/>
        <v>-1.2960299500264227E-11</v>
      </c>
      <c r="H977" s="238">
        <f t="shared" si="38"/>
        <v>0</v>
      </c>
      <c r="I977" s="268"/>
      <c r="J977" s="717"/>
      <c r="K977" s="308"/>
      <c r="N977" s="275"/>
      <c r="O977" s="275"/>
      <c r="P977" s="275"/>
      <c r="Q977" s="295"/>
    </row>
    <row r="978" spans="1:17" s="130" customFormat="1" ht="15.75" x14ac:dyDescent="0.25">
      <c r="A978" s="238"/>
      <c r="B978" s="236"/>
      <c r="C978" s="237"/>
      <c r="D978" s="234"/>
      <c r="E978" s="304"/>
      <c r="F978" s="236"/>
      <c r="G978" s="237">
        <f t="shared" si="38"/>
        <v>-1.2960299500264227E-11</v>
      </c>
      <c r="H978" s="238">
        <f t="shared" si="38"/>
        <v>0</v>
      </c>
      <c r="I978" s="268"/>
      <c r="J978" s="717"/>
      <c r="K978" s="308"/>
      <c r="N978" s="275"/>
      <c r="O978" s="275"/>
      <c r="P978" s="275"/>
      <c r="Q978" s="295"/>
    </row>
    <row r="979" spans="1:17" s="130" customFormat="1" ht="15.75" x14ac:dyDescent="0.25">
      <c r="A979" s="238"/>
      <c r="B979" s="236"/>
      <c r="C979" s="237"/>
      <c r="D979" s="234"/>
      <c r="E979" s="304"/>
      <c r="F979" s="236"/>
      <c r="G979" s="237">
        <f t="shared" si="38"/>
        <v>-1.2960299500264227E-11</v>
      </c>
      <c r="H979" s="238">
        <f t="shared" si="38"/>
        <v>0</v>
      </c>
      <c r="I979" s="268"/>
      <c r="J979" s="717"/>
      <c r="K979" s="308"/>
      <c r="N979" s="275"/>
      <c r="O979" s="275"/>
      <c r="P979" s="275"/>
      <c r="Q979" s="295"/>
    </row>
    <row r="980" spans="1:17" s="130" customFormat="1" ht="15.75" x14ac:dyDescent="0.25">
      <c r="A980" s="238"/>
      <c r="B980" s="236"/>
      <c r="C980" s="233"/>
      <c r="D980" s="234"/>
      <c r="E980" s="304"/>
      <c r="F980" s="236"/>
      <c r="G980" s="237">
        <f t="shared" si="38"/>
        <v>-1.2960299500264227E-11</v>
      </c>
      <c r="H980" s="238">
        <f t="shared" si="38"/>
        <v>0</v>
      </c>
      <c r="I980" s="268"/>
      <c r="J980" s="717"/>
      <c r="K980" s="308"/>
      <c r="N980" s="275"/>
      <c r="O980" s="275"/>
      <c r="P980" s="275"/>
      <c r="Q980" s="295"/>
    </row>
    <row r="981" spans="1:17" s="130" customFormat="1" ht="15.75" x14ac:dyDescent="0.25">
      <c r="A981" s="238"/>
      <c r="B981" s="236"/>
      <c r="C981" s="233"/>
      <c r="D981" s="234"/>
      <c r="E981" s="304"/>
      <c r="F981" s="236"/>
      <c r="G981" s="237">
        <f t="shared" si="38"/>
        <v>-1.2960299500264227E-11</v>
      </c>
      <c r="H981" s="238">
        <f t="shared" si="38"/>
        <v>0</v>
      </c>
      <c r="I981" s="268"/>
      <c r="J981" s="717"/>
      <c r="K981" s="308"/>
      <c r="N981" s="275"/>
      <c r="O981" s="275"/>
      <c r="P981" s="275"/>
      <c r="Q981" s="295"/>
    </row>
    <row r="982" spans="1:17" s="130" customFormat="1" ht="15.75" x14ac:dyDescent="0.25">
      <c r="A982" s="238"/>
      <c r="B982" s="236"/>
      <c r="C982" s="233"/>
      <c r="D982" s="234"/>
      <c r="E982" s="304"/>
      <c r="F982" s="236"/>
      <c r="G982" s="237">
        <f t="shared" ref="G982:H1045" si="39">G981-E982+C982</f>
        <v>-1.2960299500264227E-11</v>
      </c>
      <c r="H982" s="238">
        <f t="shared" si="39"/>
        <v>0</v>
      </c>
      <c r="I982" s="268"/>
      <c r="J982" s="717"/>
      <c r="K982" s="308"/>
      <c r="N982" s="275"/>
      <c r="O982" s="275"/>
      <c r="P982" s="275"/>
      <c r="Q982" s="295"/>
    </row>
    <row r="983" spans="1:17" s="130" customFormat="1" ht="15.75" x14ac:dyDescent="0.25">
      <c r="A983" s="238"/>
      <c r="B983" s="236"/>
      <c r="C983" s="233"/>
      <c r="D983" s="234"/>
      <c r="E983" s="304"/>
      <c r="F983" s="236"/>
      <c r="G983" s="237">
        <f t="shared" si="39"/>
        <v>-1.2960299500264227E-11</v>
      </c>
      <c r="H983" s="238">
        <f t="shared" si="39"/>
        <v>0</v>
      </c>
      <c r="I983" s="268"/>
      <c r="J983" s="717"/>
      <c r="K983" s="308"/>
      <c r="N983" s="275"/>
      <c r="O983" s="275"/>
      <c r="P983" s="275"/>
      <c r="Q983" s="295"/>
    </row>
    <row r="984" spans="1:17" s="130" customFormat="1" ht="15.75" x14ac:dyDescent="0.25">
      <c r="A984" s="238"/>
      <c r="B984" s="236"/>
      <c r="C984" s="233"/>
      <c r="D984" s="234"/>
      <c r="E984" s="304"/>
      <c r="F984" s="236"/>
      <c r="G984" s="237">
        <f t="shared" si="39"/>
        <v>-1.2960299500264227E-11</v>
      </c>
      <c r="H984" s="238">
        <f t="shared" si="39"/>
        <v>0</v>
      </c>
      <c r="I984" s="268"/>
      <c r="J984" s="717"/>
      <c r="K984" s="308"/>
      <c r="N984" s="275"/>
      <c r="O984" s="275"/>
      <c r="P984" s="275"/>
      <c r="Q984" s="295"/>
    </row>
    <row r="985" spans="1:17" s="130" customFormat="1" ht="15.75" x14ac:dyDescent="0.25">
      <c r="A985" s="238"/>
      <c r="B985" s="236"/>
      <c r="C985" s="237"/>
      <c r="D985" s="234"/>
      <c r="E985" s="304"/>
      <c r="F985" s="240"/>
      <c r="G985" s="237">
        <f t="shared" si="39"/>
        <v>-1.2960299500264227E-11</v>
      </c>
      <c r="H985" s="238">
        <f t="shared" si="39"/>
        <v>0</v>
      </c>
      <c r="I985" s="280"/>
      <c r="J985" s="269"/>
      <c r="K985" s="308"/>
      <c r="N985" s="275"/>
      <c r="O985" s="275"/>
      <c r="P985" s="275"/>
      <c r="Q985" s="295"/>
    </row>
    <row r="986" spans="1:17" s="130" customFormat="1" ht="15.75" x14ac:dyDescent="0.25">
      <c r="A986" s="238"/>
      <c r="B986" s="236"/>
      <c r="C986" s="237"/>
      <c r="D986" s="234"/>
      <c r="E986" s="304"/>
      <c r="F986" s="240"/>
      <c r="G986" s="237">
        <f t="shared" si="39"/>
        <v>-1.2960299500264227E-11</v>
      </c>
      <c r="H986" s="238">
        <f t="shared" si="39"/>
        <v>0</v>
      </c>
      <c r="I986" s="268"/>
      <c r="J986" s="717"/>
      <c r="K986" s="308"/>
      <c r="N986" s="275"/>
      <c r="O986" s="275"/>
      <c r="P986" s="275"/>
      <c r="Q986" s="295"/>
    </row>
    <row r="987" spans="1:17" s="130" customFormat="1" ht="15.75" x14ac:dyDescent="0.25">
      <c r="A987" s="238"/>
      <c r="B987" s="236"/>
      <c r="C987" s="237"/>
      <c r="D987" s="238"/>
      <c r="E987" s="250"/>
      <c r="F987" s="240"/>
      <c r="G987" s="237">
        <f t="shared" si="39"/>
        <v>-1.2960299500264227E-11</v>
      </c>
      <c r="H987" s="238">
        <f t="shared" si="39"/>
        <v>0</v>
      </c>
      <c r="I987" s="268"/>
      <c r="J987" s="717"/>
      <c r="K987" s="308"/>
      <c r="N987" s="275"/>
      <c r="O987" s="275"/>
      <c r="P987" s="275"/>
      <c r="Q987" s="295"/>
    </row>
    <row r="988" spans="1:17" s="130" customFormat="1" ht="15.75" x14ac:dyDescent="0.25">
      <c r="A988" s="238"/>
      <c r="B988" s="236"/>
      <c r="C988" s="237"/>
      <c r="D988" s="238"/>
      <c r="E988" s="250"/>
      <c r="F988" s="240"/>
      <c r="G988" s="237">
        <f t="shared" si="39"/>
        <v>-1.2960299500264227E-11</v>
      </c>
      <c r="H988" s="238">
        <f t="shared" si="39"/>
        <v>0</v>
      </c>
      <c r="I988" s="268"/>
      <c r="J988" s="717"/>
      <c r="K988" s="308"/>
      <c r="N988" s="275"/>
      <c r="O988" s="275"/>
      <c r="P988" s="275"/>
      <c r="Q988" s="295"/>
    </row>
    <row r="989" spans="1:17" s="130" customFormat="1" ht="15.75" x14ac:dyDescent="0.25">
      <c r="A989" s="238"/>
      <c r="B989" s="236"/>
      <c r="C989" s="237"/>
      <c r="D989" s="238"/>
      <c r="E989" s="250"/>
      <c r="F989" s="240"/>
      <c r="G989" s="237">
        <f t="shared" si="39"/>
        <v>-1.2960299500264227E-11</v>
      </c>
      <c r="H989" s="238">
        <f t="shared" si="39"/>
        <v>0</v>
      </c>
      <c r="I989" s="268"/>
      <c r="J989" s="717"/>
      <c r="K989" s="308"/>
      <c r="N989" s="275"/>
      <c r="O989" s="275"/>
      <c r="P989" s="275"/>
      <c r="Q989" s="295"/>
    </row>
    <row r="990" spans="1:17" s="130" customFormat="1" ht="15.75" x14ac:dyDescent="0.25">
      <c r="A990" s="238"/>
      <c r="B990" s="236"/>
      <c r="C990" s="237"/>
      <c r="D990" s="238"/>
      <c r="E990" s="250"/>
      <c r="F990" s="240"/>
      <c r="G990" s="237">
        <f t="shared" si="39"/>
        <v>-1.2960299500264227E-11</v>
      </c>
      <c r="H990" s="238">
        <f t="shared" si="39"/>
        <v>0</v>
      </c>
      <c r="I990" s="268"/>
      <c r="J990" s="717"/>
      <c r="K990" s="308"/>
      <c r="N990" s="275"/>
      <c r="O990" s="275"/>
      <c r="P990" s="275"/>
      <c r="Q990" s="295"/>
    </row>
    <row r="991" spans="1:17" s="130" customFormat="1" ht="15.75" x14ac:dyDescent="0.25">
      <c r="A991" s="238"/>
      <c r="B991" s="236"/>
      <c r="C991" s="237"/>
      <c r="D991" s="238"/>
      <c r="E991" s="250"/>
      <c r="F991" s="240"/>
      <c r="G991" s="237">
        <f t="shared" si="39"/>
        <v>-1.2960299500264227E-11</v>
      </c>
      <c r="H991" s="238">
        <f t="shared" si="39"/>
        <v>0</v>
      </c>
      <c r="I991" s="268"/>
      <c r="J991" s="717"/>
      <c r="K991" s="308"/>
      <c r="N991" s="275"/>
      <c r="O991" s="275"/>
      <c r="P991" s="275"/>
      <c r="Q991" s="295"/>
    </row>
    <row r="992" spans="1:17" s="130" customFormat="1" ht="15.75" x14ac:dyDescent="0.25">
      <c r="A992" s="238"/>
      <c r="B992" s="236"/>
      <c r="C992" s="237"/>
      <c r="D992" s="238"/>
      <c r="E992" s="250"/>
      <c r="F992" s="240"/>
      <c r="G992" s="237">
        <f t="shared" si="39"/>
        <v>-1.2960299500264227E-11</v>
      </c>
      <c r="H992" s="238">
        <f t="shared" si="39"/>
        <v>0</v>
      </c>
      <c r="I992" s="268"/>
      <c r="J992" s="717"/>
      <c r="K992" s="308"/>
      <c r="N992" s="275"/>
      <c r="O992" s="275"/>
      <c r="P992" s="275"/>
      <c r="Q992" s="295"/>
    </row>
    <row r="993" spans="1:17" s="130" customFormat="1" ht="15.75" x14ac:dyDescent="0.25">
      <c r="A993" s="238"/>
      <c r="B993" s="236"/>
      <c r="C993" s="237"/>
      <c r="D993" s="238"/>
      <c r="E993" s="250"/>
      <c r="F993" s="240"/>
      <c r="G993" s="237">
        <f t="shared" si="39"/>
        <v>-1.2960299500264227E-11</v>
      </c>
      <c r="H993" s="238">
        <f t="shared" si="39"/>
        <v>0</v>
      </c>
      <c r="I993" s="268"/>
      <c r="J993" s="717"/>
      <c r="K993" s="308"/>
      <c r="N993" s="275"/>
      <c r="O993" s="275"/>
      <c r="P993" s="275"/>
      <c r="Q993" s="295"/>
    </row>
    <row r="994" spans="1:17" s="130" customFormat="1" ht="15.75" x14ac:dyDescent="0.25">
      <c r="A994" s="238"/>
      <c r="B994" s="236"/>
      <c r="C994" s="237"/>
      <c r="D994" s="238"/>
      <c r="E994" s="250"/>
      <c r="F994" s="240"/>
      <c r="G994" s="237">
        <f t="shared" si="39"/>
        <v>-1.2960299500264227E-11</v>
      </c>
      <c r="H994" s="238">
        <f t="shared" si="39"/>
        <v>0</v>
      </c>
      <c r="I994" s="268"/>
      <c r="J994" s="717"/>
      <c r="K994" s="308"/>
      <c r="N994" s="275"/>
      <c r="O994" s="275"/>
      <c r="P994" s="275"/>
      <c r="Q994" s="295"/>
    </row>
    <row r="995" spans="1:17" s="130" customFormat="1" ht="15.75" x14ac:dyDescent="0.25">
      <c r="A995" s="238"/>
      <c r="B995" s="236"/>
      <c r="C995" s="237"/>
      <c r="D995" s="238"/>
      <c r="E995" s="250"/>
      <c r="F995" s="240"/>
      <c r="G995" s="237">
        <f t="shared" si="39"/>
        <v>-1.2960299500264227E-11</v>
      </c>
      <c r="H995" s="238">
        <f t="shared" si="39"/>
        <v>0</v>
      </c>
      <c r="I995" s="268"/>
      <c r="J995" s="717"/>
      <c r="K995" s="308"/>
      <c r="N995" s="275"/>
      <c r="O995" s="275"/>
      <c r="P995" s="275"/>
      <c r="Q995" s="295"/>
    </row>
    <row r="996" spans="1:17" s="130" customFormat="1" ht="15.75" x14ac:dyDescent="0.25">
      <c r="A996" s="238"/>
      <c r="B996" s="236"/>
      <c r="C996" s="237"/>
      <c r="D996" s="238"/>
      <c r="E996" s="250"/>
      <c r="F996" s="240"/>
      <c r="G996" s="237">
        <f t="shared" si="39"/>
        <v>-1.2960299500264227E-11</v>
      </c>
      <c r="H996" s="238">
        <f t="shared" si="39"/>
        <v>0</v>
      </c>
      <c r="I996" s="268"/>
      <c r="J996" s="717"/>
      <c r="K996" s="308"/>
      <c r="N996" s="275"/>
      <c r="O996" s="275"/>
      <c r="P996" s="275"/>
      <c r="Q996" s="295"/>
    </row>
    <row r="997" spans="1:17" s="130" customFormat="1" ht="15.75" x14ac:dyDescent="0.25">
      <c r="A997" s="238"/>
      <c r="B997" s="236"/>
      <c r="C997" s="237"/>
      <c r="D997" s="238"/>
      <c r="E997" s="250"/>
      <c r="F997" s="240"/>
      <c r="G997" s="237">
        <f t="shared" si="39"/>
        <v>-1.2960299500264227E-11</v>
      </c>
      <c r="H997" s="238">
        <f t="shared" si="39"/>
        <v>0</v>
      </c>
      <c r="I997" s="268"/>
      <c r="J997" s="717"/>
      <c r="K997" s="308"/>
      <c r="N997" s="275"/>
      <c r="O997" s="275"/>
      <c r="P997" s="275"/>
      <c r="Q997" s="295"/>
    </row>
    <row r="998" spans="1:17" s="130" customFormat="1" ht="15.75" x14ac:dyDescent="0.25">
      <c r="A998" s="238"/>
      <c r="B998" s="236"/>
      <c r="C998" s="237"/>
      <c r="D998" s="238"/>
      <c r="E998" s="250"/>
      <c r="F998" s="236"/>
      <c r="G998" s="237">
        <f t="shared" si="39"/>
        <v>-1.2960299500264227E-11</v>
      </c>
      <c r="H998" s="238">
        <f t="shared" si="39"/>
        <v>0</v>
      </c>
      <c r="I998" s="268"/>
      <c r="J998" s="717"/>
      <c r="K998" s="308"/>
      <c r="N998" s="275"/>
      <c r="O998" s="275"/>
      <c r="P998" s="275"/>
      <c r="Q998" s="295"/>
    </row>
    <row r="999" spans="1:17" s="130" customFormat="1" ht="15.75" x14ac:dyDescent="0.25">
      <c r="A999" s="238"/>
      <c r="B999" s="236"/>
      <c r="C999" s="237"/>
      <c r="D999" s="238"/>
      <c r="E999" s="250"/>
      <c r="F999" s="236"/>
      <c r="G999" s="237">
        <f t="shared" si="39"/>
        <v>-1.2960299500264227E-11</v>
      </c>
      <c r="H999" s="238">
        <f t="shared" si="39"/>
        <v>0</v>
      </c>
      <c r="I999" s="268"/>
      <c r="J999" s="717"/>
      <c r="K999" s="308"/>
      <c r="N999" s="275"/>
      <c r="O999" s="275"/>
      <c r="P999" s="275"/>
      <c r="Q999" s="295"/>
    </row>
    <row r="1000" spans="1:17" s="130" customFormat="1" ht="15.75" x14ac:dyDescent="0.25">
      <c r="A1000" s="238"/>
      <c r="B1000" s="236"/>
      <c r="C1000" s="237"/>
      <c r="D1000" s="238"/>
      <c r="E1000" s="250"/>
      <c r="F1000" s="236"/>
      <c r="G1000" s="237">
        <f t="shared" si="39"/>
        <v>-1.2960299500264227E-11</v>
      </c>
      <c r="H1000" s="238">
        <f t="shared" si="39"/>
        <v>0</v>
      </c>
      <c r="I1000" s="268"/>
      <c r="J1000" s="717"/>
      <c r="K1000" s="308"/>
      <c r="N1000" s="275"/>
      <c r="O1000" s="275"/>
      <c r="P1000" s="275"/>
      <c r="Q1000" s="295"/>
    </row>
    <row r="1001" spans="1:17" s="130" customFormat="1" ht="15.75" x14ac:dyDescent="0.25">
      <c r="A1001" s="238"/>
      <c r="B1001" s="236"/>
      <c r="C1001" s="237"/>
      <c r="D1001" s="238"/>
      <c r="E1001" s="250"/>
      <c r="F1001" s="236"/>
      <c r="G1001" s="237">
        <f t="shared" si="39"/>
        <v>-1.2960299500264227E-11</v>
      </c>
      <c r="H1001" s="238">
        <f t="shared" si="39"/>
        <v>0</v>
      </c>
      <c r="I1001" s="268"/>
      <c r="J1001" s="717"/>
      <c r="K1001" s="308"/>
      <c r="N1001" s="275"/>
      <c r="O1001" s="275"/>
      <c r="P1001" s="275"/>
      <c r="Q1001" s="295"/>
    </row>
    <row r="1002" spans="1:17" s="130" customFormat="1" ht="15.75" x14ac:dyDescent="0.25">
      <c r="A1002" s="238"/>
      <c r="B1002" s="236"/>
      <c r="C1002" s="237"/>
      <c r="D1002" s="238"/>
      <c r="E1002" s="250"/>
      <c r="F1002" s="236"/>
      <c r="G1002" s="237">
        <f t="shared" si="39"/>
        <v>-1.2960299500264227E-11</v>
      </c>
      <c r="H1002" s="238">
        <f t="shared" si="39"/>
        <v>0</v>
      </c>
      <c r="I1002" s="268"/>
      <c r="J1002" s="717"/>
      <c r="K1002" s="308"/>
      <c r="N1002" s="275"/>
      <c r="O1002" s="275"/>
      <c r="P1002" s="275"/>
      <c r="Q1002" s="295"/>
    </row>
    <row r="1003" spans="1:17" s="130" customFormat="1" ht="15.75" x14ac:dyDescent="0.25">
      <c r="A1003" s="238"/>
      <c r="B1003" s="236"/>
      <c r="C1003" s="237"/>
      <c r="D1003" s="238"/>
      <c r="E1003" s="250"/>
      <c r="F1003" s="236"/>
      <c r="G1003" s="237">
        <f t="shared" si="39"/>
        <v>-1.2960299500264227E-11</v>
      </c>
      <c r="H1003" s="238">
        <f t="shared" si="39"/>
        <v>0</v>
      </c>
      <c r="I1003" s="268"/>
      <c r="J1003" s="717"/>
      <c r="K1003" s="308"/>
      <c r="N1003" s="275"/>
      <c r="O1003" s="275"/>
      <c r="P1003" s="275"/>
      <c r="Q1003" s="295"/>
    </row>
    <row r="1004" spans="1:17" s="130" customFormat="1" ht="15.75" x14ac:dyDescent="0.25">
      <c r="A1004" s="238"/>
      <c r="B1004" s="236"/>
      <c r="C1004" s="237"/>
      <c r="D1004" s="238"/>
      <c r="E1004" s="250"/>
      <c r="F1004" s="236"/>
      <c r="G1004" s="237">
        <f t="shared" si="39"/>
        <v>-1.2960299500264227E-11</v>
      </c>
      <c r="H1004" s="238">
        <f t="shared" si="39"/>
        <v>0</v>
      </c>
      <c r="I1004" s="268"/>
      <c r="J1004" s="717"/>
      <c r="K1004" s="308"/>
      <c r="N1004" s="275"/>
      <c r="O1004" s="275"/>
      <c r="P1004" s="275"/>
      <c r="Q1004" s="295"/>
    </row>
    <row r="1005" spans="1:17" s="130" customFormat="1" ht="15.75" x14ac:dyDescent="0.25">
      <c r="A1005" s="238"/>
      <c r="B1005" s="236"/>
      <c r="C1005" s="237"/>
      <c r="D1005" s="238"/>
      <c r="E1005" s="250"/>
      <c r="F1005" s="236"/>
      <c r="G1005" s="237">
        <f t="shared" si="39"/>
        <v>-1.2960299500264227E-11</v>
      </c>
      <c r="H1005" s="238">
        <f t="shared" si="39"/>
        <v>0</v>
      </c>
      <c r="I1005" s="268"/>
      <c r="J1005" s="717"/>
      <c r="K1005" s="308"/>
      <c r="N1005" s="275"/>
      <c r="O1005" s="275"/>
      <c r="P1005" s="275"/>
      <c r="Q1005" s="295"/>
    </row>
    <row r="1006" spans="1:17" s="130" customFormat="1" ht="15.75" x14ac:dyDescent="0.25">
      <c r="A1006" s="238"/>
      <c r="B1006" s="236"/>
      <c r="C1006" s="237"/>
      <c r="D1006" s="238"/>
      <c r="E1006" s="250"/>
      <c r="F1006" s="236"/>
      <c r="G1006" s="237">
        <f t="shared" si="39"/>
        <v>-1.2960299500264227E-11</v>
      </c>
      <c r="H1006" s="238">
        <f t="shared" si="39"/>
        <v>0</v>
      </c>
      <c r="I1006" s="268"/>
      <c r="J1006" s="717"/>
      <c r="K1006" s="308"/>
      <c r="N1006" s="275"/>
      <c r="O1006" s="275"/>
      <c r="P1006" s="275"/>
      <c r="Q1006" s="295"/>
    </row>
    <row r="1007" spans="1:17" s="130" customFormat="1" ht="15.75" x14ac:dyDescent="0.25">
      <c r="A1007" s="238"/>
      <c r="B1007" s="236"/>
      <c r="C1007" s="233"/>
      <c r="D1007" s="238"/>
      <c r="E1007" s="250"/>
      <c r="F1007" s="236"/>
      <c r="G1007" s="237">
        <f t="shared" si="39"/>
        <v>-1.2960299500264227E-11</v>
      </c>
      <c r="H1007" s="238">
        <f t="shared" si="39"/>
        <v>0</v>
      </c>
      <c r="I1007" s="268"/>
      <c r="J1007" s="717"/>
      <c r="K1007" s="308"/>
      <c r="N1007" s="275"/>
      <c r="O1007" s="275"/>
      <c r="P1007" s="275"/>
      <c r="Q1007" s="295"/>
    </row>
    <row r="1008" spans="1:17" s="130" customFormat="1" ht="15.75" x14ac:dyDescent="0.25">
      <c r="A1008" s="238"/>
      <c r="B1008" s="236"/>
      <c r="C1008" s="237"/>
      <c r="D1008" s="238"/>
      <c r="E1008" s="250"/>
      <c r="F1008" s="236"/>
      <c r="G1008" s="237">
        <f t="shared" si="39"/>
        <v>-1.2960299500264227E-11</v>
      </c>
      <c r="H1008" s="238">
        <f t="shared" si="39"/>
        <v>0</v>
      </c>
      <c r="I1008" s="268"/>
      <c r="J1008" s="717"/>
      <c r="K1008" s="308"/>
      <c r="N1008" s="275"/>
      <c r="O1008" s="275"/>
      <c r="P1008" s="275"/>
      <c r="Q1008" s="295"/>
    </row>
    <row r="1009" spans="1:17" s="130" customFormat="1" ht="15.75" x14ac:dyDescent="0.25">
      <c r="A1009" s="238"/>
      <c r="B1009" s="236"/>
      <c r="C1009" s="237"/>
      <c r="D1009" s="238"/>
      <c r="E1009" s="250"/>
      <c r="F1009" s="236"/>
      <c r="G1009" s="237">
        <f t="shared" si="39"/>
        <v>-1.2960299500264227E-11</v>
      </c>
      <c r="H1009" s="238">
        <f t="shared" si="39"/>
        <v>0</v>
      </c>
      <c r="I1009" s="268"/>
      <c r="J1009" s="717"/>
      <c r="K1009" s="308"/>
      <c r="N1009" s="275"/>
      <c r="O1009" s="275"/>
      <c r="P1009" s="275"/>
      <c r="Q1009" s="295"/>
    </row>
    <row r="1010" spans="1:17" s="130" customFormat="1" ht="15.75" x14ac:dyDescent="0.25">
      <c r="A1010" s="238"/>
      <c r="B1010" s="236"/>
      <c r="C1010" s="237"/>
      <c r="D1010" s="238"/>
      <c r="E1010" s="250"/>
      <c r="F1010" s="236"/>
      <c r="G1010" s="237">
        <f t="shared" si="39"/>
        <v>-1.2960299500264227E-11</v>
      </c>
      <c r="H1010" s="238">
        <f t="shared" si="39"/>
        <v>0</v>
      </c>
      <c r="I1010" s="280"/>
      <c r="J1010" s="717"/>
      <c r="K1010" s="308"/>
      <c r="N1010" s="275"/>
      <c r="O1010" s="275"/>
      <c r="P1010" s="275"/>
      <c r="Q1010" s="295"/>
    </row>
    <row r="1011" spans="1:17" s="130" customFormat="1" ht="15.75" x14ac:dyDescent="0.25">
      <c r="A1011" s="238"/>
      <c r="B1011" s="236"/>
      <c r="C1011" s="237"/>
      <c r="D1011" s="238"/>
      <c r="E1011" s="250"/>
      <c r="F1011" s="236"/>
      <c r="G1011" s="237">
        <f t="shared" si="39"/>
        <v>-1.2960299500264227E-11</v>
      </c>
      <c r="H1011" s="238">
        <f t="shared" si="39"/>
        <v>0</v>
      </c>
      <c r="I1011" s="268"/>
      <c r="J1011" s="717"/>
      <c r="K1011" s="308"/>
      <c r="N1011" s="275"/>
      <c r="O1011" s="275"/>
      <c r="P1011" s="275"/>
      <c r="Q1011" s="295"/>
    </row>
    <row r="1012" spans="1:17" s="130" customFormat="1" ht="15.75" x14ac:dyDescent="0.25">
      <c r="A1012" s="238"/>
      <c r="B1012" s="236"/>
      <c r="C1012" s="237"/>
      <c r="D1012" s="238"/>
      <c r="E1012" s="250"/>
      <c r="F1012" s="236"/>
      <c r="G1012" s="237">
        <f t="shared" si="39"/>
        <v>-1.2960299500264227E-11</v>
      </c>
      <c r="H1012" s="238">
        <f t="shared" si="39"/>
        <v>0</v>
      </c>
      <c r="I1012" s="268"/>
      <c r="J1012" s="717"/>
      <c r="K1012" s="308"/>
      <c r="N1012" s="275"/>
      <c r="O1012" s="275"/>
      <c r="P1012" s="275"/>
      <c r="Q1012" s="295"/>
    </row>
    <row r="1013" spans="1:17" s="130" customFormat="1" ht="15.75" x14ac:dyDescent="0.25">
      <c r="A1013" s="238"/>
      <c r="B1013" s="236"/>
      <c r="C1013" s="237"/>
      <c r="D1013" s="238"/>
      <c r="E1013" s="250"/>
      <c r="F1013" s="236"/>
      <c r="G1013" s="237">
        <f t="shared" si="39"/>
        <v>-1.2960299500264227E-11</v>
      </c>
      <c r="H1013" s="238">
        <f t="shared" si="39"/>
        <v>0</v>
      </c>
      <c r="I1013" s="268"/>
      <c r="J1013" s="717"/>
      <c r="K1013" s="308"/>
      <c r="N1013" s="275"/>
      <c r="O1013" s="275"/>
      <c r="P1013" s="275"/>
      <c r="Q1013" s="295"/>
    </row>
    <row r="1014" spans="1:17" s="130" customFormat="1" ht="15.75" x14ac:dyDescent="0.25">
      <c r="A1014" s="238"/>
      <c r="B1014" s="236"/>
      <c r="C1014" s="237"/>
      <c r="D1014" s="238"/>
      <c r="E1014" s="250"/>
      <c r="F1014" s="236"/>
      <c r="G1014" s="237">
        <f t="shared" si="39"/>
        <v>-1.2960299500264227E-11</v>
      </c>
      <c r="H1014" s="238">
        <f t="shared" si="39"/>
        <v>0</v>
      </c>
      <c r="I1014" s="268"/>
      <c r="J1014" s="717"/>
      <c r="K1014" s="308"/>
      <c r="N1014" s="275"/>
      <c r="O1014" s="275"/>
      <c r="P1014" s="275"/>
      <c r="Q1014" s="295"/>
    </row>
    <row r="1015" spans="1:17" s="130" customFormat="1" ht="15.75" x14ac:dyDescent="0.25">
      <c r="A1015" s="238"/>
      <c r="B1015" s="236"/>
      <c r="C1015" s="233"/>
      <c r="D1015" s="238"/>
      <c r="E1015" s="250"/>
      <c r="F1015" s="236"/>
      <c r="G1015" s="237">
        <f t="shared" si="39"/>
        <v>-1.2960299500264227E-11</v>
      </c>
      <c r="H1015" s="238">
        <f t="shared" si="39"/>
        <v>0</v>
      </c>
      <c r="I1015" s="268"/>
      <c r="J1015" s="717"/>
      <c r="K1015" s="308"/>
      <c r="N1015" s="275"/>
      <c r="O1015" s="275"/>
      <c r="P1015" s="275"/>
      <c r="Q1015" s="295"/>
    </row>
    <row r="1016" spans="1:17" s="130" customFormat="1" ht="15.75" x14ac:dyDescent="0.25">
      <c r="A1016" s="238"/>
      <c r="B1016" s="236"/>
      <c r="C1016" s="233"/>
      <c r="D1016" s="238"/>
      <c r="E1016" s="250"/>
      <c r="F1016" s="236"/>
      <c r="G1016" s="237">
        <f t="shared" si="39"/>
        <v>-1.2960299500264227E-11</v>
      </c>
      <c r="H1016" s="238">
        <f t="shared" si="39"/>
        <v>0</v>
      </c>
      <c r="I1016" s="268"/>
      <c r="J1016" s="717"/>
      <c r="K1016" s="308"/>
      <c r="N1016" s="275"/>
      <c r="O1016" s="275"/>
      <c r="P1016" s="275"/>
      <c r="Q1016" s="295"/>
    </row>
    <row r="1017" spans="1:17" s="130" customFormat="1" ht="15.75" x14ac:dyDescent="0.25">
      <c r="A1017" s="238"/>
      <c r="B1017" s="236"/>
      <c r="C1017" s="237"/>
      <c r="D1017" s="238"/>
      <c r="E1017" s="250"/>
      <c r="F1017" s="236"/>
      <c r="G1017" s="237">
        <f t="shared" si="39"/>
        <v>-1.2960299500264227E-11</v>
      </c>
      <c r="H1017" s="238">
        <f t="shared" si="39"/>
        <v>0</v>
      </c>
      <c r="I1017" s="268"/>
      <c r="J1017" s="717"/>
      <c r="K1017" s="308"/>
      <c r="N1017" s="275"/>
      <c r="O1017" s="275"/>
      <c r="P1017" s="275"/>
      <c r="Q1017" s="295"/>
    </row>
    <row r="1018" spans="1:17" s="130" customFormat="1" ht="15.75" x14ac:dyDescent="0.25">
      <c r="A1018" s="238"/>
      <c r="B1018" s="236"/>
      <c r="C1018" s="237"/>
      <c r="D1018" s="238"/>
      <c r="E1018" s="250"/>
      <c r="F1018" s="236"/>
      <c r="G1018" s="237">
        <f t="shared" si="39"/>
        <v>-1.2960299500264227E-11</v>
      </c>
      <c r="H1018" s="238">
        <f t="shared" si="39"/>
        <v>0</v>
      </c>
      <c r="I1018" s="268"/>
      <c r="J1018" s="717"/>
      <c r="K1018" s="308"/>
      <c r="N1018" s="275"/>
      <c r="O1018" s="275"/>
      <c r="P1018" s="275"/>
      <c r="Q1018" s="295"/>
    </row>
    <row r="1019" spans="1:17" s="130" customFormat="1" ht="15.75" x14ac:dyDescent="0.25">
      <c r="A1019" s="238"/>
      <c r="B1019" s="236"/>
      <c r="C1019" s="233"/>
      <c r="D1019" s="238"/>
      <c r="E1019" s="250"/>
      <c r="F1019" s="236"/>
      <c r="G1019" s="237">
        <f t="shared" si="39"/>
        <v>-1.2960299500264227E-11</v>
      </c>
      <c r="H1019" s="238">
        <f t="shared" si="39"/>
        <v>0</v>
      </c>
      <c r="I1019" s="268"/>
      <c r="J1019" s="717"/>
      <c r="K1019" s="308"/>
      <c r="N1019" s="275"/>
      <c r="O1019" s="275"/>
      <c r="P1019" s="275"/>
      <c r="Q1019" s="295"/>
    </row>
    <row r="1020" spans="1:17" s="130" customFormat="1" ht="15.75" x14ac:dyDescent="0.25">
      <c r="A1020" s="238"/>
      <c r="B1020" s="236"/>
      <c r="C1020" s="237"/>
      <c r="D1020" s="238"/>
      <c r="E1020" s="250"/>
      <c r="F1020" s="236"/>
      <c r="G1020" s="237">
        <f t="shared" si="39"/>
        <v>-1.2960299500264227E-11</v>
      </c>
      <c r="H1020" s="238">
        <f t="shared" si="39"/>
        <v>0</v>
      </c>
      <c r="I1020" s="268"/>
      <c r="J1020" s="717"/>
      <c r="K1020" s="308"/>
      <c r="N1020" s="275"/>
      <c r="O1020" s="275"/>
      <c r="P1020" s="275"/>
      <c r="Q1020" s="295"/>
    </row>
    <row r="1021" spans="1:17" s="130" customFormat="1" ht="15.75" x14ac:dyDescent="0.25">
      <c r="A1021" s="238"/>
      <c r="B1021" s="236"/>
      <c r="C1021" s="237"/>
      <c r="D1021" s="238"/>
      <c r="E1021" s="250"/>
      <c r="F1021" s="236"/>
      <c r="G1021" s="237">
        <f t="shared" si="39"/>
        <v>-1.2960299500264227E-11</v>
      </c>
      <c r="H1021" s="238">
        <f t="shared" si="39"/>
        <v>0</v>
      </c>
      <c r="I1021" s="268"/>
      <c r="J1021" s="717"/>
      <c r="K1021" s="308"/>
      <c r="N1021" s="275"/>
      <c r="O1021" s="275"/>
      <c r="P1021" s="275"/>
      <c r="Q1021" s="295"/>
    </row>
    <row r="1022" spans="1:17" s="130" customFormat="1" ht="15.75" x14ac:dyDescent="0.25">
      <c r="A1022" s="238"/>
      <c r="B1022" s="236"/>
      <c r="C1022" s="237"/>
      <c r="D1022" s="238"/>
      <c r="E1022" s="250"/>
      <c r="F1022" s="236"/>
      <c r="G1022" s="237">
        <f t="shared" si="39"/>
        <v>-1.2960299500264227E-11</v>
      </c>
      <c r="H1022" s="238">
        <f t="shared" si="39"/>
        <v>0</v>
      </c>
      <c r="I1022" s="268"/>
      <c r="J1022" s="269"/>
      <c r="K1022" s="308"/>
      <c r="N1022" s="275"/>
      <c r="O1022" s="275"/>
      <c r="P1022" s="275"/>
      <c r="Q1022" s="295"/>
    </row>
    <row r="1023" spans="1:17" s="130" customFormat="1" ht="15.75" x14ac:dyDescent="0.25">
      <c r="A1023" s="238"/>
      <c r="B1023" s="236"/>
      <c r="C1023" s="237"/>
      <c r="D1023" s="238"/>
      <c r="E1023" s="250"/>
      <c r="F1023" s="236"/>
      <c r="G1023" s="237">
        <f t="shared" si="39"/>
        <v>-1.2960299500264227E-11</v>
      </c>
      <c r="H1023" s="238">
        <f t="shared" si="39"/>
        <v>0</v>
      </c>
      <c r="I1023" s="268"/>
      <c r="J1023" s="269"/>
      <c r="K1023" s="308"/>
      <c r="N1023" s="275"/>
      <c r="O1023" s="275"/>
      <c r="P1023" s="275"/>
      <c r="Q1023" s="295"/>
    </row>
    <row r="1024" spans="1:17" s="130" customFormat="1" ht="15.75" x14ac:dyDescent="0.25">
      <c r="A1024" s="238"/>
      <c r="B1024" s="236"/>
      <c r="C1024" s="233"/>
      <c r="D1024" s="238"/>
      <c r="E1024" s="250"/>
      <c r="F1024" s="236"/>
      <c r="G1024" s="237">
        <f t="shared" si="39"/>
        <v>-1.2960299500264227E-11</v>
      </c>
      <c r="H1024" s="238">
        <f t="shared" si="39"/>
        <v>0</v>
      </c>
      <c r="I1024" s="268"/>
      <c r="J1024" s="269"/>
      <c r="K1024" s="308"/>
      <c r="N1024" s="275"/>
      <c r="O1024" s="275"/>
      <c r="P1024" s="275"/>
      <c r="Q1024" s="295"/>
    </row>
    <row r="1025" spans="1:17" s="130" customFormat="1" ht="15.75" x14ac:dyDescent="0.25">
      <c r="A1025" s="238"/>
      <c r="B1025" s="236"/>
      <c r="C1025" s="237"/>
      <c r="D1025" s="238"/>
      <c r="E1025" s="250"/>
      <c r="F1025" s="236"/>
      <c r="G1025" s="237">
        <f t="shared" si="39"/>
        <v>-1.2960299500264227E-11</v>
      </c>
      <c r="H1025" s="238">
        <f t="shared" si="39"/>
        <v>0</v>
      </c>
      <c r="I1025" s="268"/>
      <c r="J1025" s="269"/>
      <c r="K1025" s="308"/>
      <c r="N1025" s="275"/>
      <c r="O1025" s="275"/>
      <c r="P1025" s="275"/>
      <c r="Q1025" s="295"/>
    </row>
    <row r="1026" spans="1:17" s="130" customFormat="1" ht="15.75" x14ac:dyDescent="0.25">
      <c r="A1026" s="238"/>
      <c r="B1026" s="236"/>
      <c r="C1026" s="237"/>
      <c r="D1026" s="238"/>
      <c r="E1026" s="250"/>
      <c r="F1026" s="236"/>
      <c r="G1026" s="237">
        <f t="shared" si="39"/>
        <v>-1.2960299500264227E-11</v>
      </c>
      <c r="H1026" s="238">
        <f t="shared" si="39"/>
        <v>0</v>
      </c>
      <c r="I1026" s="268"/>
      <c r="J1026" s="269"/>
      <c r="K1026" s="308"/>
      <c r="N1026" s="275"/>
      <c r="O1026" s="275"/>
      <c r="P1026" s="275"/>
      <c r="Q1026" s="295"/>
    </row>
    <row r="1027" spans="1:17" s="130" customFormat="1" ht="15.75" x14ac:dyDescent="0.25">
      <c r="A1027" s="238"/>
      <c r="B1027" s="236"/>
      <c r="C1027" s="237"/>
      <c r="D1027" s="238"/>
      <c r="E1027" s="250"/>
      <c r="F1027" s="236"/>
      <c r="G1027" s="237">
        <f t="shared" si="39"/>
        <v>-1.2960299500264227E-11</v>
      </c>
      <c r="H1027" s="238">
        <f t="shared" si="39"/>
        <v>0</v>
      </c>
      <c r="I1027" s="268"/>
      <c r="J1027" s="269"/>
      <c r="K1027" s="308"/>
      <c r="N1027" s="275"/>
      <c r="O1027" s="275"/>
      <c r="P1027" s="275"/>
      <c r="Q1027" s="295"/>
    </row>
    <row r="1028" spans="1:17" s="130" customFormat="1" ht="15.75" x14ac:dyDescent="0.25">
      <c r="A1028" s="238"/>
      <c r="B1028" s="236"/>
      <c r="C1028" s="237"/>
      <c r="D1028" s="238"/>
      <c r="E1028" s="250"/>
      <c r="F1028" s="236"/>
      <c r="G1028" s="237">
        <f t="shared" si="39"/>
        <v>-1.2960299500264227E-11</v>
      </c>
      <c r="H1028" s="238">
        <f t="shared" si="39"/>
        <v>0</v>
      </c>
      <c r="I1028" s="268"/>
      <c r="J1028" s="269"/>
      <c r="K1028" s="308"/>
      <c r="N1028" s="275"/>
      <c r="O1028" s="275"/>
      <c r="P1028" s="275"/>
      <c r="Q1028" s="295"/>
    </row>
    <row r="1029" spans="1:17" s="130" customFormat="1" ht="15.75" x14ac:dyDescent="0.25">
      <c r="A1029" s="238"/>
      <c r="B1029" s="236"/>
      <c r="C1029" s="237"/>
      <c r="D1029" s="238"/>
      <c r="E1029" s="250"/>
      <c r="F1029" s="236"/>
      <c r="G1029" s="237">
        <f t="shared" si="39"/>
        <v>-1.2960299500264227E-11</v>
      </c>
      <c r="H1029" s="238">
        <f t="shared" si="39"/>
        <v>0</v>
      </c>
      <c r="I1029" s="268"/>
      <c r="J1029" s="269"/>
      <c r="K1029" s="308"/>
      <c r="N1029" s="275"/>
      <c r="O1029" s="275"/>
      <c r="P1029" s="275"/>
      <c r="Q1029" s="295"/>
    </row>
    <row r="1030" spans="1:17" s="130" customFormat="1" ht="15.75" x14ac:dyDescent="0.25">
      <c r="A1030" s="238"/>
      <c r="B1030" s="236"/>
      <c r="C1030" s="237"/>
      <c r="D1030" s="238"/>
      <c r="E1030" s="250"/>
      <c r="F1030" s="236"/>
      <c r="G1030" s="237">
        <f t="shared" si="39"/>
        <v>-1.2960299500264227E-11</v>
      </c>
      <c r="H1030" s="238">
        <f t="shared" si="39"/>
        <v>0</v>
      </c>
      <c r="I1030" s="268"/>
      <c r="J1030" s="269"/>
      <c r="K1030" s="308"/>
      <c r="N1030" s="275"/>
      <c r="O1030" s="275"/>
      <c r="P1030" s="275"/>
      <c r="Q1030" s="295"/>
    </row>
    <row r="1031" spans="1:17" s="130" customFormat="1" ht="15.75" x14ac:dyDescent="0.25">
      <c r="A1031" s="238"/>
      <c r="B1031" s="236"/>
      <c r="C1031" s="237"/>
      <c r="D1031" s="238"/>
      <c r="E1031" s="250"/>
      <c r="F1031" s="236"/>
      <c r="G1031" s="237">
        <f t="shared" si="39"/>
        <v>-1.2960299500264227E-11</v>
      </c>
      <c r="H1031" s="238">
        <f t="shared" si="39"/>
        <v>0</v>
      </c>
      <c r="I1031" s="268"/>
      <c r="J1031" s="269"/>
      <c r="K1031" s="308"/>
      <c r="N1031" s="275"/>
      <c r="O1031" s="275"/>
      <c r="P1031" s="275"/>
      <c r="Q1031" s="295"/>
    </row>
    <row r="1032" spans="1:17" s="130" customFormat="1" ht="15.75" x14ac:dyDescent="0.25">
      <c r="A1032" s="238"/>
      <c r="B1032" s="236"/>
      <c r="C1032" s="237"/>
      <c r="D1032" s="238"/>
      <c r="E1032" s="250"/>
      <c r="F1032" s="236"/>
      <c r="G1032" s="237">
        <f t="shared" si="39"/>
        <v>-1.2960299500264227E-11</v>
      </c>
      <c r="H1032" s="238">
        <f t="shared" si="39"/>
        <v>0</v>
      </c>
      <c r="I1032" s="280"/>
      <c r="J1032" s="269"/>
      <c r="K1032" s="308"/>
      <c r="N1032" s="275"/>
      <c r="O1032" s="275"/>
      <c r="P1032" s="275"/>
      <c r="Q1032" s="295"/>
    </row>
    <row r="1033" spans="1:17" s="130" customFormat="1" ht="15.75" x14ac:dyDescent="0.25">
      <c r="A1033" s="238"/>
      <c r="B1033" s="236"/>
      <c r="C1033" s="237"/>
      <c r="D1033" s="238"/>
      <c r="E1033" s="250"/>
      <c r="F1033" s="236"/>
      <c r="G1033" s="237">
        <f t="shared" si="39"/>
        <v>-1.2960299500264227E-11</v>
      </c>
      <c r="H1033" s="238">
        <f t="shared" si="39"/>
        <v>0</v>
      </c>
      <c r="I1033" s="268"/>
      <c r="J1033" s="269"/>
      <c r="K1033" s="308"/>
      <c r="N1033" s="275"/>
      <c r="O1033" s="275"/>
      <c r="P1033" s="275"/>
      <c r="Q1033" s="295"/>
    </row>
    <row r="1034" spans="1:17" s="130" customFormat="1" ht="15.75" x14ac:dyDescent="0.25">
      <c r="A1034" s="238"/>
      <c r="B1034" s="236"/>
      <c r="C1034" s="237"/>
      <c r="D1034" s="238"/>
      <c r="E1034" s="250"/>
      <c r="F1034" s="236"/>
      <c r="G1034" s="237">
        <f t="shared" si="39"/>
        <v>-1.2960299500264227E-11</v>
      </c>
      <c r="H1034" s="238">
        <f t="shared" si="39"/>
        <v>0</v>
      </c>
      <c r="I1034" s="268"/>
      <c r="J1034" s="269"/>
      <c r="K1034" s="308"/>
      <c r="N1034" s="275"/>
      <c r="O1034" s="275"/>
      <c r="P1034" s="275"/>
      <c r="Q1034" s="295"/>
    </row>
    <row r="1035" spans="1:17" s="130" customFormat="1" ht="15.75" x14ac:dyDescent="0.25">
      <c r="A1035" s="238"/>
      <c r="B1035" s="236"/>
      <c r="C1035" s="233"/>
      <c r="D1035" s="238"/>
      <c r="E1035" s="250"/>
      <c r="F1035" s="236"/>
      <c r="G1035" s="237">
        <f t="shared" si="39"/>
        <v>-1.2960299500264227E-11</v>
      </c>
      <c r="H1035" s="238">
        <f t="shared" si="39"/>
        <v>0</v>
      </c>
      <c r="I1035" s="268"/>
      <c r="J1035" s="269"/>
      <c r="K1035" s="308"/>
      <c r="N1035" s="275"/>
      <c r="O1035" s="275"/>
      <c r="P1035" s="275"/>
      <c r="Q1035" s="295"/>
    </row>
    <row r="1036" spans="1:17" s="130" customFormat="1" ht="15.75" x14ac:dyDescent="0.25">
      <c r="A1036" s="238"/>
      <c r="B1036" s="236"/>
      <c r="C1036" s="233"/>
      <c r="D1036" s="238"/>
      <c r="E1036" s="250"/>
      <c r="F1036" s="236"/>
      <c r="G1036" s="237">
        <f t="shared" si="39"/>
        <v>-1.2960299500264227E-11</v>
      </c>
      <c r="H1036" s="238">
        <f t="shared" si="39"/>
        <v>0</v>
      </c>
      <c r="I1036" s="268"/>
      <c r="J1036" s="269"/>
      <c r="K1036" s="308"/>
      <c r="N1036" s="275"/>
      <c r="O1036" s="275"/>
      <c r="P1036" s="275"/>
      <c r="Q1036" s="295"/>
    </row>
    <row r="1037" spans="1:17" s="130" customFormat="1" ht="15.75" x14ac:dyDescent="0.25">
      <c r="A1037" s="238"/>
      <c r="B1037" s="236"/>
      <c r="C1037" s="237"/>
      <c r="D1037" s="238"/>
      <c r="E1037" s="250"/>
      <c r="F1037" s="236"/>
      <c r="G1037" s="237">
        <f t="shared" si="39"/>
        <v>-1.2960299500264227E-11</v>
      </c>
      <c r="H1037" s="238">
        <f t="shared" si="39"/>
        <v>0</v>
      </c>
      <c r="I1037" s="268"/>
      <c r="J1037" s="269"/>
      <c r="K1037" s="308"/>
      <c r="N1037" s="275"/>
      <c r="O1037" s="275"/>
      <c r="P1037" s="275"/>
      <c r="Q1037" s="295"/>
    </row>
    <row r="1038" spans="1:17" s="130" customFormat="1" ht="15.75" x14ac:dyDescent="0.25">
      <c r="A1038" s="238"/>
      <c r="B1038" s="236"/>
      <c r="C1038" s="237"/>
      <c r="D1038" s="238"/>
      <c r="E1038" s="250"/>
      <c r="F1038" s="236"/>
      <c r="G1038" s="237">
        <f t="shared" si="39"/>
        <v>-1.2960299500264227E-11</v>
      </c>
      <c r="H1038" s="238">
        <f t="shared" si="39"/>
        <v>0</v>
      </c>
      <c r="I1038" s="268"/>
      <c r="J1038" s="269"/>
      <c r="K1038" s="308"/>
      <c r="N1038" s="275"/>
      <c r="O1038" s="275"/>
      <c r="P1038" s="275"/>
      <c r="Q1038" s="295"/>
    </row>
    <row r="1039" spans="1:17" s="130" customFormat="1" ht="15.75" x14ac:dyDescent="0.25">
      <c r="A1039" s="238"/>
      <c r="B1039" s="236"/>
      <c r="C1039" s="237"/>
      <c r="D1039" s="238"/>
      <c r="E1039" s="250"/>
      <c r="F1039" s="236"/>
      <c r="G1039" s="237">
        <f t="shared" si="39"/>
        <v>-1.2960299500264227E-11</v>
      </c>
      <c r="H1039" s="238">
        <f t="shared" si="39"/>
        <v>0</v>
      </c>
      <c r="I1039" s="268"/>
      <c r="J1039" s="269"/>
      <c r="K1039" s="308"/>
      <c r="N1039" s="275"/>
      <c r="O1039" s="275"/>
      <c r="P1039" s="275"/>
      <c r="Q1039" s="295"/>
    </row>
    <row r="1040" spans="1:17" s="130" customFormat="1" ht="15.75" x14ac:dyDescent="0.25">
      <c r="A1040" s="238"/>
      <c r="B1040" s="236"/>
      <c r="C1040" s="237"/>
      <c r="D1040" s="238"/>
      <c r="E1040" s="250"/>
      <c r="F1040" s="236"/>
      <c r="G1040" s="237">
        <f t="shared" si="39"/>
        <v>-1.2960299500264227E-11</v>
      </c>
      <c r="H1040" s="238">
        <f t="shared" si="39"/>
        <v>0</v>
      </c>
      <c r="I1040" s="268"/>
      <c r="J1040" s="269"/>
      <c r="K1040" s="308"/>
      <c r="N1040" s="275"/>
      <c r="O1040" s="275"/>
      <c r="P1040" s="275"/>
      <c r="Q1040" s="295"/>
    </row>
    <row r="1041" spans="1:17" s="130" customFormat="1" ht="15.75" x14ac:dyDescent="0.25">
      <c r="A1041" s="238"/>
      <c r="B1041" s="236"/>
      <c r="C1041" s="237"/>
      <c r="D1041" s="238"/>
      <c r="E1041" s="250"/>
      <c r="F1041" s="236"/>
      <c r="G1041" s="237">
        <f t="shared" si="39"/>
        <v>-1.2960299500264227E-11</v>
      </c>
      <c r="H1041" s="238">
        <f t="shared" si="39"/>
        <v>0</v>
      </c>
      <c r="I1041" s="268"/>
      <c r="J1041" s="269"/>
      <c r="K1041" s="308"/>
      <c r="N1041" s="275"/>
      <c r="O1041" s="275"/>
      <c r="P1041" s="275"/>
      <c r="Q1041" s="295"/>
    </row>
    <row r="1042" spans="1:17" s="130" customFormat="1" ht="15.75" x14ac:dyDescent="0.25">
      <c r="A1042" s="238"/>
      <c r="B1042" s="236"/>
      <c r="C1042" s="237"/>
      <c r="D1042" s="238"/>
      <c r="E1042" s="250"/>
      <c r="F1042" s="236"/>
      <c r="G1042" s="237">
        <f t="shared" si="39"/>
        <v>-1.2960299500264227E-11</v>
      </c>
      <c r="H1042" s="238">
        <f t="shared" si="39"/>
        <v>0</v>
      </c>
      <c r="I1042" s="268"/>
      <c r="J1042" s="269"/>
      <c r="K1042" s="308"/>
      <c r="N1042" s="275"/>
      <c r="O1042" s="275"/>
      <c r="P1042" s="275"/>
      <c r="Q1042" s="295"/>
    </row>
    <row r="1043" spans="1:17" s="130" customFormat="1" ht="15.75" x14ac:dyDescent="0.25">
      <c r="A1043" s="238"/>
      <c r="B1043" s="236"/>
      <c r="C1043" s="237"/>
      <c r="D1043" s="238"/>
      <c r="E1043" s="250"/>
      <c r="F1043" s="236"/>
      <c r="G1043" s="237">
        <f t="shared" si="39"/>
        <v>-1.2960299500264227E-11</v>
      </c>
      <c r="H1043" s="238">
        <f t="shared" si="39"/>
        <v>0</v>
      </c>
      <c r="I1043" s="268"/>
      <c r="J1043" s="269"/>
      <c r="K1043" s="308"/>
      <c r="N1043" s="275"/>
      <c r="O1043" s="275"/>
      <c r="P1043" s="275"/>
      <c r="Q1043" s="295"/>
    </row>
    <row r="1044" spans="1:17" s="130" customFormat="1" ht="15.75" x14ac:dyDescent="0.25">
      <c r="A1044" s="238"/>
      <c r="B1044" s="236"/>
      <c r="C1044" s="237"/>
      <c r="D1044" s="238"/>
      <c r="E1044" s="250"/>
      <c r="F1044" s="236"/>
      <c r="G1044" s="237">
        <f t="shared" si="39"/>
        <v>-1.2960299500264227E-11</v>
      </c>
      <c r="H1044" s="238">
        <f t="shared" si="39"/>
        <v>0</v>
      </c>
      <c r="I1044" s="268"/>
      <c r="J1044" s="269"/>
      <c r="K1044" s="308"/>
      <c r="N1044" s="275"/>
      <c r="O1044" s="275"/>
      <c r="P1044" s="275"/>
      <c r="Q1044" s="295"/>
    </row>
    <row r="1045" spans="1:17" s="130" customFormat="1" ht="15.75" x14ac:dyDescent="0.25">
      <c r="A1045" s="238"/>
      <c r="B1045" s="236"/>
      <c r="C1045" s="237"/>
      <c r="D1045" s="238"/>
      <c r="E1045" s="250"/>
      <c r="F1045" s="236"/>
      <c r="G1045" s="237">
        <f t="shared" si="39"/>
        <v>-1.2960299500264227E-11</v>
      </c>
      <c r="H1045" s="238">
        <f t="shared" si="39"/>
        <v>0</v>
      </c>
      <c r="I1045" s="268"/>
      <c r="J1045" s="269"/>
      <c r="K1045" s="308"/>
      <c r="N1045" s="275"/>
      <c r="O1045" s="275"/>
      <c r="P1045" s="275"/>
      <c r="Q1045" s="295"/>
    </row>
    <row r="1046" spans="1:17" s="130" customFormat="1" ht="15.75" x14ac:dyDescent="0.25">
      <c r="A1046" s="238"/>
      <c r="B1046" s="236"/>
      <c r="C1046" s="237"/>
      <c r="D1046" s="238"/>
      <c r="E1046" s="250"/>
      <c r="F1046" s="236"/>
      <c r="G1046" s="237">
        <f t="shared" ref="G1046:H1109" si="40">G1045-E1046+C1046</f>
        <v>-1.2960299500264227E-11</v>
      </c>
      <c r="H1046" s="238">
        <f t="shared" si="40"/>
        <v>0</v>
      </c>
      <c r="I1046" s="268"/>
      <c r="J1046" s="269"/>
      <c r="K1046" s="308"/>
      <c r="N1046" s="275"/>
      <c r="O1046" s="275"/>
      <c r="P1046" s="275"/>
      <c r="Q1046" s="295"/>
    </row>
    <row r="1047" spans="1:17" s="130" customFormat="1" ht="15.75" x14ac:dyDescent="0.25">
      <c r="A1047" s="238"/>
      <c r="B1047" s="236"/>
      <c r="C1047" s="237"/>
      <c r="D1047" s="238"/>
      <c r="E1047" s="250"/>
      <c r="F1047" s="236"/>
      <c r="G1047" s="237">
        <f t="shared" si="40"/>
        <v>-1.2960299500264227E-11</v>
      </c>
      <c r="H1047" s="238">
        <f t="shared" si="40"/>
        <v>0</v>
      </c>
      <c r="I1047" s="268"/>
      <c r="J1047" s="269"/>
      <c r="K1047" s="308"/>
      <c r="N1047" s="275"/>
      <c r="O1047" s="275"/>
      <c r="P1047" s="275"/>
      <c r="Q1047" s="295"/>
    </row>
    <row r="1048" spans="1:17" s="130" customFormat="1" ht="15.75" x14ac:dyDescent="0.25">
      <c r="A1048" s="238"/>
      <c r="B1048" s="236"/>
      <c r="C1048" s="237"/>
      <c r="D1048" s="238"/>
      <c r="E1048" s="250"/>
      <c r="F1048" s="236"/>
      <c r="G1048" s="237">
        <f t="shared" si="40"/>
        <v>-1.2960299500264227E-11</v>
      </c>
      <c r="H1048" s="238">
        <f t="shared" si="40"/>
        <v>0</v>
      </c>
      <c r="I1048" s="268"/>
      <c r="J1048" s="269"/>
      <c r="K1048" s="308"/>
      <c r="N1048" s="275"/>
      <c r="O1048" s="275"/>
      <c r="P1048" s="275"/>
      <c r="Q1048" s="295"/>
    </row>
    <row r="1049" spans="1:17" s="130" customFormat="1" ht="15.75" x14ac:dyDescent="0.25">
      <c r="A1049" s="238"/>
      <c r="B1049" s="236"/>
      <c r="C1049" s="237"/>
      <c r="D1049" s="238"/>
      <c r="E1049" s="250"/>
      <c r="F1049" s="236"/>
      <c r="G1049" s="237">
        <f t="shared" si="40"/>
        <v>-1.2960299500264227E-11</v>
      </c>
      <c r="H1049" s="238">
        <f t="shared" si="40"/>
        <v>0</v>
      </c>
      <c r="I1049" s="268"/>
      <c r="J1049" s="269"/>
      <c r="K1049" s="308"/>
      <c r="N1049" s="275"/>
      <c r="O1049" s="275"/>
      <c r="P1049" s="275"/>
      <c r="Q1049" s="295"/>
    </row>
    <row r="1050" spans="1:17" s="130" customFormat="1" ht="15.75" x14ac:dyDescent="0.25">
      <c r="A1050" s="238"/>
      <c r="B1050" s="236"/>
      <c r="C1050" s="237"/>
      <c r="D1050" s="238"/>
      <c r="E1050" s="250"/>
      <c r="F1050" s="236"/>
      <c r="G1050" s="237">
        <f t="shared" si="40"/>
        <v>-1.2960299500264227E-11</v>
      </c>
      <c r="H1050" s="238">
        <f t="shared" si="40"/>
        <v>0</v>
      </c>
      <c r="I1050" s="268"/>
      <c r="J1050" s="269"/>
      <c r="K1050" s="308"/>
      <c r="N1050" s="275"/>
      <c r="O1050" s="275"/>
      <c r="P1050" s="275"/>
      <c r="Q1050" s="295"/>
    </row>
    <row r="1051" spans="1:17" s="130" customFormat="1" ht="15.75" x14ac:dyDescent="0.25">
      <c r="A1051" s="238"/>
      <c r="B1051" s="236"/>
      <c r="C1051" s="237"/>
      <c r="D1051" s="238"/>
      <c r="E1051" s="250"/>
      <c r="F1051" s="236"/>
      <c r="G1051" s="237">
        <f t="shared" si="40"/>
        <v>-1.2960299500264227E-11</v>
      </c>
      <c r="H1051" s="238">
        <f t="shared" si="40"/>
        <v>0</v>
      </c>
      <c r="I1051" s="268"/>
      <c r="J1051" s="269"/>
      <c r="K1051" s="308"/>
      <c r="N1051" s="275"/>
      <c r="O1051" s="275"/>
      <c r="P1051" s="275"/>
      <c r="Q1051" s="295"/>
    </row>
    <row r="1052" spans="1:17" s="130" customFormat="1" ht="15.75" x14ac:dyDescent="0.25">
      <c r="A1052" s="238"/>
      <c r="B1052" s="236"/>
      <c r="C1052" s="237"/>
      <c r="D1052" s="238"/>
      <c r="E1052" s="250"/>
      <c r="F1052" s="236"/>
      <c r="G1052" s="237">
        <f t="shared" si="40"/>
        <v>-1.2960299500264227E-11</v>
      </c>
      <c r="H1052" s="238">
        <f t="shared" si="40"/>
        <v>0</v>
      </c>
      <c r="I1052" s="268"/>
      <c r="J1052" s="269"/>
      <c r="K1052" s="308"/>
      <c r="N1052" s="275"/>
      <c r="O1052" s="275"/>
      <c r="P1052" s="275"/>
      <c r="Q1052" s="295"/>
    </row>
    <row r="1053" spans="1:17" s="130" customFormat="1" ht="15.75" x14ac:dyDescent="0.25">
      <c r="A1053" s="238"/>
      <c r="B1053" s="236"/>
      <c r="C1053" s="237"/>
      <c r="D1053" s="238"/>
      <c r="E1053" s="250"/>
      <c r="F1053" s="236"/>
      <c r="G1053" s="237">
        <f t="shared" si="40"/>
        <v>-1.2960299500264227E-11</v>
      </c>
      <c r="H1053" s="238">
        <f t="shared" si="40"/>
        <v>0</v>
      </c>
      <c r="I1053" s="280"/>
      <c r="J1053" s="269"/>
      <c r="K1053" s="308"/>
      <c r="N1053" s="275"/>
      <c r="O1053" s="275"/>
      <c r="P1053" s="275"/>
      <c r="Q1053" s="295"/>
    </row>
    <row r="1054" spans="1:17" s="130" customFormat="1" ht="15.75" x14ac:dyDescent="0.25">
      <c r="A1054" s="238"/>
      <c r="B1054" s="236"/>
      <c r="C1054" s="237"/>
      <c r="D1054" s="238"/>
      <c r="E1054" s="250"/>
      <c r="F1054" s="236"/>
      <c r="G1054" s="237">
        <f t="shared" si="40"/>
        <v>-1.2960299500264227E-11</v>
      </c>
      <c r="H1054" s="238">
        <f t="shared" si="40"/>
        <v>0</v>
      </c>
      <c r="I1054" s="268"/>
      <c r="J1054" s="269"/>
      <c r="K1054" s="308"/>
      <c r="N1054" s="275"/>
      <c r="O1054" s="275"/>
      <c r="P1054" s="275"/>
      <c r="Q1054" s="295"/>
    </row>
    <row r="1055" spans="1:17" s="130" customFormat="1" ht="15.75" x14ac:dyDescent="0.25">
      <c r="A1055" s="238"/>
      <c r="B1055" s="236"/>
      <c r="C1055" s="237"/>
      <c r="D1055" s="238"/>
      <c r="E1055" s="250"/>
      <c r="F1055" s="236"/>
      <c r="G1055" s="237">
        <f t="shared" si="40"/>
        <v>-1.2960299500264227E-11</v>
      </c>
      <c r="H1055" s="238">
        <f t="shared" si="40"/>
        <v>0</v>
      </c>
      <c r="I1055" s="268"/>
      <c r="J1055" s="269"/>
      <c r="K1055" s="308"/>
      <c r="N1055" s="275"/>
      <c r="O1055" s="275"/>
      <c r="P1055" s="275"/>
      <c r="Q1055" s="295"/>
    </row>
    <row r="1056" spans="1:17" s="130" customFormat="1" ht="15.75" x14ac:dyDescent="0.25">
      <c r="A1056" s="238"/>
      <c r="B1056" s="236"/>
      <c r="C1056" s="237"/>
      <c r="D1056" s="238"/>
      <c r="E1056" s="250"/>
      <c r="F1056" s="236"/>
      <c r="G1056" s="237">
        <f t="shared" si="40"/>
        <v>-1.2960299500264227E-11</v>
      </c>
      <c r="H1056" s="238">
        <f t="shared" si="40"/>
        <v>0</v>
      </c>
      <c r="I1056" s="268"/>
      <c r="J1056" s="269"/>
      <c r="K1056" s="308"/>
      <c r="N1056" s="275"/>
      <c r="O1056" s="275"/>
      <c r="P1056" s="275"/>
      <c r="Q1056" s="295"/>
    </row>
    <row r="1057" spans="1:17" s="130" customFormat="1" ht="15.75" x14ac:dyDescent="0.25">
      <c r="A1057" s="238"/>
      <c r="B1057" s="236"/>
      <c r="C1057" s="233"/>
      <c r="D1057" s="238"/>
      <c r="E1057" s="250"/>
      <c r="F1057" s="236"/>
      <c r="G1057" s="237">
        <f t="shared" si="40"/>
        <v>-1.2960299500264227E-11</v>
      </c>
      <c r="H1057" s="238">
        <f t="shared" si="40"/>
        <v>0</v>
      </c>
      <c r="I1057" s="268"/>
      <c r="J1057" s="269"/>
      <c r="K1057" s="308"/>
      <c r="N1057" s="275"/>
      <c r="O1057" s="275"/>
      <c r="P1057" s="275"/>
      <c r="Q1057" s="295"/>
    </row>
    <row r="1058" spans="1:17" s="130" customFormat="1" ht="15.75" x14ac:dyDescent="0.25">
      <c r="A1058" s="238"/>
      <c r="B1058" s="236"/>
      <c r="C1058" s="237"/>
      <c r="D1058" s="238"/>
      <c r="E1058" s="250"/>
      <c r="F1058" s="236"/>
      <c r="G1058" s="237">
        <f t="shared" si="40"/>
        <v>-1.2960299500264227E-11</v>
      </c>
      <c r="H1058" s="238">
        <f t="shared" ref="H1058:H1090" si="41">H1057-F1089+D1089</f>
        <v>0</v>
      </c>
      <c r="I1058" s="268"/>
      <c r="J1058" s="269"/>
      <c r="K1058" s="308"/>
      <c r="N1058" s="275"/>
      <c r="O1058" s="275"/>
      <c r="P1058" s="275"/>
      <c r="Q1058" s="295"/>
    </row>
    <row r="1059" spans="1:17" s="130" customFormat="1" ht="15.75" x14ac:dyDescent="0.25">
      <c r="A1059" s="238"/>
      <c r="B1059" s="236"/>
      <c r="C1059" s="237"/>
      <c r="D1059" s="238"/>
      <c r="E1059" s="250"/>
      <c r="F1059" s="236"/>
      <c r="G1059" s="237">
        <f t="shared" si="40"/>
        <v>-1.2960299500264227E-11</v>
      </c>
      <c r="H1059" s="238">
        <f t="shared" si="41"/>
        <v>0</v>
      </c>
      <c r="I1059" s="268"/>
      <c r="J1059" s="269"/>
      <c r="K1059" s="308"/>
      <c r="N1059" s="275"/>
      <c r="O1059" s="275"/>
      <c r="P1059" s="275"/>
      <c r="Q1059" s="295"/>
    </row>
    <row r="1060" spans="1:17" s="130" customFormat="1" ht="15.75" x14ac:dyDescent="0.25">
      <c r="A1060" s="238"/>
      <c r="B1060" s="236"/>
      <c r="C1060" s="237"/>
      <c r="D1060" s="238"/>
      <c r="E1060" s="250"/>
      <c r="F1060" s="236"/>
      <c r="G1060" s="237">
        <f t="shared" si="40"/>
        <v>-1.2960299500264227E-11</v>
      </c>
      <c r="H1060" s="238">
        <f t="shared" si="41"/>
        <v>0</v>
      </c>
      <c r="I1060" s="268"/>
      <c r="J1060" s="269"/>
      <c r="K1060" s="308"/>
      <c r="N1060" s="275"/>
      <c r="O1060" s="275"/>
      <c r="P1060" s="275"/>
      <c r="Q1060" s="295"/>
    </row>
    <row r="1061" spans="1:17" s="130" customFormat="1" ht="15.75" x14ac:dyDescent="0.25">
      <c r="A1061" s="238"/>
      <c r="B1061" s="236"/>
      <c r="C1061" s="237"/>
      <c r="D1061" s="238"/>
      <c r="E1061" s="250"/>
      <c r="F1061" s="236"/>
      <c r="G1061" s="237">
        <f t="shared" si="40"/>
        <v>-1.2960299500264227E-11</v>
      </c>
      <c r="H1061" s="238">
        <f t="shared" si="41"/>
        <v>0</v>
      </c>
      <c r="I1061" s="268"/>
      <c r="J1061" s="269"/>
      <c r="K1061" s="308"/>
      <c r="N1061" s="275"/>
      <c r="O1061" s="275"/>
      <c r="P1061" s="275"/>
      <c r="Q1061" s="295"/>
    </row>
    <row r="1062" spans="1:17" s="130" customFormat="1" ht="15.75" x14ac:dyDescent="0.25">
      <c r="A1062" s="238"/>
      <c r="B1062" s="236"/>
      <c r="C1062" s="233"/>
      <c r="D1062" s="238"/>
      <c r="E1062" s="250"/>
      <c r="F1062" s="236"/>
      <c r="G1062" s="237">
        <f t="shared" si="40"/>
        <v>-1.2960299500264227E-11</v>
      </c>
      <c r="H1062" s="238">
        <f t="shared" si="41"/>
        <v>0</v>
      </c>
      <c r="I1062" s="268"/>
      <c r="J1062" s="269"/>
      <c r="K1062" s="308"/>
      <c r="N1062" s="275"/>
      <c r="O1062" s="275"/>
      <c r="P1062" s="275"/>
      <c r="Q1062" s="295"/>
    </row>
    <row r="1063" spans="1:17" s="130" customFormat="1" ht="15.75" x14ac:dyDescent="0.25">
      <c r="A1063" s="238"/>
      <c r="B1063" s="236"/>
      <c r="C1063" s="237"/>
      <c r="D1063" s="238"/>
      <c r="E1063" s="250"/>
      <c r="F1063" s="236"/>
      <c r="G1063" s="237">
        <f t="shared" si="40"/>
        <v>-1.2960299500264227E-11</v>
      </c>
      <c r="H1063" s="238">
        <f t="shared" si="41"/>
        <v>0</v>
      </c>
      <c r="I1063" s="268"/>
      <c r="J1063" s="269"/>
      <c r="K1063" s="308"/>
      <c r="N1063" s="275"/>
      <c r="O1063" s="275"/>
      <c r="P1063" s="275"/>
      <c r="Q1063" s="295"/>
    </row>
    <row r="1064" spans="1:17" s="130" customFormat="1" ht="15.75" x14ac:dyDescent="0.25">
      <c r="A1064" s="238"/>
      <c r="B1064" s="236"/>
      <c r="C1064" s="237"/>
      <c r="D1064" s="238"/>
      <c r="E1064" s="250"/>
      <c r="F1064" s="236"/>
      <c r="G1064" s="237">
        <f t="shared" si="40"/>
        <v>-1.2960299500264227E-11</v>
      </c>
      <c r="H1064" s="238">
        <f t="shared" si="41"/>
        <v>0</v>
      </c>
      <c r="I1064" s="268"/>
      <c r="J1064" s="269"/>
      <c r="K1064" s="308"/>
      <c r="N1064" s="275"/>
      <c r="O1064" s="275"/>
      <c r="P1064" s="275"/>
      <c r="Q1064" s="295"/>
    </row>
    <row r="1065" spans="1:17" s="130" customFormat="1" ht="15.75" x14ac:dyDescent="0.25">
      <c r="A1065" s="238"/>
      <c r="B1065" s="236"/>
      <c r="C1065" s="237"/>
      <c r="D1065" s="238"/>
      <c r="E1065" s="250"/>
      <c r="F1065" s="236"/>
      <c r="G1065" s="237">
        <f t="shared" si="40"/>
        <v>-1.2960299500264227E-11</v>
      </c>
      <c r="H1065" s="238">
        <f t="shared" si="41"/>
        <v>0</v>
      </c>
      <c r="I1065" s="268"/>
      <c r="J1065" s="269"/>
      <c r="K1065" s="308"/>
      <c r="N1065" s="275"/>
      <c r="O1065" s="275"/>
      <c r="P1065" s="275"/>
      <c r="Q1065" s="295"/>
    </row>
    <row r="1066" spans="1:17" s="130" customFormat="1" ht="15.75" x14ac:dyDescent="0.25">
      <c r="A1066" s="238"/>
      <c r="B1066" s="236"/>
      <c r="C1066" s="233"/>
      <c r="D1066" s="238"/>
      <c r="E1066" s="250"/>
      <c r="F1066" s="236"/>
      <c r="G1066" s="237">
        <f t="shared" si="40"/>
        <v>-1.2960299500264227E-11</v>
      </c>
      <c r="H1066" s="238">
        <f t="shared" si="41"/>
        <v>0</v>
      </c>
      <c r="I1066" s="268"/>
      <c r="J1066" s="269"/>
      <c r="K1066" s="308"/>
      <c r="N1066" s="275"/>
      <c r="O1066" s="275"/>
      <c r="P1066" s="275"/>
      <c r="Q1066" s="295"/>
    </row>
    <row r="1067" spans="1:17" s="130" customFormat="1" ht="15.75" x14ac:dyDescent="0.25">
      <c r="A1067" s="238"/>
      <c r="B1067" s="236"/>
      <c r="C1067" s="237"/>
      <c r="D1067" s="238"/>
      <c r="E1067" s="250"/>
      <c r="F1067" s="236"/>
      <c r="G1067" s="237">
        <f t="shared" si="40"/>
        <v>-1.2960299500264227E-11</v>
      </c>
      <c r="H1067" s="238">
        <f t="shared" si="41"/>
        <v>0</v>
      </c>
      <c r="I1067" s="268"/>
      <c r="J1067" s="269"/>
      <c r="K1067" s="308"/>
      <c r="N1067" s="275"/>
      <c r="O1067" s="275"/>
      <c r="P1067" s="275"/>
      <c r="Q1067" s="295"/>
    </row>
    <row r="1068" spans="1:17" s="130" customFormat="1" ht="15.75" x14ac:dyDescent="0.25">
      <c r="A1068" s="238"/>
      <c r="B1068" s="236"/>
      <c r="C1068" s="237"/>
      <c r="D1068" s="238"/>
      <c r="E1068" s="250"/>
      <c r="F1068" s="236"/>
      <c r="G1068" s="237">
        <f t="shared" si="40"/>
        <v>-1.2960299500264227E-11</v>
      </c>
      <c r="H1068" s="238">
        <f t="shared" si="41"/>
        <v>0</v>
      </c>
      <c r="I1068" s="268"/>
      <c r="J1068" s="269"/>
      <c r="K1068" s="308"/>
      <c r="N1068" s="275"/>
      <c r="O1068" s="275"/>
      <c r="P1068" s="275"/>
      <c r="Q1068" s="295"/>
    </row>
    <row r="1069" spans="1:17" s="130" customFormat="1" ht="15.75" x14ac:dyDescent="0.25">
      <c r="A1069" s="238"/>
      <c r="B1069" s="236"/>
      <c r="C1069" s="237"/>
      <c r="D1069" s="238"/>
      <c r="E1069" s="250"/>
      <c r="F1069" s="236"/>
      <c r="G1069" s="237">
        <f t="shared" si="40"/>
        <v>-1.2960299500264227E-11</v>
      </c>
      <c r="H1069" s="238">
        <f t="shared" si="41"/>
        <v>0</v>
      </c>
      <c r="I1069" s="268"/>
      <c r="J1069" s="269"/>
      <c r="K1069" s="308"/>
      <c r="N1069" s="275"/>
      <c r="O1069" s="275"/>
      <c r="P1069" s="275"/>
      <c r="Q1069" s="295"/>
    </row>
    <row r="1070" spans="1:17" s="130" customFormat="1" ht="15.75" x14ac:dyDescent="0.25">
      <c r="A1070" s="238"/>
      <c r="B1070" s="236"/>
      <c r="C1070" s="237"/>
      <c r="D1070" s="238"/>
      <c r="E1070" s="250"/>
      <c r="F1070" s="236"/>
      <c r="G1070" s="237">
        <f t="shared" si="40"/>
        <v>-1.2960299500264227E-11</v>
      </c>
      <c r="H1070" s="238">
        <f t="shared" si="41"/>
        <v>0</v>
      </c>
      <c r="I1070" s="268"/>
      <c r="J1070" s="269"/>
      <c r="K1070" s="308"/>
      <c r="N1070" s="275"/>
      <c r="O1070" s="275"/>
      <c r="P1070" s="275"/>
      <c r="Q1070" s="295"/>
    </row>
    <row r="1071" spans="1:17" s="130" customFormat="1" ht="15.75" x14ac:dyDescent="0.25">
      <c r="A1071" s="238"/>
      <c r="B1071" s="236"/>
      <c r="C1071" s="237"/>
      <c r="D1071" s="238"/>
      <c r="E1071" s="250"/>
      <c r="F1071" s="236"/>
      <c r="G1071" s="237">
        <f t="shared" si="40"/>
        <v>-1.2960299500264227E-11</v>
      </c>
      <c r="H1071" s="238">
        <f t="shared" si="41"/>
        <v>0</v>
      </c>
      <c r="I1071" s="268"/>
      <c r="J1071" s="269"/>
      <c r="K1071" s="308"/>
      <c r="N1071" s="275"/>
      <c r="O1071" s="275"/>
      <c r="P1071" s="275"/>
      <c r="Q1071" s="295"/>
    </row>
    <row r="1072" spans="1:17" s="130" customFormat="1" ht="15.75" x14ac:dyDescent="0.25">
      <c r="A1072" s="238"/>
      <c r="B1072" s="236"/>
      <c r="C1072" s="233"/>
      <c r="D1072" s="238"/>
      <c r="E1072" s="250"/>
      <c r="F1072" s="236"/>
      <c r="G1072" s="237">
        <f t="shared" si="40"/>
        <v>-1.2960299500264227E-11</v>
      </c>
      <c r="H1072" s="238">
        <f t="shared" si="41"/>
        <v>0</v>
      </c>
      <c r="I1072" s="268"/>
      <c r="J1072" s="269"/>
      <c r="K1072" s="308"/>
      <c r="N1072" s="275"/>
      <c r="O1072" s="275"/>
      <c r="P1072" s="275"/>
      <c r="Q1072" s="295"/>
    </row>
    <row r="1073" spans="1:17" s="130" customFormat="1" ht="15.75" x14ac:dyDescent="0.25">
      <c r="A1073" s="238"/>
      <c r="B1073" s="236"/>
      <c r="C1073" s="237"/>
      <c r="D1073" s="238"/>
      <c r="E1073" s="250"/>
      <c r="F1073" s="236"/>
      <c r="G1073" s="237">
        <f t="shared" si="40"/>
        <v>-1.2960299500264227E-11</v>
      </c>
      <c r="H1073" s="238">
        <f t="shared" si="41"/>
        <v>0</v>
      </c>
      <c r="I1073" s="268"/>
      <c r="J1073" s="269"/>
      <c r="K1073" s="308"/>
      <c r="N1073" s="275"/>
      <c r="O1073" s="275"/>
      <c r="P1073" s="275"/>
      <c r="Q1073" s="295"/>
    </row>
    <row r="1074" spans="1:17" s="130" customFormat="1" ht="15.75" x14ac:dyDescent="0.25">
      <c r="A1074" s="238"/>
      <c r="B1074" s="236"/>
      <c r="C1074" s="233"/>
      <c r="D1074" s="238"/>
      <c r="E1074" s="250"/>
      <c r="F1074" s="236"/>
      <c r="G1074" s="237">
        <f t="shared" si="40"/>
        <v>-1.2960299500264227E-11</v>
      </c>
      <c r="H1074" s="238">
        <f t="shared" si="41"/>
        <v>0</v>
      </c>
      <c r="I1074" s="280"/>
      <c r="J1074" s="269"/>
      <c r="K1074" s="308"/>
      <c r="N1074" s="275"/>
      <c r="O1074" s="275"/>
      <c r="P1074" s="275"/>
      <c r="Q1074" s="295"/>
    </row>
    <row r="1075" spans="1:17" s="130" customFormat="1" ht="15.75" x14ac:dyDescent="0.25">
      <c r="A1075" s="238"/>
      <c r="B1075" s="236"/>
      <c r="C1075" s="233"/>
      <c r="D1075" s="238"/>
      <c r="E1075" s="250"/>
      <c r="F1075" s="236"/>
      <c r="G1075" s="237">
        <f t="shared" si="40"/>
        <v>-1.2960299500264227E-11</v>
      </c>
      <c r="H1075" s="238">
        <f t="shared" si="41"/>
        <v>0</v>
      </c>
      <c r="I1075" s="268"/>
      <c r="J1075" s="717"/>
      <c r="K1075" s="308"/>
      <c r="N1075" s="275"/>
      <c r="O1075" s="275"/>
      <c r="P1075" s="275"/>
      <c r="Q1075" s="295"/>
    </row>
    <row r="1076" spans="1:17" s="130" customFormat="1" ht="15.75" x14ac:dyDescent="0.25">
      <c r="A1076" s="238"/>
      <c r="B1076" s="236"/>
      <c r="C1076" s="233"/>
      <c r="D1076" s="238"/>
      <c r="E1076" s="250"/>
      <c r="F1076" s="236"/>
      <c r="G1076" s="237">
        <f t="shared" si="40"/>
        <v>-1.2960299500264227E-11</v>
      </c>
      <c r="H1076" s="238">
        <f t="shared" si="41"/>
        <v>0</v>
      </c>
      <c r="I1076" s="268"/>
      <c r="J1076" s="717"/>
      <c r="K1076" s="308"/>
      <c r="N1076" s="275"/>
      <c r="O1076" s="275"/>
      <c r="P1076" s="275"/>
      <c r="Q1076" s="295"/>
    </row>
    <row r="1077" spans="1:17" s="130" customFormat="1" ht="15.75" x14ac:dyDescent="0.25">
      <c r="A1077" s="238"/>
      <c r="B1077" s="236"/>
      <c r="C1077" s="237"/>
      <c r="D1077" s="238"/>
      <c r="E1077" s="250"/>
      <c r="F1077" s="236"/>
      <c r="G1077" s="237">
        <f t="shared" si="40"/>
        <v>-1.2960299500264227E-11</v>
      </c>
      <c r="H1077" s="238">
        <f t="shared" si="41"/>
        <v>0</v>
      </c>
      <c r="I1077" s="268"/>
      <c r="J1077" s="717"/>
      <c r="K1077" s="308"/>
      <c r="N1077" s="275"/>
      <c r="O1077" s="275"/>
      <c r="P1077" s="275"/>
      <c r="Q1077" s="295"/>
    </row>
    <row r="1078" spans="1:17" s="130" customFormat="1" ht="15.75" x14ac:dyDescent="0.25">
      <c r="A1078" s="238"/>
      <c r="B1078" s="236"/>
      <c r="C1078" s="237"/>
      <c r="D1078" s="238"/>
      <c r="E1078" s="250"/>
      <c r="F1078" s="236"/>
      <c r="G1078" s="237">
        <f t="shared" si="40"/>
        <v>-1.2960299500264227E-11</v>
      </c>
      <c r="H1078" s="238">
        <f t="shared" si="41"/>
        <v>0</v>
      </c>
      <c r="I1078" s="268"/>
      <c r="J1078" s="717"/>
      <c r="K1078" s="308"/>
      <c r="N1078" s="275"/>
      <c r="O1078" s="275"/>
      <c r="P1078" s="275"/>
      <c r="Q1078" s="295"/>
    </row>
    <row r="1079" spans="1:17" s="130" customFormat="1" ht="15.75" x14ac:dyDescent="0.25">
      <c r="A1079" s="238"/>
      <c r="B1079" s="236"/>
      <c r="C1079" s="237"/>
      <c r="D1079" s="238"/>
      <c r="E1079" s="250"/>
      <c r="F1079" s="236"/>
      <c r="G1079" s="237">
        <f t="shared" si="40"/>
        <v>-1.2960299500264227E-11</v>
      </c>
      <c r="H1079" s="238">
        <f t="shared" si="41"/>
        <v>0</v>
      </c>
      <c r="I1079" s="268"/>
      <c r="J1079" s="717"/>
      <c r="K1079" s="308"/>
      <c r="N1079" s="275"/>
      <c r="O1079" s="275"/>
      <c r="P1079" s="275"/>
      <c r="Q1079" s="295"/>
    </row>
    <row r="1080" spans="1:17" s="130" customFormat="1" ht="15.75" x14ac:dyDescent="0.25">
      <c r="A1080" s="238"/>
      <c r="B1080" s="236"/>
      <c r="C1080" s="237"/>
      <c r="D1080" s="238"/>
      <c r="E1080" s="250"/>
      <c r="F1080" s="236"/>
      <c r="G1080" s="237">
        <f t="shared" si="40"/>
        <v>-1.2960299500264227E-11</v>
      </c>
      <c r="H1080" s="238">
        <f t="shared" si="41"/>
        <v>0</v>
      </c>
      <c r="I1080" s="268"/>
      <c r="J1080" s="717"/>
      <c r="K1080" s="308"/>
      <c r="N1080" s="275"/>
      <c r="O1080" s="275"/>
      <c r="P1080" s="275"/>
      <c r="Q1080" s="295"/>
    </row>
    <row r="1081" spans="1:17" s="130" customFormat="1" ht="15.75" x14ac:dyDescent="0.25">
      <c r="A1081" s="238"/>
      <c r="B1081" s="236"/>
      <c r="C1081" s="237"/>
      <c r="D1081" s="238"/>
      <c r="E1081" s="250"/>
      <c r="F1081" s="236"/>
      <c r="G1081" s="237">
        <f t="shared" si="40"/>
        <v>-1.2960299500264227E-11</v>
      </c>
      <c r="H1081" s="238">
        <f t="shared" si="41"/>
        <v>0</v>
      </c>
      <c r="I1081" s="268"/>
      <c r="J1081" s="717"/>
      <c r="K1081" s="308"/>
      <c r="N1081" s="275"/>
      <c r="O1081" s="275"/>
      <c r="P1081" s="275"/>
      <c r="Q1081" s="295"/>
    </row>
    <row r="1082" spans="1:17" s="130" customFormat="1" ht="15.75" x14ac:dyDescent="0.25">
      <c r="A1082" s="238"/>
      <c r="B1082" s="236"/>
      <c r="C1082" s="237"/>
      <c r="D1082" s="238"/>
      <c r="E1082" s="250"/>
      <c r="F1082" s="236"/>
      <c r="G1082" s="237">
        <f t="shared" si="40"/>
        <v>-1.2960299500264227E-11</v>
      </c>
      <c r="H1082" s="238">
        <f t="shared" si="41"/>
        <v>0</v>
      </c>
      <c r="I1082" s="268"/>
      <c r="J1082" s="717"/>
      <c r="K1082" s="308"/>
      <c r="N1082" s="275"/>
      <c r="O1082" s="275"/>
      <c r="P1082" s="275"/>
      <c r="Q1082" s="295"/>
    </row>
    <row r="1083" spans="1:17" s="130" customFormat="1" ht="15.75" x14ac:dyDescent="0.25">
      <c r="A1083" s="238"/>
      <c r="B1083" s="236"/>
      <c r="C1083" s="237"/>
      <c r="D1083" s="238"/>
      <c r="E1083" s="250"/>
      <c r="F1083" s="236"/>
      <c r="G1083" s="237">
        <f t="shared" si="40"/>
        <v>-1.2960299500264227E-11</v>
      </c>
      <c r="H1083" s="238">
        <f t="shared" si="41"/>
        <v>0</v>
      </c>
      <c r="I1083" s="268"/>
      <c r="J1083" s="717"/>
      <c r="K1083" s="308"/>
      <c r="N1083" s="275"/>
      <c r="O1083" s="275"/>
      <c r="P1083" s="275"/>
      <c r="Q1083" s="295"/>
    </row>
    <row r="1084" spans="1:17" s="130" customFormat="1" ht="15.75" x14ac:dyDescent="0.25">
      <c r="A1084" s="238"/>
      <c r="B1084" s="236"/>
      <c r="C1084" s="237"/>
      <c r="D1084" s="238"/>
      <c r="E1084" s="250"/>
      <c r="F1084" s="236"/>
      <c r="G1084" s="237">
        <f t="shared" si="40"/>
        <v>-1.2960299500264227E-11</v>
      </c>
      <c r="H1084" s="238">
        <f t="shared" si="41"/>
        <v>0</v>
      </c>
      <c r="I1084" s="268"/>
      <c r="J1084" s="717"/>
      <c r="K1084" s="308"/>
      <c r="N1084" s="275"/>
      <c r="O1084" s="275"/>
      <c r="P1084" s="275"/>
      <c r="Q1084" s="295"/>
    </row>
    <row r="1085" spans="1:17" s="130" customFormat="1" ht="15.75" x14ac:dyDescent="0.25">
      <c r="A1085" s="238"/>
      <c r="B1085" s="236"/>
      <c r="C1085" s="237"/>
      <c r="D1085" s="238"/>
      <c r="E1085" s="250"/>
      <c r="F1085" s="236"/>
      <c r="G1085" s="237">
        <f t="shared" si="40"/>
        <v>-1.2960299500264227E-11</v>
      </c>
      <c r="H1085" s="238">
        <f t="shared" si="41"/>
        <v>0</v>
      </c>
      <c r="I1085" s="268"/>
      <c r="J1085" s="717"/>
      <c r="K1085" s="308"/>
      <c r="N1085" s="275"/>
      <c r="O1085" s="275"/>
      <c r="P1085" s="275"/>
      <c r="Q1085" s="295"/>
    </row>
    <row r="1086" spans="1:17" s="130" customFormat="1" ht="15.75" x14ac:dyDescent="0.25">
      <c r="A1086" s="238"/>
      <c r="B1086" s="236"/>
      <c r="C1086" s="237"/>
      <c r="D1086" s="238"/>
      <c r="E1086" s="250"/>
      <c r="F1086" s="236"/>
      <c r="G1086" s="237">
        <f t="shared" si="40"/>
        <v>-1.2960299500264227E-11</v>
      </c>
      <c r="H1086" s="238">
        <f t="shared" si="41"/>
        <v>0</v>
      </c>
      <c r="I1086" s="268"/>
      <c r="J1086" s="717"/>
      <c r="K1086" s="308"/>
      <c r="N1086" s="275"/>
      <c r="O1086" s="275"/>
      <c r="P1086" s="275"/>
      <c r="Q1086" s="295"/>
    </row>
    <row r="1087" spans="1:17" s="130" customFormat="1" ht="15.75" x14ac:dyDescent="0.25">
      <c r="A1087" s="238"/>
      <c r="B1087" s="236"/>
      <c r="C1087" s="233"/>
      <c r="D1087" s="238"/>
      <c r="E1087" s="250"/>
      <c r="F1087" s="236"/>
      <c r="G1087" s="237">
        <f t="shared" si="40"/>
        <v>-1.2960299500264227E-11</v>
      </c>
      <c r="H1087" s="238">
        <f t="shared" si="41"/>
        <v>0</v>
      </c>
      <c r="I1087" s="268"/>
      <c r="J1087" s="717"/>
      <c r="K1087" s="308"/>
      <c r="N1087" s="275"/>
      <c r="O1087" s="275"/>
      <c r="P1087" s="275"/>
      <c r="Q1087" s="295"/>
    </row>
    <row r="1088" spans="1:17" s="130" customFormat="1" ht="15.75" x14ac:dyDescent="0.25">
      <c r="A1088" s="238"/>
      <c r="B1088" s="236"/>
      <c r="C1088" s="237"/>
      <c r="D1088" s="238"/>
      <c r="E1088" s="250"/>
      <c r="F1088" s="236"/>
      <c r="G1088" s="237">
        <f t="shared" si="40"/>
        <v>-1.2960299500264227E-11</v>
      </c>
      <c r="H1088" s="238">
        <f t="shared" si="41"/>
        <v>0</v>
      </c>
      <c r="I1088" s="268"/>
      <c r="J1088" s="717"/>
      <c r="K1088" s="308"/>
      <c r="N1088" s="275"/>
      <c r="O1088" s="275"/>
      <c r="P1088" s="275"/>
      <c r="Q1088" s="295"/>
    </row>
    <row r="1089" spans="1:17" s="130" customFormat="1" ht="15.75" x14ac:dyDescent="0.25">
      <c r="A1089" s="238"/>
      <c r="B1089" s="236"/>
      <c r="C1089" s="237"/>
      <c r="D1089" s="238"/>
      <c r="E1089" s="250"/>
      <c r="F1089" s="236"/>
      <c r="G1089" s="237">
        <f t="shared" si="40"/>
        <v>-1.2960299500264227E-11</v>
      </c>
      <c r="H1089" s="238">
        <f t="shared" si="41"/>
        <v>0</v>
      </c>
      <c r="I1089" s="268"/>
      <c r="J1089" s="717"/>
      <c r="K1089" s="308"/>
      <c r="N1089" s="275"/>
      <c r="O1089" s="275"/>
      <c r="P1089" s="275"/>
      <c r="Q1089" s="295"/>
    </row>
    <row r="1090" spans="1:17" s="130" customFormat="1" ht="15.75" x14ac:dyDescent="0.25">
      <c r="A1090" s="238"/>
      <c r="B1090" s="236"/>
      <c r="C1090" s="237"/>
      <c r="D1090" s="238"/>
      <c r="E1090" s="250"/>
      <c r="F1090" s="236"/>
      <c r="G1090" s="237">
        <f t="shared" si="40"/>
        <v>-1.2960299500264227E-11</v>
      </c>
      <c r="H1090" s="238">
        <f t="shared" si="41"/>
        <v>0</v>
      </c>
      <c r="I1090" s="268"/>
      <c r="J1090" s="717"/>
      <c r="K1090" s="308"/>
      <c r="N1090" s="275"/>
      <c r="O1090" s="275"/>
      <c r="P1090" s="275"/>
      <c r="Q1090" s="295"/>
    </row>
    <row r="1091" spans="1:17" s="130" customFormat="1" ht="15.75" x14ac:dyDescent="0.25">
      <c r="A1091" s="238"/>
      <c r="B1091" s="236"/>
      <c r="C1091" s="237"/>
      <c r="D1091" s="238"/>
      <c r="E1091" s="250"/>
      <c r="F1091" s="236"/>
      <c r="G1091" s="237">
        <f t="shared" si="40"/>
        <v>-1.2960299500264227E-11</v>
      </c>
      <c r="H1091" s="238">
        <f t="shared" ref="H1091:H1154" si="42">H1090-F1122+D1122</f>
        <v>0</v>
      </c>
      <c r="I1091" s="268"/>
      <c r="J1091" s="717"/>
      <c r="K1091" s="308"/>
      <c r="N1091" s="275"/>
      <c r="O1091" s="275"/>
      <c r="P1091" s="275"/>
      <c r="Q1091" s="295"/>
    </row>
    <row r="1092" spans="1:17" s="130" customFormat="1" ht="15.75" x14ac:dyDescent="0.25">
      <c r="A1092" s="238"/>
      <c r="B1092" s="236"/>
      <c r="C1092" s="237"/>
      <c r="D1092" s="238"/>
      <c r="E1092" s="250"/>
      <c r="F1092" s="236"/>
      <c r="G1092" s="237">
        <f t="shared" si="40"/>
        <v>-1.2960299500264227E-11</v>
      </c>
      <c r="H1092" s="238">
        <f t="shared" si="42"/>
        <v>0</v>
      </c>
      <c r="I1092" s="268"/>
      <c r="J1092" s="717"/>
      <c r="K1092" s="308"/>
      <c r="N1092" s="275"/>
      <c r="O1092" s="275"/>
      <c r="P1092" s="275"/>
      <c r="Q1092" s="295"/>
    </row>
    <row r="1093" spans="1:17" s="130" customFormat="1" ht="15.75" x14ac:dyDescent="0.25">
      <c r="A1093" s="238"/>
      <c r="B1093" s="236"/>
      <c r="C1093" s="237"/>
      <c r="D1093" s="238"/>
      <c r="E1093" s="250"/>
      <c r="F1093" s="236"/>
      <c r="G1093" s="237">
        <f t="shared" si="40"/>
        <v>-1.2960299500264227E-11</v>
      </c>
      <c r="H1093" s="238">
        <f t="shared" si="42"/>
        <v>0</v>
      </c>
      <c r="I1093" s="268"/>
      <c r="J1093" s="717"/>
      <c r="K1093" s="308"/>
      <c r="N1093" s="275"/>
      <c r="O1093" s="275"/>
      <c r="P1093" s="275"/>
      <c r="Q1093" s="295"/>
    </row>
    <row r="1094" spans="1:17" s="130" customFormat="1" ht="15.75" x14ac:dyDescent="0.25">
      <c r="A1094" s="238"/>
      <c r="B1094" s="236"/>
      <c r="C1094" s="233"/>
      <c r="D1094" s="238"/>
      <c r="E1094" s="250"/>
      <c r="F1094" s="236"/>
      <c r="G1094" s="237">
        <f t="shared" si="40"/>
        <v>-1.2960299500264227E-11</v>
      </c>
      <c r="H1094" s="238">
        <f t="shared" si="42"/>
        <v>0</v>
      </c>
      <c r="I1094" s="280"/>
      <c r="J1094" s="269"/>
      <c r="K1094" s="308"/>
      <c r="N1094" s="275"/>
      <c r="O1094" s="275"/>
      <c r="P1094" s="275"/>
      <c r="Q1094" s="295"/>
    </row>
    <row r="1095" spans="1:17" s="130" customFormat="1" ht="15.75" x14ac:dyDescent="0.25">
      <c r="A1095" s="238"/>
      <c r="B1095" s="236"/>
      <c r="C1095" s="237"/>
      <c r="D1095" s="238"/>
      <c r="E1095" s="250"/>
      <c r="F1095" s="236"/>
      <c r="G1095" s="237">
        <f t="shared" si="40"/>
        <v>-1.2960299500264227E-11</v>
      </c>
      <c r="H1095" s="238">
        <f t="shared" si="42"/>
        <v>0</v>
      </c>
      <c r="I1095" s="268"/>
      <c r="J1095" s="717"/>
      <c r="K1095" s="308"/>
      <c r="N1095" s="275"/>
      <c r="O1095" s="275"/>
      <c r="P1095" s="275"/>
      <c r="Q1095" s="295"/>
    </row>
    <row r="1096" spans="1:17" s="130" customFormat="1" ht="15.75" x14ac:dyDescent="0.25">
      <c r="A1096" s="238"/>
      <c r="B1096" s="236"/>
      <c r="C1096" s="237"/>
      <c r="D1096" s="238"/>
      <c r="E1096" s="250"/>
      <c r="F1096" s="236"/>
      <c r="G1096" s="237">
        <f t="shared" si="40"/>
        <v>-1.2960299500264227E-11</v>
      </c>
      <c r="H1096" s="238">
        <f t="shared" si="42"/>
        <v>0</v>
      </c>
      <c r="I1096" s="268"/>
      <c r="J1096" s="717"/>
      <c r="K1096" s="308"/>
      <c r="N1096" s="275"/>
      <c r="O1096" s="275"/>
      <c r="P1096" s="275"/>
      <c r="Q1096" s="295"/>
    </row>
    <row r="1097" spans="1:17" s="130" customFormat="1" ht="15.75" x14ac:dyDescent="0.25">
      <c r="A1097" s="238"/>
      <c r="B1097" s="236"/>
      <c r="C1097" s="237"/>
      <c r="D1097" s="238"/>
      <c r="E1097" s="250"/>
      <c r="F1097" s="236"/>
      <c r="G1097" s="237">
        <f t="shared" si="40"/>
        <v>-1.2960299500264227E-11</v>
      </c>
      <c r="H1097" s="238">
        <f t="shared" si="42"/>
        <v>0</v>
      </c>
      <c r="I1097" s="268"/>
      <c r="J1097" s="717"/>
      <c r="K1097" s="308"/>
      <c r="N1097" s="275"/>
      <c r="O1097" s="275"/>
      <c r="P1097" s="275"/>
      <c r="Q1097" s="295"/>
    </row>
    <row r="1098" spans="1:17" s="130" customFormat="1" ht="15.75" x14ac:dyDescent="0.25">
      <c r="A1098" s="238"/>
      <c r="B1098" s="236"/>
      <c r="C1098" s="233"/>
      <c r="D1098" s="238"/>
      <c r="E1098" s="250"/>
      <c r="F1098" s="236"/>
      <c r="G1098" s="237">
        <f t="shared" si="40"/>
        <v>-1.2960299500264227E-11</v>
      </c>
      <c r="H1098" s="238">
        <f t="shared" si="42"/>
        <v>0</v>
      </c>
      <c r="I1098" s="268"/>
      <c r="J1098" s="717"/>
      <c r="K1098" s="308"/>
      <c r="N1098" s="275"/>
      <c r="O1098" s="275"/>
      <c r="P1098" s="275"/>
      <c r="Q1098" s="295"/>
    </row>
    <row r="1099" spans="1:17" s="130" customFormat="1" ht="15.75" x14ac:dyDescent="0.25">
      <c r="A1099" s="238"/>
      <c r="B1099" s="236"/>
      <c r="C1099" s="237"/>
      <c r="D1099" s="238"/>
      <c r="E1099" s="250"/>
      <c r="F1099" s="236"/>
      <c r="G1099" s="237">
        <f t="shared" si="40"/>
        <v>-1.2960299500264227E-11</v>
      </c>
      <c r="H1099" s="238">
        <f t="shared" si="42"/>
        <v>0</v>
      </c>
      <c r="I1099" s="268"/>
      <c r="J1099" s="717"/>
      <c r="K1099" s="308"/>
      <c r="N1099" s="275"/>
      <c r="O1099" s="275"/>
      <c r="P1099" s="275"/>
      <c r="Q1099" s="295"/>
    </row>
    <row r="1100" spans="1:17" s="130" customFormat="1" ht="15.75" x14ac:dyDescent="0.25">
      <c r="A1100" s="238"/>
      <c r="B1100" s="236"/>
      <c r="C1100" s="237"/>
      <c r="D1100" s="238"/>
      <c r="E1100" s="250"/>
      <c r="F1100" s="236"/>
      <c r="G1100" s="237">
        <f t="shared" si="40"/>
        <v>-1.2960299500264227E-11</v>
      </c>
      <c r="H1100" s="238">
        <f t="shared" si="42"/>
        <v>0</v>
      </c>
      <c r="I1100" s="268"/>
      <c r="J1100" s="717"/>
      <c r="K1100" s="308"/>
      <c r="N1100" s="275"/>
      <c r="O1100" s="275"/>
      <c r="P1100" s="275"/>
      <c r="Q1100" s="295"/>
    </row>
    <row r="1101" spans="1:17" s="130" customFormat="1" ht="15.75" x14ac:dyDescent="0.25">
      <c r="A1101" s="238"/>
      <c r="B1101" s="236"/>
      <c r="C1101" s="237"/>
      <c r="D1101" s="238"/>
      <c r="E1101" s="250"/>
      <c r="F1101" s="236"/>
      <c r="G1101" s="237">
        <f t="shared" si="40"/>
        <v>-1.2960299500264227E-11</v>
      </c>
      <c r="H1101" s="238">
        <f t="shared" si="42"/>
        <v>0</v>
      </c>
      <c r="I1101" s="268"/>
      <c r="J1101" s="717"/>
      <c r="K1101" s="308"/>
      <c r="N1101" s="275"/>
      <c r="O1101" s="275"/>
      <c r="P1101" s="275"/>
      <c r="Q1101" s="295"/>
    </row>
    <row r="1102" spans="1:17" s="130" customFormat="1" ht="15.75" x14ac:dyDescent="0.25">
      <c r="A1102" s="238"/>
      <c r="B1102" s="236"/>
      <c r="C1102" s="237"/>
      <c r="D1102" s="238"/>
      <c r="E1102" s="250"/>
      <c r="F1102" s="236"/>
      <c r="G1102" s="237">
        <f t="shared" si="40"/>
        <v>-1.2960299500264227E-11</v>
      </c>
      <c r="H1102" s="238">
        <f t="shared" si="42"/>
        <v>0</v>
      </c>
      <c r="I1102" s="268"/>
      <c r="J1102" s="717"/>
      <c r="K1102" s="308"/>
      <c r="N1102" s="275"/>
      <c r="O1102" s="275"/>
      <c r="P1102" s="275"/>
      <c r="Q1102" s="295"/>
    </row>
    <row r="1103" spans="1:17" s="130" customFormat="1" ht="15.75" x14ac:dyDescent="0.25">
      <c r="A1103" s="238"/>
      <c r="B1103" s="236"/>
      <c r="C1103" s="237"/>
      <c r="D1103" s="238"/>
      <c r="E1103" s="250"/>
      <c r="F1103" s="236"/>
      <c r="G1103" s="237">
        <f t="shared" si="40"/>
        <v>-1.2960299500264227E-11</v>
      </c>
      <c r="H1103" s="238">
        <f t="shared" si="42"/>
        <v>0</v>
      </c>
      <c r="I1103" s="268"/>
      <c r="J1103" s="717"/>
      <c r="K1103" s="308"/>
      <c r="N1103" s="275"/>
      <c r="O1103" s="275"/>
      <c r="P1103" s="275"/>
      <c r="Q1103" s="295"/>
    </row>
    <row r="1104" spans="1:17" s="130" customFormat="1" ht="15.75" x14ac:dyDescent="0.25">
      <c r="A1104" s="238"/>
      <c r="B1104" s="236"/>
      <c r="C1104" s="233"/>
      <c r="D1104" s="238"/>
      <c r="E1104" s="250"/>
      <c r="F1104" s="236"/>
      <c r="G1104" s="237">
        <f t="shared" si="40"/>
        <v>-1.2960299500264227E-11</v>
      </c>
      <c r="H1104" s="238">
        <f t="shared" si="42"/>
        <v>0</v>
      </c>
      <c r="I1104" s="268"/>
      <c r="J1104" s="717"/>
      <c r="K1104" s="308"/>
      <c r="N1104" s="275"/>
      <c r="O1104" s="275"/>
      <c r="P1104" s="275"/>
      <c r="Q1104" s="295"/>
    </row>
    <row r="1105" spans="1:17" s="130" customFormat="1" ht="15.75" x14ac:dyDescent="0.25">
      <c r="A1105" s="238"/>
      <c r="B1105" s="236"/>
      <c r="C1105" s="233"/>
      <c r="D1105" s="238"/>
      <c r="E1105" s="250"/>
      <c r="F1105" s="236"/>
      <c r="G1105" s="237">
        <f t="shared" si="40"/>
        <v>-1.2960299500264227E-11</v>
      </c>
      <c r="H1105" s="238">
        <f t="shared" si="42"/>
        <v>0</v>
      </c>
      <c r="I1105" s="268"/>
      <c r="J1105" s="717"/>
      <c r="K1105" s="308"/>
      <c r="N1105" s="275"/>
      <c r="O1105" s="275"/>
      <c r="P1105" s="275"/>
      <c r="Q1105" s="295"/>
    </row>
    <row r="1106" spans="1:17" s="130" customFormat="1" ht="15.75" x14ac:dyDescent="0.25">
      <c r="A1106" s="238"/>
      <c r="B1106" s="236"/>
      <c r="C1106" s="237"/>
      <c r="D1106" s="238"/>
      <c r="E1106" s="250"/>
      <c r="F1106" s="236"/>
      <c r="G1106" s="237">
        <f t="shared" si="40"/>
        <v>-1.2960299500264227E-11</v>
      </c>
      <c r="H1106" s="238">
        <f t="shared" si="42"/>
        <v>0</v>
      </c>
      <c r="I1106" s="268"/>
      <c r="J1106" s="717"/>
      <c r="K1106" s="308"/>
      <c r="N1106" s="275"/>
      <c r="O1106" s="275"/>
      <c r="P1106" s="275"/>
      <c r="Q1106" s="295"/>
    </row>
    <row r="1107" spans="1:17" s="130" customFormat="1" ht="15.75" x14ac:dyDescent="0.25">
      <c r="A1107" s="238"/>
      <c r="B1107" s="236"/>
      <c r="C1107" s="237"/>
      <c r="D1107" s="238"/>
      <c r="E1107" s="250"/>
      <c r="F1107" s="236"/>
      <c r="G1107" s="237">
        <f t="shared" si="40"/>
        <v>-1.2960299500264227E-11</v>
      </c>
      <c r="H1107" s="238">
        <f t="shared" si="42"/>
        <v>0</v>
      </c>
      <c r="I1107" s="268"/>
      <c r="J1107" s="717"/>
      <c r="K1107" s="308"/>
      <c r="N1107" s="275"/>
      <c r="O1107" s="275"/>
      <c r="P1107" s="275"/>
      <c r="Q1107" s="295"/>
    </row>
    <row r="1108" spans="1:17" s="130" customFormat="1" ht="15.75" x14ac:dyDescent="0.25">
      <c r="A1108" s="238"/>
      <c r="B1108" s="236"/>
      <c r="C1108" s="237"/>
      <c r="D1108" s="238"/>
      <c r="E1108" s="250"/>
      <c r="F1108" s="236"/>
      <c r="G1108" s="237">
        <f t="shared" si="40"/>
        <v>-1.2960299500264227E-11</v>
      </c>
      <c r="H1108" s="238">
        <f t="shared" si="42"/>
        <v>0</v>
      </c>
      <c r="I1108" s="268"/>
      <c r="J1108" s="717"/>
      <c r="K1108" s="308"/>
      <c r="N1108" s="275"/>
      <c r="O1108" s="275"/>
      <c r="P1108" s="275"/>
      <c r="Q1108" s="295"/>
    </row>
    <row r="1109" spans="1:17" s="130" customFormat="1" ht="15.75" x14ac:dyDescent="0.25">
      <c r="A1109" s="238"/>
      <c r="B1109" s="236"/>
      <c r="C1109" s="233"/>
      <c r="D1109" s="238"/>
      <c r="E1109" s="250"/>
      <c r="F1109" s="236"/>
      <c r="G1109" s="237">
        <f t="shared" si="40"/>
        <v>-1.2960299500264227E-11</v>
      </c>
      <c r="H1109" s="238">
        <f t="shared" si="42"/>
        <v>0</v>
      </c>
      <c r="I1109" s="268"/>
      <c r="J1109" s="717"/>
      <c r="K1109" s="308"/>
      <c r="N1109" s="275"/>
      <c r="O1109" s="275"/>
      <c r="P1109" s="275"/>
      <c r="Q1109" s="295"/>
    </row>
    <row r="1110" spans="1:17" s="130" customFormat="1" ht="15.75" x14ac:dyDescent="0.25">
      <c r="A1110" s="238"/>
      <c r="B1110" s="236"/>
      <c r="C1110" s="237"/>
      <c r="D1110" s="238"/>
      <c r="E1110" s="250"/>
      <c r="F1110" s="236"/>
      <c r="G1110" s="237">
        <f t="shared" ref="G1110:G1173" si="43">G1109-E1110+C1110</f>
        <v>-1.2960299500264227E-11</v>
      </c>
      <c r="H1110" s="238">
        <f t="shared" si="42"/>
        <v>0</v>
      </c>
      <c r="I1110" s="268"/>
      <c r="J1110" s="717"/>
      <c r="K1110" s="308"/>
      <c r="N1110" s="275"/>
      <c r="O1110" s="275"/>
      <c r="P1110" s="275"/>
      <c r="Q1110" s="295"/>
    </row>
    <row r="1111" spans="1:17" s="130" customFormat="1" ht="15.75" x14ac:dyDescent="0.25">
      <c r="A1111" s="238"/>
      <c r="B1111" s="236"/>
      <c r="C1111" s="237"/>
      <c r="D1111" s="238"/>
      <c r="E1111" s="250"/>
      <c r="F1111" s="236"/>
      <c r="G1111" s="237">
        <f t="shared" si="43"/>
        <v>-1.2960299500264227E-11</v>
      </c>
      <c r="H1111" s="238">
        <f t="shared" si="42"/>
        <v>0</v>
      </c>
      <c r="I1111" s="268"/>
      <c r="J1111" s="717"/>
      <c r="K1111" s="308"/>
      <c r="N1111" s="275"/>
      <c r="O1111" s="275"/>
      <c r="P1111" s="275"/>
      <c r="Q1111" s="295"/>
    </row>
    <row r="1112" spans="1:17" s="130" customFormat="1" ht="15.75" x14ac:dyDescent="0.25">
      <c r="A1112" s="238"/>
      <c r="B1112" s="236"/>
      <c r="C1112" s="237"/>
      <c r="D1112" s="238"/>
      <c r="E1112" s="250"/>
      <c r="F1112" s="236"/>
      <c r="G1112" s="237">
        <f t="shared" si="43"/>
        <v>-1.2960299500264227E-11</v>
      </c>
      <c r="H1112" s="238">
        <f t="shared" si="42"/>
        <v>0</v>
      </c>
      <c r="I1112" s="268"/>
      <c r="J1112" s="717"/>
      <c r="K1112" s="308"/>
      <c r="N1112" s="275"/>
      <c r="O1112" s="275"/>
      <c r="P1112" s="275"/>
      <c r="Q1112" s="295"/>
    </row>
    <row r="1113" spans="1:17" s="130" customFormat="1" ht="15.75" x14ac:dyDescent="0.25">
      <c r="A1113" s="238"/>
      <c r="B1113" s="236"/>
      <c r="C1113" s="237"/>
      <c r="D1113" s="238"/>
      <c r="E1113" s="250"/>
      <c r="F1113" s="236"/>
      <c r="G1113" s="237">
        <f t="shared" si="43"/>
        <v>-1.2960299500264227E-11</v>
      </c>
      <c r="H1113" s="238">
        <f t="shared" si="42"/>
        <v>0</v>
      </c>
      <c r="I1113" s="268"/>
      <c r="J1113" s="717"/>
      <c r="K1113" s="308"/>
      <c r="N1113" s="275"/>
      <c r="O1113" s="275"/>
      <c r="P1113" s="275"/>
      <c r="Q1113" s="295"/>
    </row>
    <row r="1114" spans="1:17" s="130" customFormat="1" ht="15.75" x14ac:dyDescent="0.25">
      <c r="A1114" s="238"/>
      <c r="B1114" s="236"/>
      <c r="C1114" s="237"/>
      <c r="D1114" s="238"/>
      <c r="E1114" s="250"/>
      <c r="F1114" s="236"/>
      <c r="G1114" s="237">
        <f t="shared" si="43"/>
        <v>-1.2960299500264227E-11</v>
      </c>
      <c r="H1114" s="238">
        <f t="shared" si="42"/>
        <v>0</v>
      </c>
      <c r="I1114" s="268"/>
      <c r="J1114" s="717"/>
      <c r="K1114" s="308"/>
      <c r="N1114" s="275"/>
      <c r="O1114" s="275"/>
      <c r="P1114" s="275"/>
      <c r="Q1114" s="295"/>
    </row>
    <row r="1115" spans="1:17" s="130" customFormat="1" ht="15.75" x14ac:dyDescent="0.25">
      <c r="A1115" s="238"/>
      <c r="B1115" s="236"/>
      <c r="C1115" s="237"/>
      <c r="D1115" s="238"/>
      <c r="E1115" s="250"/>
      <c r="F1115" s="236"/>
      <c r="G1115" s="237">
        <f t="shared" si="43"/>
        <v>-1.2960299500264227E-11</v>
      </c>
      <c r="H1115" s="238">
        <f t="shared" si="42"/>
        <v>0</v>
      </c>
      <c r="I1115" s="268"/>
      <c r="J1115" s="717"/>
      <c r="K1115" s="308"/>
      <c r="N1115" s="275"/>
      <c r="O1115" s="275"/>
      <c r="P1115" s="275"/>
      <c r="Q1115" s="295"/>
    </row>
    <row r="1116" spans="1:17" s="130" customFormat="1" ht="15.75" x14ac:dyDescent="0.25">
      <c r="A1116" s="238"/>
      <c r="B1116" s="236"/>
      <c r="C1116" s="237"/>
      <c r="D1116" s="238"/>
      <c r="E1116" s="250"/>
      <c r="F1116" s="236"/>
      <c r="G1116" s="237">
        <f t="shared" si="43"/>
        <v>-1.2960299500264227E-11</v>
      </c>
      <c r="H1116" s="238">
        <f t="shared" si="42"/>
        <v>0</v>
      </c>
      <c r="I1116" s="280"/>
      <c r="J1116" s="269"/>
      <c r="K1116" s="308"/>
      <c r="N1116" s="275"/>
      <c r="O1116" s="275"/>
      <c r="P1116" s="275"/>
      <c r="Q1116" s="295"/>
    </row>
    <row r="1117" spans="1:17" s="130" customFormat="1" ht="15.75" x14ac:dyDescent="0.25">
      <c r="A1117" s="238"/>
      <c r="B1117" s="236"/>
      <c r="C1117" s="237"/>
      <c r="D1117" s="238"/>
      <c r="E1117" s="250"/>
      <c r="F1117" s="236"/>
      <c r="G1117" s="237">
        <f t="shared" si="43"/>
        <v>-1.2960299500264227E-11</v>
      </c>
      <c r="H1117" s="238">
        <f t="shared" si="42"/>
        <v>0</v>
      </c>
      <c r="I1117" s="268"/>
      <c r="J1117" s="269"/>
      <c r="K1117" s="308"/>
      <c r="N1117" s="275"/>
      <c r="O1117" s="275"/>
      <c r="P1117" s="275"/>
      <c r="Q1117" s="295"/>
    </row>
    <row r="1118" spans="1:17" s="130" customFormat="1" ht="15.75" x14ac:dyDescent="0.25">
      <c r="A1118" s="238"/>
      <c r="B1118" s="236"/>
      <c r="C1118" s="237"/>
      <c r="D1118" s="238"/>
      <c r="E1118" s="250"/>
      <c r="F1118" s="236"/>
      <c r="G1118" s="237">
        <f t="shared" si="43"/>
        <v>-1.2960299500264227E-11</v>
      </c>
      <c r="H1118" s="238">
        <f t="shared" si="42"/>
        <v>0</v>
      </c>
      <c r="I1118" s="268"/>
      <c r="J1118" s="269"/>
      <c r="K1118" s="308"/>
      <c r="N1118" s="275"/>
      <c r="O1118" s="275"/>
      <c r="P1118" s="275"/>
      <c r="Q1118" s="295"/>
    </row>
    <row r="1119" spans="1:17" s="130" customFormat="1" ht="15.75" x14ac:dyDescent="0.25">
      <c r="A1119" s="238"/>
      <c r="B1119" s="236"/>
      <c r="C1119" s="237"/>
      <c r="D1119" s="238"/>
      <c r="E1119" s="250"/>
      <c r="F1119" s="236"/>
      <c r="G1119" s="237">
        <f t="shared" si="43"/>
        <v>-1.2960299500264227E-11</v>
      </c>
      <c r="H1119" s="238">
        <f t="shared" si="42"/>
        <v>0</v>
      </c>
      <c r="I1119" s="268"/>
      <c r="J1119" s="269"/>
      <c r="K1119" s="308"/>
      <c r="N1119" s="275"/>
      <c r="O1119" s="275"/>
      <c r="P1119" s="275"/>
      <c r="Q1119" s="295"/>
    </row>
    <row r="1120" spans="1:17" s="130" customFormat="1" ht="15.75" x14ac:dyDescent="0.25">
      <c r="A1120" s="238"/>
      <c r="B1120" s="236"/>
      <c r="C1120" s="233"/>
      <c r="D1120" s="238"/>
      <c r="E1120" s="250"/>
      <c r="F1120" s="236"/>
      <c r="G1120" s="237">
        <f t="shared" si="43"/>
        <v>-1.2960299500264227E-11</v>
      </c>
      <c r="H1120" s="238">
        <f t="shared" si="42"/>
        <v>0</v>
      </c>
      <c r="I1120" s="268"/>
      <c r="J1120" s="269"/>
      <c r="K1120" s="308"/>
      <c r="N1120" s="275"/>
      <c r="O1120" s="275"/>
      <c r="P1120" s="275"/>
      <c r="Q1120" s="295"/>
    </row>
    <row r="1121" spans="1:17" s="130" customFormat="1" ht="15.75" x14ac:dyDescent="0.25">
      <c r="A1121" s="238"/>
      <c r="B1121" s="236"/>
      <c r="C1121" s="237"/>
      <c r="D1121" s="238"/>
      <c r="E1121" s="250"/>
      <c r="F1121" s="236"/>
      <c r="G1121" s="237">
        <f t="shared" si="43"/>
        <v>-1.2960299500264227E-11</v>
      </c>
      <c r="H1121" s="238">
        <f t="shared" si="42"/>
        <v>0</v>
      </c>
      <c r="I1121" s="268"/>
      <c r="J1121" s="269"/>
      <c r="K1121" s="308"/>
      <c r="N1121" s="275"/>
      <c r="O1121" s="275"/>
      <c r="P1121" s="275"/>
      <c r="Q1121" s="295"/>
    </row>
    <row r="1122" spans="1:17" s="130" customFormat="1" ht="15.75" x14ac:dyDescent="0.25">
      <c r="A1122" s="238"/>
      <c r="B1122" s="236"/>
      <c r="C1122" s="237"/>
      <c r="D1122" s="238"/>
      <c r="E1122" s="250"/>
      <c r="F1122" s="236"/>
      <c r="G1122" s="237">
        <f t="shared" si="43"/>
        <v>-1.2960299500264227E-11</v>
      </c>
      <c r="H1122" s="238">
        <f t="shared" si="42"/>
        <v>0</v>
      </c>
      <c r="I1122" s="268"/>
      <c r="J1122" s="269"/>
      <c r="K1122" s="308"/>
      <c r="N1122" s="275"/>
      <c r="O1122" s="275"/>
      <c r="P1122" s="275"/>
      <c r="Q1122" s="295"/>
    </row>
    <row r="1123" spans="1:17" s="130" customFormat="1" ht="15.75" x14ac:dyDescent="0.25">
      <c r="A1123" s="238"/>
      <c r="B1123" s="236"/>
      <c r="C1123" s="237"/>
      <c r="D1123" s="238"/>
      <c r="E1123" s="250"/>
      <c r="F1123" s="236"/>
      <c r="G1123" s="237">
        <f t="shared" si="43"/>
        <v>-1.2960299500264227E-11</v>
      </c>
      <c r="H1123" s="238">
        <f t="shared" si="42"/>
        <v>0</v>
      </c>
      <c r="I1123" s="268"/>
      <c r="J1123" s="269"/>
      <c r="K1123" s="308"/>
      <c r="N1123" s="275"/>
      <c r="O1123" s="275"/>
      <c r="P1123" s="275"/>
      <c r="Q1123" s="295"/>
    </row>
    <row r="1124" spans="1:17" s="130" customFormat="1" ht="15.75" x14ac:dyDescent="0.25">
      <c r="A1124" s="238"/>
      <c r="B1124" s="236"/>
      <c r="C1124" s="237"/>
      <c r="D1124" s="238"/>
      <c r="E1124" s="250"/>
      <c r="F1124" s="236"/>
      <c r="G1124" s="237">
        <f t="shared" si="43"/>
        <v>-1.2960299500264227E-11</v>
      </c>
      <c r="H1124" s="238">
        <f t="shared" si="42"/>
        <v>0</v>
      </c>
      <c r="I1124" s="268"/>
      <c r="J1124" s="269"/>
      <c r="K1124" s="308"/>
      <c r="N1124" s="275"/>
      <c r="O1124" s="275"/>
      <c r="P1124" s="275"/>
      <c r="Q1124" s="295"/>
    </row>
    <row r="1125" spans="1:17" s="130" customFormat="1" ht="15.75" x14ac:dyDescent="0.25">
      <c r="A1125" s="238"/>
      <c r="B1125" s="236"/>
      <c r="C1125" s="237"/>
      <c r="D1125" s="238"/>
      <c r="E1125" s="250"/>
      <c r="F1125" s="236"/>
      <c r="G1125" s="237">
        <f t="shared" si="43"/>
        <v>-1.2960299500264227E-11</v>
      </c>
      <c r="H1125" s="238">
        <f t="shared" si="42"/>
        <v>0</v>
      </c>
      <c r="I1125" s="268"/>
      <c r="J1125" s="269"/>
      <c r="K1125" s="308"/>
      <c r="N1125" s="275"/>
      <c r="O1125" s="275"/>
      <c r="P1125" s="275"/>
      <c r="Q1125" s="295"/>
    </row>
    <row r="1126" spans="1:17" s="130" customFormat="1" ht="15.75" x14ac:dyDescent="0.25">
      <c r="A1126" s="238"/>
      <c r="B1126" s="236"/>
      <c r="C1126" s="233"/>
      <c r="D1126" s="238"/>
      <c r="E1126" s="250"/>
      <c r="F1126" s="236"/>
      <c r="G1126" s="237">
        <f t="shared" si="43"/>
        <v>-1.2960299500264227E-11</v>
      </c>
      <c r="H1126" s="238">
        <f t="shared" si="42"/>
        <v>0</v>
      </c>
      <c r="I1126" s="268"/>
      <c r="J1126" s="269"/>
      <c r="K1126" s="308"/>
      <c r="N1126" s="275"/>
      <c r="O1126" s="275"/>
      <c r="P1126" s="275"/>
      <c r="Q1126" s="295"/>
    </row>
    <row r="1127" spans="1:17" s="130" customFormat="1" ht="15.75" x14ac:dyDescent="0.25">
      <c r="A1127" s="238"/>
      <c r="B1127" s="236"/>
      <c r="C1127" s="233"/>
      <c r="D1127" s="238"/>
      <c r="E1127" s="250"/>
      <c r="F1127" s="236"/>
      <c r="G1127" s="237">
        <f t="shared" si="43"/>
        <v>-1.2960299500264227E-11</v>
      </c>
      <c r="H1127" s="238">
        <f t="shared" si="42"/>
        <v>0</v>
      </c>
      <c r="I1127" s="268"/>
      <c r="J1127" s="269"/>
      <c r="K1127" s="308"/>
      <c r="N1127" s="275"/>
      <c r="O1127" s="275"/>
      <c r="P1127" s="275"/>
      <c r="Q1127" s="295"/>
    </row>
    <row r="1128" spans="1:17" s="130" customFormat="1" ht="15.75" x14ac:dyDescent="0.25">
      <c r="A1128" s="238"/>
      <c r="B1128" s="236"/>
      <c r="C1128" s="237"/>
      <c r="D1128" s="238"/>
      <c r="E1128" s="250"/>
      <c r="F1128" s="236"/>
      <c r="G1128" s="237">
        <f t="shared" si="43"/>
        <v>-1.2960299500264227E-11</v>
      </c>
      <c r="H1128" s="238">
        <f t="shared" si="42"/>
        <v>0</v>
      </c>
      <c r="I1128" s="268"/>
      <c r="J1128" s="269"/>
      <c r="K1128" s="308"/>
      <c r="N1128" s="275"/>
      <c r="O1128" s="275"/>
      <c r="P1128" s="275"/>
      <c r="Q1128" s="295"/>
    </row>
    <row r="1129" spans="1:17" s="130" customFormat="1" ht="15.75" x14ac:dyDescent="0.25">
      <c r="A1129" s="238"/>
      <c r="B1129" s="236"/>
      <c r="C1129" s="237"/>
      <c r="D1129" s="238"/>
      <c r="E1129" s="250"/>
      <c r="F1129" s="236"/>
      <c r="G1129" s="237">
        <f t="shared" si="43"/>
        <v>-1.2960299500264227E-11</v>
      </c>
      <c r="H1129" s="238">
        <f t="shared" si="42"/>
        <v>0</v>
      </c>
      <c r="I1129" s="268"/>
      <c r="J1129" s="269"/>
      <c r="K1129" s="308"/>
      <c r="N1129" s="275"/>
      <c r="O1129" s="275"/>
      <c r="P1129" s="275"/>
      <c r="Q1129" s="295"/>
    </row>
    <row r="1130" spans="1:17" s="130" customFormat="1" ht="15.75" x14ac:dyDescent="0.25">
      <c r="A1130" s="238"/>
      <c r="B1130" s="236"/>
      <c r="C1130" s="237"/>
      <c r="D1130" s="238"/>
      <c r="E1130" s="250"/>
      <c r="F1130" s="236"/>
      <c r="G1130" s="237">
        <f t="shared" si="43"/>
        <v>-1.2960299500264227E-11</v>
      </c>
      <c r="H1130" s="238">
        <f t="shared" si="42"/>
        <v>0</v>
      </c>
      <c r="I1130" s="268"/>
      <c r="J1130" s="269"/>
      <c r="K1130" s="308"/>
      <c r="N1130" s="275"/>
      <c r="O1130" s="275"/>
      <c r="P1130" s="275"/>
      <c r="Q1130" s="295"/>
    </row>
    <row r="1131" spans="1:17" s="130" customFormat="1" ht="15.75" x14ac:dyDescent="0.25">
      <c r="A1131" s="238"/>
      <c r="B1131" s="236"/>
      <c r="C1131" s="237"/>
      <c r="D1131" s="238"/>
      <c r="E1131" s="250"/>
      <c r="F1131" s="236"/>
      <c r="G1131" s="237">
        <f t="shared" si="43"/>
        <v>-1.2960299500264227E-11</v>
      </c>
      <c r="H1131" s="238">
        <f t="shared" si="42"/>
        <v>0</v>
      </c>
      <c r="I1131" s="268"/>
      <c r="J1131" s="269"/>
      <c r="K1131" s="308"/>
      <c r="N1131" s="275"/>
      <c r="O1131" s="275"/>
      <c r="P1131" s="275"/>
      <c r="Q1131" s="295"/>
    </row>
    <row r="1132" spans="1:17" s="130" customFormat="1" ht="15.75" x14ac:dyDescent="0.25">
      <c r="A1132" s="238"/>
      <c r="B1132" s="236"/>
      <c r="C1132" s="237"/>
      <c r="D1132" s="238"/>
      <c r="E1132" s="250"/>
      <c r="F1132" s="236"/>
      <c r="G1132" s="237">
        <f t="shared" si="43"/>
        <v>-1.2960299500264227E-11</v>
      </c>
      <c r="H1132" s="238">
        <f t="shared" si="42"/>
        <v>0</v>
      </c>
      <c r="I1132" s="268"/>
      <c r="J1132" s="269"/>
      <c r="K1132" s="308"/>
      <c r="N1132" s="275"/>
      <c r="O1132" s="275"/>
      <c r="P1132" s="275"/>
      <c r="Q1132" s="295"/>
    </row>
    <row r="1133" spans="1:17" s="130" customFormat="1" ht="15.75" x14ac:dyDescent="0.25">
      <c r="A1133" s="238"/>
      <c r="B1133" s="236"/>
      <c r="C1133" s="237"/>
      <c r="D1133" s="238"/>
      <c r="E1133" s="250"/>
      <c r="F1133" s="236"/>
      <c r="G1133" s="237">
        <f t="shared" si="43"/>
        <v>-1.2960299500264227E-11</v>
      </c>
      <c r="H1133" s="238">
        <f t="shared" si="42"/>
        <v>0</v>
      </c>
      <c r="I1133" s="268"/>
      <c r="J1133" s="269"/>
      <c r="K1133" s="308"/>
      <c r="N1133" s="275"/>
      <c r="O1133" s="275"/>
      <c r="P1133" s="275"/>
      <c r="Q1133" s="295"/>
    </row>
    <row r="1134" spans="1:17" s="130" customFormat="1" ht="15.75" x14ac:dyDescent="0.25">
      <c r="A1134" s="238"/>
      <c r="B1134" s="236"/>
      <c r="C1134" s="237"/>
      <c r="D1134" s="238"/>
      <c r="E1134" s="250"/>
      <c r="F1134" s="236"/>
      <c r="G1134" s="237">
        <f t="shared" si="43"/>
        <v>-1.2960299500264227E-11</v>
      </c>
      <c r="H1134" s="238">
        <f t="shared" si="42"/>
        <v>0</v>
      </c>
      <c r="I1134" s="268"/>
      <c r="J1134" s="269"/>
      <c r="K1134" s="308"/>
      <c r="N1134" s="275"/>
      <c r="O1134" s="275"/>
      <c r="P1134" s="275"/>
      <c r="Q1134" s="295"/>
    </row>
    <row r="1135" spans="1:17" s="130" customFormat="1" ht="15.75" x14ac:dyDescent="0.25">
      <c r="A1135" s="238"/>
      <c r="B1135" s="236"/>
      <c r="C1135" s="233"/>
      <c r="D1135" s="238"/>
      <c r="E1135" s="250"/>
      <c r="F1135" s="236"/>
      <c r="G1135" s="237">
        <f t="shared" si="43"/>
        <v>-1.2960299500264227E-11</v>
      </c>
      <c r="H1135" s="238">
        <f t="shared" si="42"/>
        <v>0</v>
      </c>
      <c r="I1135" s="268"/>
      <c r="J1135" s="269"/>
      <c r="K1135" s="308"/>
      <c r="N1135" s="275"/>
      <c r="O1135" s="275"/>
      <c r="P1135" s="275"/>
      <c r="Q1135" s="295"/>
    </row>
    <row r="1136" spans="1:17" s="130" customFormat="1" ht="15.75" x14ac:dyDescent="0.25">
      <c r="A1136" s="238"/>
      <c r="B1136" s="236"/>
      <c r="C1136" s="233"/>
      <c r="D1136" s="238"/>
      <c r="E1136" s="250"/>
      <c r="F1136" s="236"/>
      <c r="G1136" s="237">
        <f t="shared" si="43"/>
        <v>-1.2960299500264227E-11</v>
      </c>
      <c r="H1136" s="238">
        <f t="shared" si="42"/>
        <v>0</v>
      </c>
      <c r="I1136" s="280"/>
      <c r="J1136" s="269"/>
      <c r="K1136" s="308"/>
      <c r="N1136" s="275"/>
      <c r="O1136" s="275"/>
      <c r="P1136" s="275"/>
      <c r="Q1136" s="295"/>
    </row>
    <row r="1137" spans="1:17" s="130" customFormat="1" ht="15.75" x14ac:dyDescent="0.25">
      <c r="A1137" s="238"/>
      <c r="B1137" s="236"/>
      <c r="C1137" s="233"/>
      <c r="D1137" s="238"/>
      <c r="E1137" s="250"/>
      <c r="F1137" s="236"/>
      <c r="G1137" s="237">
        <f t="shared" si="43"/>
        <v>-1.2960299500264227E-11</v>
      </c>
      <c r="H1137" s="238">
        <f t="shared" si="42"/>
        <v>0</v>
      </c>
      <c r="I1137" s="280"/>
      <c r="J1137" s="269"/>
      <c r="K1137" s="308"/>
      <c r="N1137" s="275"/>
      <c r="O1137" s="275"/>
      <c r="P1137" s="275"/>
      <c r="Q1137" s="295"/>
    </row>
    <row r="1138" spans="1:17" s="130" customFormat="1" ht="15.75" x14ac:dyDescent="0.25">
      <c r="A1138" s="238"/>
      <c r="B1138" s="236"/>
      <c r="C1138" s="237"/>
      <c r="D1138" s="238"/>
      <c r="E1138" s="250"/>
      <c r="F1138" s="236"/>
      <c r="G1138" s="237">
        <f t="shared" si="43"/>
        <v>-1.2960299500264227E-11</v>
      </c>
      <c r="H1138" s="238">
        <f t="shared" si="42"/>
        <v>0</v>
      </c>
      <c r="I1138" s="280"/>
      <c r="J1138" s="269"/>
      <c r="K1138" s="308"/>
      <c r="N1138" s="275"/>
      <c r="O1138" s="275"/>
      <c r="P1138" s="275"/>
      <c r="Q1138" s="295"/>
    </row>
    <row r="1139" spans="1:17" s="130" customFormat="1" ht="15.75" x14ac:dyDescent="0.25">
      <c r="A1139" s="238"/>
      <c r="B1139" s="236"/>
      <c r="C1139" s="237"/>
      <c r="D1139" s="238"/>
      <c r="E1139" s="250"/>
      <c r="F1139" s="236"/>
      <c r="G1139" s="237">
        <f t="shared" si="43"/>
        <v>-1.2960299500264227E-11</v>
      </c>
      <c r="H1139" s="238">
        <f t="shared" si="42"/>
        <v>0</v>
      </c>
      <c r="I1139" s="280"/>
      <c r="J1139" s="269"/>
      <c r="K1139" s="308"/>
      <c r="N1139" s="275"/>
      <c r="O1139" s="275"/>
      <c r="P1139" s="275"/>
      <c r="Q1139" s="295"/>
    </row>
    <row r="1140" spans="1:17" s="130" customFormat="1" ht="15.75" x14ac:dyDescent="0.25">
      <c r="A1140" s="238"/>
      <c r="B1140" s="236"/>
      <c r="C1140" s="237"/>
      <c r="D1140" s="238"/>
      <c r="E1140" s="250"/>
      <c r="F1140" s="236"/>
      <c r="G1140" s="237">
        <f t="shared" si="43"/>
        <v>-1.2960299500264227E-11</v>
      </c>
      <c r="H1140" s="238">
        <f t="shared" si="42"/>
        <v>0</v>
      </c>
      <c r="I1140" s="280"/>
      <c r="J1140" s="269"/>
      <c r="K1140" s="308"/>
      <c r="N1140" s="275"/>
      <c r="O1140" s="275"/>
      <c r="P1140" s="275"/>
      <c r="Q1140" s="295"/>
    </row>
    <row r="1141" spans="1:17" s="130" customFormat="1" ht="15.75" x14ac:dyDescent="0.25">
      <c r="A1141" s="238"/>
      <c r="B1141" s="236"/>
      <c r="C1141" s="237"/>
      <c r="D1141" s="238"/>
      <c r="E1141" s="250"/>
      <c r="F1141" s="236"/>
      <c r="G1141" s="237">
        <f t="shared" si="43"/>
        <v>-1.2960299500264227E-11</v>
      </c>
      <c r="H1141" s="238">
        <f t="shared" si="42"/>
        <v>0</v>
      </c>
      <c r="I1141" s="280"/>
      <c r="J1141" s="269"/>
      <c r="K1141" s="308"/>
      <c r="N1141" s="275"/>
      <c r="O1141" s="275"/>
      <c r="P1141" s="275"/>
      <c r="Q1141" s="295"/>
    </row>
    <row r="1142" spans="1:17" s="130" customFormat="1" ht="15.75" x14ac:dyDescent="0.25">
      <c r="A1142" s="238"/>
      <c r="B1142" s="236"/>
      <c r="C1142" s="237"/>
      <c r="D1142" s="238"/>
      <c r="E1142" s="250"/>
      <c r="F1142" s="236"/>
      <c r="G1142" s="237">
        <f t="shared" si="43"/>
        <v>-1.2960299500264227E-11</v>
      </c>
      <c r="H1142" s="238">
        <f t="shared" si="42"/>
        <v>0</v>
      </c>
      <c r="I1142" s="280"/>
      <c r="J1142" s="269"/>
      <c r="K1142" s="308"/>
      <c r="N1142" s="275"/>
      <c r="O1142" s="275"/>
      <c r="P1142" s="275"/>
      <c r="Q1142" s="295"/>
    </row>
    <row r="1143" spans="1:17" s="130" customFormat="1" ht="15.75" x14ac:dyDescent="0.25">
      <c r="A1143" s="238"/>
      <c r="B1143" s="236"/>
      <c r="C1143" s="237"/>
      <c r="D1143" s="238"/>
      <c r="E1143" s="250"/>
      <c r="F1143" s="236"/>
      <c r="G1143" s="237">
        <f t="shared" si="43"/>
        <v>-1.2960299500264227E-11</v>
      </c>
      <c r="H1143" s="238">
        <f t="shared" si="42"/>
        <v>0</v>
      </c>
      <c r="I1143" s="280"/>
      <c r="J1143" s="269"/>
      <c r="K1143" s="308"/>
      <c r="N1143" s="275"/>
      <c r="O1143" s="275"/>
      <c r="P1143" s="275"/>
      <c r="Q1143" s="295"/>
    </row>
    <row r="1144" spans="1:17" s="130" customFormat="1" ht="15.75" x14ac:dyDescent="0.25">
      <c r="A1144" s="238"/>
      <c r="B1144" s="236"/>
      <c r="C1144" s="237"/>
      <c r="D1144" s="238"/>
      <c r="E1144" s="250"/>
      <c r="F1144" s="236"/>
      <c r="G1144" s="237">
        <f t="shared" si="43"/>
        <v>-1.2960299500264227E-11</v>
      </c>
      <c r="H1144" s="238">
        <f t="shared" si="42"/>
        <v>0</v>
      </c>
      <c r="I1144" s="280"/>
      <c r="J1144" s="269"/>
      <c r="K1144" s="308"/>
      <c r="N1144" s="275"/>
      <c r="O1144" s="275"/>
      <c r="P1144" s="275"/>
      <c r="Q1144" s="295"/>
    </row>
    <row r="1145" spans="1:17" s="130" customFormat="1" ht="15.75" x14ac:dyDescent="0.25">
      <c r="A1145" s="238"/>
      <c r="B1145" s="236"/>
      <c r="C1145" s="237"/>
      <c r="D1145" s="238"/>
      <c r="E1145" s="250"/>
      <c r="F1145" s="236"/>
      <c r="G1145" s="237">
        <f t="shared" si="43"/>
        <v>-1.2960299500264227E-11</v>
      </c>
      <c r="H1145" s="238">
        <f t="shared" si="42"/>
        <v>0</v>
      </c>
      <c r="I1145" s="268"/>
      <c r="J1145" s="269"/>
      <c r="K1145" s="308"/>
      <c r="N1145" s="275"/>
      <c r="O1145" s="275"/>
      <c r="P1145" s="275"/>
      <c r="Q1145" s="295"/>
    </row>
    <row r="1146" spans="1:17" s="130" customFormat="1" ht="15.75" x14ac:dyDescent="0.25">
      <c r="A1146" s="238"/>
      <c r="B1146" s="236"/>
      <c r="C1146" s="237"/>
      <c r="D1146" s="238"/>
      <c r="E1146" s="250"/>
      <c r="F1146" s="236"/>
      <c r="G1146" s="237">
        <f t="shared" si="43"/>
        <v>-1.2960299500264227E-11</v>
      </c>
      <c r="H1146" s="238">
        <f t="shared" si="42"/>
        <v>0</v>
      </c>
      <c r="I1146" s="268"/>
      <c r="J1146" s="269"/>
      <c r="K1146" s="308"/>
      <c r="N1146" s="275"/>
      <c r="O1146" s="275"/>
      <c r="P1146" s="275"/>
      <c r="Q1146" s="295"/>
    </row>
    <row r="1147" spans="1:17" s="130" customFormat="1" ht="15.75" x14ac:dyDescent="0.25">
      <c r="A1147" s="238"/>
      <c r="B1147" s="236"/>
      <c r="C1147" s="237"/>
      <c r="D1147" s="238"/>
      <c r="E1147" s="250"/>
      <c r="F1147" s="236"/>
      <c r="G1147" s="237">
        <f t="shared" si="43"/>
        <v>-1.2960299500264227E-11</v>
      </c>
      <c r="H1147" s="238">
        <f t="shared" si="42"/>
        <v>0</v>
      </c>
      <c r="I1147" s="268"/>
      <c r="J1147" s="269"/>
      <c r="K1147" s="308"/>
      <c r="N1147" s="275"/>
      <c r="O1147" s="275"/>
      <c r="P1147" s="275"/>
      <c r="Q1147" s="295"/>
    </row>
    <row r="1148" spans="1:17" s="130" customFormat="1" ht="15.75" x14ac:dyDescent="0.25">
      <c r="A1148" s="238"/>
      <c r="B1148" s="236"/>
      <c r="C1148" s="237"/>
      <c r="D1148" s="238"/>
      <c r="E1148" s="250"/>
      <c r="F1148" s="236"/>
      <c r="G1148" s="237">
        <f t="shared" si="43"/>
        <v>-1.2960299500264227E-11</v>
      </c>
      <c r="H1148" s="238">
        <f t="shared" si="42"/>
        <v>0</v>
      </c>
      <c r="I1148" s="268"/>
      <c r="J1148" s="269"/>
      <c r="K1148" s="308"/>
      <c r="N1148" s="275"/>
      <c r="O1148" s="275"/>
      <c r="P1148" s="275"/>
      <c r="Q1148" s="295"/>
    </row>
    <row r="1149" spans="1:17" s="130" customFormat="1" ht="15.75" x14ac:dyDescent="0.25">
      <c r="A1149" s="238"/>
      <c r="B1149" s="236"/>
      <c r="C1149" s="237"/>
      <c r="D1149" s="238"/>
      <c r="E1149" s="250"/>
      <c r="F1149" s="236"/>
      <c r="G1149" s="237">
        <f t="shared" si="43"/>
        <v>-1.2960299500264227E-11</v>
      </c>
      <c r="H1149" s="238">
        <f t="shared" si="42"/>
        <v>0</v>
      </c>
      <c r="I1149" s="268"/>
      <c r="J1149" s="269"/>
      <c r="K1149" s="308"/>
      <c r="N1149" s="275"/>
      <c r="O1149" s="275"/>
      <c r="P1149" s="275"/>
      <c r="Q1149" s="295"/>
    </row>
    <row r="1150" spans="1:17" s="130" customFormat="1" ht="15.75" x14ac:dyDescent="0.25">
      <c r="A1150" s="238"/>
      <c r="B1150" s="236"/>
      <c r="C1150" s="233"/>
      <c r="D1150" s="238"/>
      <c r="E1150" s="304"/>
      <c r="F1150" s="236"/>
      <c r="G1150" s="237">
        <f t="shared" si="43"/>
        <v>-1.2960299500264227E-11</v>
      </c>
      <c r="H1150" s="238">
        <f t="shared" si="42"/>
        <v>0</v>
      </c>
      <c r="I1150" s="268"/>
      <c r="J1150" s="269"/>
      <c r="K1150" s="308"/>
      <c r="N1150" s="275"/>
      <c r="O1150" s="275"/>
      <c r="P1150" s="275"/>
      <c r="Q1150" s="295"/>
    </row>
    <row r="1151" spans="1:17" s="130" customFormat="1" ht="15.75" x14ac:dyDescent="0.25">
      <c r="A1151" s="238"/>
      <c r="B1151" s="236"/>
      <c r="C1151" s="233"/>
      <c r="D1151" s="238"/>
      <c r="E1151" s="304"/>
      <c r="F1151" s="236"/>
      <c r="G1151" s="237">
        <f t="shared" si="43"/>
        <v>-1.2960299500264227E-11</v>
      </c>
      <c r="H1151" s="238">
        <f t="shared" si="42"/>
        <v>0</v>
      </c>
      <c r="I1151" s="268"/>
      <c r="J1151" s="269"/>
      <c r="K1151" s="308"/>
      <c r="N1151" s="275"/>
      <c r="O1151" s="275"/>
      <c r="P1151" s="275"/>
      <c r="Q1151" s="295"/>
    </row>
    <row r="1152" spans="1:17" s="130" customFormat="1" ht="15.75" x14ac:dyDescent="0.25">
      <c r="A1152" s="238"/>
      <c r="B1152" s="236"/>
      <c r="C1152" s="233"/>
      <c r="D1152" s="238"/>
      <c r="E1152" s="304"/>
      <c r="F1152" s="236"/>
      <c r="G1152" s="237">
        <f t="shared" si="43"/>
        <v>-1.2960299500264227E-11</v>
      </c>
      <c r="H1152" s="238">
        <f t="shared" si="42"/>
        <v>0</v>
      </c>
      <c r="I1152" s="268"/>
      <c r="J1152" s="269"/>
      <c r="K1152" s="308"/>
      <c r="N1152" s="275"/>
      <c r="O1152" s="275"/>
      <c r="P1152" s="275"/>
      <c r="Q1152" s="295"/>
    </row>
    <row r="1153" spans="1:17" s="130" customFormat="1" ht="15.75" x14ac:dyDescent="0.25">
      <c r="A1153" s="238"/>
      <c r="B1153" s="236"/>
      <c r="C1153" s="233"/>
      <c r="D1153" s="238"/>
      <c r="E1153" s="304"/>
      <c r="F1153" s="236"/>
      <c r="G1153" s="237">
        <f t="shared" si="43"/>
        <v>-1.2960299500264227E-11</v>
      </c>
      <c r="H1153" s="238">
        <f t="shared" si="42"/>
        <v>0</v>
      </c>
      <c r="I1153" s="268"/>
      <c r="J1153" s="269"/>
      <c r="K1153" s="308"/>
      <c r="N1153" s="275"/>
      <c r="O1153" s="275"/>
      <c r="P1153" s="275"/>
      <c r="Q1153" s="295"/>
    </row>
    <row r="1154" spans="1:17" s="130" customFormat="1" ht="15.75" x14ac:dyDescent="0.25">
      <c r="A1154" s="238"/>
      <c r="B1154" s="236"/>
      <c r="C1154" s="237"/>
      <c r="D1154" s="238"/>
      <c r="E1154" s="250"/>
      <c r="F1154" s="236"/>
      <c r="G1154" s="237">
        <f t="shared" si="43"/>
        <v>-1.2960299500264227E-11</v>
      </c>
      <c r="H1154" s="238">
        <f t="shared" si="42"/>
        <v>0</v>
      </c>
      <c r="I1154" s="268"/>
      <c r="J1154" s="269"/>
      <c r="K1154" s="308"/>
      <c r="N1154" s="275"/>
      <c r="O1154" s="275"/>
      <c r="P1154" s="275"/>
      <c r="Q1154" s="295"/>
    </row>
    <row r="1155" spans="1:17" s="130" customFormat="1" ht="15.75" x14ac:dyDescent="0.25">
      <c r="A1155" s="238"/>
      <c r="B1155" s="236"/>
      <c r="C1155" s="237"/>
      <c r="D1155" s="238"/>
      <c r="E1155" s="250"/>
      <c r="F1155" s="236"/>
      <c r="G1155" s="237">
        <f t="shared" si="43"/>
        <v>-1.2960299500264227E-11</v>
      </c>
      <c r="H1155" s="238">
        <f t="shared" ref="H1155:H1218" si="44">H1154-F1186+D1186</f>
        <v>0</v>
      </c>
      <c r="I1155" s="268"/>
      <c r="J1155" s="269"/>
      <c r="K1155" s="308"/>
      <c r="N1155" s="275"/>
      <c r="O1155" s="275"/>
      <c r="P1155" s="275"/>
      <c r="Q1155" s="295"/>
    </row>
    <row r="1156" spans="1:17" s="130" customFormat="1" ht="15.75" x14ac:dyDescent="0.25">
      <c r="A1156" s="238"/>
      <c r="B1156" s="236"/>
      <c r="C1156" s="237"/>
      <c r="D1156" s="238"/>
      <c r="E1156" s="250"/>
      <c r="F1156" s="236"/>
      <c r="G1156" s="237">
        <f t="shared" si="43"/>
        <v>-1.2960299500264227E-11</v>
      </c>
      <c r="H1156" s="238">
        <f t="shared" si="44"/>
        <v>0</v>
      </c>
      <c r="I1156" s="268"/>
      <c r="J1156" s="269"/>
      <c r="K1156" s="308"/>
      <c r="N1156" s="275"/>
      <c r="O1156" s="275"/>
      <c r="P1156" s="275"/>
      <c r="Q1156" s="295"/>
    </row>
    <row r="1157" spans="1:17" s="130" customFormat="1" ht="15.75" x14ac:dyDescent="0.25">
      <c r="A1157" s="238"/>
      <c r="B1157" s="236"/>
      <c r="C1157" s="233"/>
      <c r="D1157" s="238"/>
      <c r="E1157" s="250"/>
      <c r="F1157" s="236"/>
      <c r="G1157" s="237">
        <f t="shared" si="43"/>
        <v>-1.2960299500264227E-11</v>
      </c>
      <c r="H1157" s="238">
        <f t="shared" si="44"/>
        <v>0</v>
      </c>
      <c r="I1157" s="280"/>
      <c r="J1157" s="269"/>
      <c r="K1157" s="308"/>
      <c r="N1157" s="275"/>
      <c r="O1157" s="275"/>
      <c r="P1157" s="275"/>
      <c r="Q1157" s="295"/>
    </row>
    <row r="1158" spans="1:17" s="130" customFormat="1" ht="15.75" x14ac:dyDescent="0.25">
      <c r="A1158" s="238"/>
      <c r="B1158" s="236"/>
      <c r="C1158" s="233"/>
      <c r="D1158" s="238"/>
      <c r="E1158" s="250"/>
      <c r="F1158" s="236"/>
      <c r="G1158" s="237">
        <f t="shared" si="43"/>
        <v>-1.2960299500264227E-11</v>
      </c>
      <c r="H1158" s="238">
        <f t="shared" si="44"/>
        <v>0</v>
      </c>
      <c r="I1158" s="268"/>
      <c r="J1158" s="269"/>
      <c r="K1158" s="308"/>
      <c r="N1158" s="275"/>
      <c r="O1158" s="275"/>
      <c r="P1158" s="275"/>
      <c r="Q1158" s="295"/>
    </row>
    <row r="1159" spans="1:17" s="130" customFormat="1" ht="15.75" x14ac:dyDescent="0.25">
      <c r="A1159" s="238"/>
      <c r="B1159" s="236"/>
      <c r="C1159" s="237"/>
      <c r="D1159" s="238"/>
      <c r="E1159" s="250"/>
      <c r="F1159" s="236"/>
      <c r="G1159" s="237">
        <f t="shared" si="43"/>
        <v>-1.2960299500264227E-11</v>
      </c>
      <c r="H1159" s="238">
        <f t="shared" si="44"/>
        <v>0</v>
      </c>
      <c r="I1159" s="268"/>
      <c r="J1159" s="269"/>
      <c r="K1159" s="308"/>
      <c r="N1159" s="275"/>
      <c r="O1159" s="275"/>
      <c r="P1159" s="275"/>
      <c r="Q1159" s="295"/>
    </row>
    <row r="1160" spans="1:17" s="130" customFormat="1" ht="15.75" x14ac:dyDescent="0.25">
      <c r="A1160" s="238"/>
      <c r="B1160" s="236"/>
      <c r="C1160" s="237"/>
      <c r="D1160" s="238"/>
      <c r="E1160" s="250"/>
      <c r="F1160" s="236"/>
      <c r="G1160" s="237">
        <f t="shared" si="43"/>
        <v>-1.2960299500264227E-11</v>
      </c>
      <c r="H1160" s="238">
        <f t="shared" si="44"/>
        <v>0</v>
      </c>
      <c r="I1160" s="268"/>
      <c r="J1160" s="269"/>
      <c r="K1160" s="308"/>
      <c r="N1160" s="275"/>
      <c r="O1160" s="275"/>
      <c r="P1160" s="275"/>
      <c r="Q1160" s="295"/>
    </row>
    <row r="1161" spans="1:17" s="130" customFormat="1" ht="15.75" x14ac:dyDescent="0.25">
      <c r="A1161" s="238"/>
      <c r="B1161" s="236"/>
      <c r="C1161" s="237"/>
      <c r="D1161" s="238"/>
      <c r="E1161" s="250"/>
      <c r="F1161" s="236"/>
      <c r="G1161" s="237">
        <f t="shared" si="43"/>
        <v>-1.2960299500264227E-11</v>
      </c>
      <c r="H1161" s="238">
        <f t="shared" si="44"/>
        <v>0</v>
      </c>
      <c r="I1161" s="268"/>
      <c r="J1161" s="269"/>
      <c r="K1161" s="308"/>
      <c r="N1161" s="275"/>
      <c r="O1161" s="275"/>
      <c r="P1161" s="275"/>
      <c r="Q1161" s="295"/>
    </row>
    <row r="1162" spans="1:17" s="130" customFormat="1" ht="15.75" x14ac:dyDescent="0.25">
      <c r="A1162" s="238"/>
      <c r="B1162" s="236"/>
      <c r="C1162" s="237"/>
      <c r="D1162" s="238"/>
      <c r="E1162" s="250"/>
      <c r="F1162" s="236"/>
      <c r="G1162" s="237">
        <f t="shared" si="43"/>
        <v>-1.2960299500264227E-11</v>
      </c>
      <c r="H1162" s="238">
        <f t="shared" si="44"/>
        <v>0</v>
      </c>
      <c r="I1162" s="268"/>
      <c r="J1162" s="269"/>
      <c r="K1162" s="308"/>
      <c r="N1162" s="275"/>
      <c r="O1162" s="275"/>
      <c r="P1162" s="275"/>
      <c r="Q1162" s="295"/>
    </row>
    <row r="1163" spans="1:17" s="130" customFormat="1" ht="15.75" x14ac:dyDescent="0.25">
      <c r="A1163" s="238"/>
      <c r="B1163" s="236"/>
      <c r="C1163" s="237"/>
      <c r="D1163" s="238"/>
      <c r="E1163" s="250"/>
      <c r="F1163" s="236"/>
      <c r="G1163" s="237">
        <f t="shared" si="43"/>
        <v>-1.2960299500264227E-11</v>
      </c>
      <c r="H1163" s="238">
        <f t="shared" si="44"/>
        <v>0</v>
      </c>
      <c r="I1163" s="268"/>
      <c r="J1163" s="269"/>
      <c r="K1163" s="308"/>
      <c r="N1163" s="275"/>
      <c r="O1163" s="275"/>
      <c r="P1163" s="275"/>
      <c r="Q1163" s="295"/>
    </row>
    <row r="1164" spans="1:17" s="130" customFormat="1" ht="15.75" x14ac:dyDescent="0.25">
      <c r="A1164" s="238"/>
      <c r="B1164" s="236"/>
      <c r="C1164" s="233"/>
      <c r="D1164" s="238"/>
      <c r="E1164" s="250"/>
      <c r="F1164" s="236"/>
      <c r="G1164" s="237">
        <f t="shared" si="43"/>
        <v>-1.2960299500264227E-11</v>
      </c>
      <c r="H1164" s="238">
        <f t="shared" si="44"/>
        <v>0</v>
      </c>
      <c r="I1164" s="268"/>
      <c r="J1164" s="269"/>
      <c r="K1164" s="308"/>
      <c r="N1164" s="275"/>
      <c r="O1164" s="275"/>
      <c r="P1164" s="275"/>
      <c r="Q1164" s="295"/>
    </row>
    <row r="1165" spans="1:17" s="130" customFormat="1" ht="15.75" x14ac:dyDescent="0.25">
      <c r="A1165" s="238"/>
      <c r="B1165" s="236"/>
      <c r="C1165" s="237"/>
      <c r="D1165" s="238"/>
      <c r="E1165" s="250"/>
      <c r="F1165" s="236"/>
      <c r="G1165" s="237">
        <f t="shared" si="43"/>
        <v>-1.2960299500264227E-11</v>
      </c>
      <c r="H1165" s="238">
        <f t="shared" si="44"/>
        <v>0</v>
      </c>
      <c r="I1165" s="268"/>
      <c r="J1165" s="269"/>
      <c r="K1165" s="308"/>
      <c r="N1165" s="275"/>
      <c r="O1165" s="275"/>
      <c r="P1165" s="275"/>
      <c r="Q1165" s="295"/>
    </row>
    <row r="1166" spans="1:17" s="130" customFormat="1" ht="15.75" x14ac:dyDescent="0.25">
      <c r="A1166" s="238"/>
      <c r="B1166" s="236"/>
      <c r="C1166" s="237"/>
      <c r="D1166" s="238"/>
      <c r="E1166" s="250"/>
      <c r="F1166" s="236"/>
      <c r="G1166" s="237">
        <f t="shared" si="43"/>
        <v>-1.2960299500264227E-11</v>
      </c>
      <c r="H1166" s="238">
        <f t="shared" si="44"/>
        <v>0</v>
      </c>
      <c r="I1166" s="268"/>
      <c r="J1166" s="269"/>
      <c r="K1166" s="308"/>
      <c r="N1166" s="275"/>
      <c r="O1166" s="275"/>
      <c r="P1166" s="275"/>
      <c r="Q1166" s="295"/>
    </row>
    <row r="1167" spans="1:17" s="130" customFormat="1" ht="15.75" x14ac:dyDescent="0.25">
      <c r="A1167" s="238"/>
      <c r="B1167" s="236"/>
      <c r="C1167" s="237"/>
      <c r="D1167" s="238"/>
      <c r="E1167" s="250"/>
      <c r="F1167" s="236"/>
      <c r="G1167" s="237">
        <f t="shared" si="43"/>
        <v>-1.2960299500264227E-11</v>
      </c>
      <c r="H1167" s="238">
        <f t="shared" si="44"/>
        <v>0</v>
      </c>
      <c r="I1167" s="268"/>
      <c r="J1167" s="269"/>
      <c r="K1167" s="308"/>
      <c r="N1167" s="275"/>
      <c r="O1167" s="275"/>
      <c r="P1167" s="275"/>
      <c r="Q1167" s="295"/>
    </row>
    <row r="1168" spans="1:17" s="130" customFormat="1" ht="15.75" x14ac:dyDescent="0.25">
      <c r="A1168" s="238"/>
      <c r="B1168" s="236"/>
      <c r="C1168" s="237"/>
      <c r="D1168" s="238"/>
      <c r="E1168" s="250"/>
      <c r="F1168" s="236"/>
      <c r="G1168" s="237">
        <f t="shared" si="43"/>
        <v>-1.2960299500264227E-11</v>
      </c>
      <c r="H1168" s="238">
        <f t="shared" si="44"/>
        <v>0</v>
      </c>
      <c r="I1168" s="268"/>
      <c r="J1168" s="269"/>
      <c r="K1168" s="308"/>
      <c r="N1168" s="275"/>
      <c r="O1168" s="275"/>
      <c r="P1168" s="275"/>
      <c r="Q1168" s="295"/>
    </row>
    <row r="1169" spans="1:17" s="130" customFormat="1" ht="15.75" x14ac:dyDescent="0.25">
      <c r="A1169" s="238"/>
      <c r="B1169" s="236"/>
      <c r="C1169" s="237"/>
      <c r="D1169" s="238"/>
      <c r="E1169" s="250"/>
      <c r="F1169" s="236"/>
      <c r="G1169" s="237">
        <f t="shared" si="43"/>
        <v>-1.2960299500264227E-11</v>
      </c>
      <c r="H1169" s="238">
        <f t="shared" si="44"/>
        <v>0</v>
      </c>
      <c r="I1169" s="268"/>
      <c r="J1169" s="269"/>
      <c r="K1169" s="308"/>
      <c r="N1169" s="275"/>
      <c r="O1169" s="275"/>
      <c r="P1169" s="275"/>
      <c r="Q1169" s="295"/>
    </row>
    <row r="1170" spans="1:17" s="130" customFormat="1" ht="15.75" x14ac:dyDescent="0.25">
      <c r="A1170" s="238"/>
      <c r="B1170" s="236"/>
      <c r="C1170" s="233"/>
      <c r="D1170" s="238"/>
      <c r="E1170" s="250"/>
      <c r="F1170" s="236"/>
      <c r="G1170" s="237">
        <f t="shared" si="43"/>
        <v>-1.2960299500264227E-11</v>
      </c>
      <c r="H1170" s="238">
        <f t="shared" si="44"/>
        <v>0</v>
      </c>
      <c r="I1170" s="268"/>
      <c r="J1170" s="269"/>
      <c r="K1170" s="308"/>
      <c r="N1170" s="275"/>
      <c r="O1170" s="275"/>
      <c r="P1170" s="275"/>
      <c r="Q1170" s="295"/>
    </row>
    <row r="1171" spans="1:17" s="130" customFormat="1" ht="15.75" x14ac:dyDescent="0.25">
      <c r="A1171" s="238"/>
      <c r="B1171" s="236"/>
      <c r="C1171" s="233"/>
      <c r="D1171" s="238"/>
      <c r="E1171" s="250"/>
      <c r="F1171" s="236"/>
      <c r="G1171" s="237">
        <f t="shared" si="43"/>
        <v>-1.2960299500264227E-11</v>
      </c>
      <c r="H1171" s="238">
        <f t="shared" si="44"/>
        <v>0</v>
      </c>
      <c r="I1171" s="268"/>
      <c r="J1171" s="269"/>
      <c r="K1171" s="308"/>
      <c r="N1171" s="275"/>
      <c r="O1171" s="275"/>
      <c r="P1171" s="275"/>
      <c r="Q1171" s="295"/>
    </row>
    <row r="1172" spans="1:17" s="130" customFormat="1" ht="15.75" x14ac:dyDescent="0.25">
      <c r="A1172" s="238"/>
      <c r="B1172" s="236"/>
      <c r="C1172" s="237"/>
      <c r="D1172" s="238"/>
      <c r="E1172" s="250"/>
      <c r="F1172" s="236"/>
      <c r="G1172" s="237">
        <f t="shared" si="43"/>
        <v>-1.2960299500264227E-11</v>
      </c>
      <c r="H1172" s="238">
        <f t="shared" si="44"/>
        <v>0</v>
      </c>
      <c r="I1172" s="268"/>
      <c r="J1172" s="269"/>
      <c r="K1172" s="308"/>
      <c r="N1172" s="275"/>
      <c r="O1172" s="275"/>
      <c r="P1172" s="275"/>
      <c r="Q1172" s="295"/>
    </row>
    <row r="1173" spans="1:17" s="130" customFormat="1" ht="15.75" x14ac:dyDescent="0.25">
      <c r="A1173" s="238"/>
      <c r="B1173" s="236"/>
      <c r="C1173" s="237"/>
      <c r="D1173" s="238"/>
      <c r="E1173" s="250"/>
      <c r="F1173" s="236"/>
      <c r="G1173" s="237">
        <f t="shared" si="43"/>
        <v>-1.2960299500264227E-11</v>
      </c>
      <c r="H1173" s="238">
        <f t="shared" si="44"/>
        <v>0</v>
      </c>
      <c r="I1173" s="268"/>
      <c r="J1173" s="269"/>
      <c r="K1173" s="308"/>
      <c r="N1173" s="275"/>
      <c r="O1173" s="275"/>
      <c r="P1173" s="275"/>
      <c r="Q1173" s="295"/>
    </row>
    <row r="1174" spans="1:17" s="130" customFormat="1" ht="15.75" x14ac:dyDescent="0.25">
      <c r="A1174" s="238"/>
      <c r="B1174" s="236"/>
      <c r="C1174" s="237"/>
      <c r="D1174" s="238"/>
      <c r="E1174" s="250"/>
      <c r="F1174" s="236"/>
      <c r="G1174" s="237">
        <f t="shared" ref="G1174:G1237" si="45">G1173-E1174+C1174</f>
        <v>-1.2960299500264227E-11</v>
      </c>
      <c r="H1174" s="238">
        <f t="shared" si="44"/>
        <v>0</v>
      </c>
      <c r="I1174" s="268"/>
      <c r="J1174" s="269"/>
      <c r="K1174" s="308"/>
      <c r="N1174" s="275"/>
      <c r="O1174" s="275"/>
      <c r="P1174" s="275"/>
      <c r="Q1174" s="295"/>
    </row>
    <row r="1175" spans="1:17" s="130" customFormat="1" ht="15.75" x14ac:dyDescent="0.25">
      <c r="A1175" s="238"/>
      <c r="B1175" s="236"/>
      <c r="C1175" s="237"/>
      <c r="D1175" s="238"/>
      <c r="E1175" s="250"/>
      <c r="F1175" s="236"/>
      <c r="G1175" s="237">
        <f t="shared" si="45"/>
        <v>-1.2960299500264227E-11</v>
      </c>
      <c r="H1175" s="238">
        <f t="shared" si="44"/>
        <v>0</v>
      </c>
      <c r="I1175" s="268"/>
      <c r="J1175" s="269"/>
      <c r="K1175" s="308"/>
      <c r="N1175" s="275"/>
      <c r="O1175" s="275"/>
      <c r="P1175" s="275"/>
      <c r="Q1175" s="295"/>
    </row>
    <row r="1176" spans="1:17" s="130" customFormat="1" ht="15.75" x14ac:dyDescent="0.25">
      <c r="A1176" s="238"/>
      <c r="B1176" s="236"/>
      <c r="C1176" s="237"/>
      <c r="D1176" s="238"/>
      <c r="E1176" s="250"/>
      <c r="F1176" s="236"/>
      <c r="G1176" s="237">
        <f t="shared" si="45"/>
        <v>-1.2960299500264227E-11</v>
      </c>
      <c r="H1176" s="238">
        <f t="shared" si="44"/>
        <v>0</v>
      </c>
      <c r="I1176" s="268"/>
      <c r="J1176" s="269"/>
      <c r="K1176" s="308"/>
      <c r="N1176" s="275"/>
      <c r="O1176" s="275"/>
      <c r="P1176" s="275"/>
      <c r="Q1176" s="295"/>
    </row>
    <row r="1177" spans="1:17" s="130" customFormat="1" ht="15.75" x14ac:dyDescent="0.25">
      <c r="A1177" s="238"/>
      <c r="B1177" s="236"/>
      <c r="C1177" s="237"/>
      <c r="D1177" s="238"/>
      <c r="E1177" s="250"/>
      <c r="F1177" s="236"/>
      <c r="G1177" s="237">
        <f t="shared" si="45"/>
        <v>-1.2960299500264227E-11</v>
      </c>
      <c r="H1177" s="238">
        <f t="shared" si="44"/>
        <v>0</v>
      </c>
      <c r="I1177" s="268"/>
      <c r="J1177" s="269"/>
      <c r="K1177" s="308"/>
      <c r="N1177" s="275"/>
      <c r="O1177" s="275"/>
      <c r="P1177" s="275"/>
      <c r="Q1177" s="295"/>
    </row>
    <row r="1178" spans="1:17" s="130" customFormat="1" ht="15.75" x14ac:dyDescent="0.25">
      <c r="A1178" s="238"/>
      <c r="B1178" s="236"/>
      <c r="C1178" s="237"/>
      <c r="D1178" s="238"/>
      <c r="E1178" s="250"/>
      <c r="F1178" s="236"/>
      <c r="G1178" s="237">
        <f t="shared" si="45"/>
        <v>-1.2960299500264227E-11</v>
      </c>
      <c r="H1178" s="238">
        <f t="shared" si="44"/>
        <v>0</v>
      </c>
      <c r="I1178" s="268"/>
      <c r="J1178" s="269"/>
      <c r="K1178" s="308"/>
      <c r="N1178" s="275"/>
      <c r="O1178" s="275"/>
      <c r="P1178" s="275"/>
      <c r="Q1178" s="295"/>
    </row>
    <row r="1179" spans="1:17" s="130" customFormat="1" ht="15.75" x14ac:dyDescent="0.25">
      <c r="A1179" s="238"/>
      <c r="B1179" s="236"/>
      <c r="C1179" s="237"/>
      <c r="D1179" s="238"/>
      <c r="E1179" s="250"/>
      <c r="F1179" s="236"/>
      <c r="G1179" s="237">
        <f t="shared" si="45"/>
        <v>-1.2960299500264227E-11</v>
      </c>
      <c r="H1179" s="238">
        <f t="shared" si="44"/>
        <v>0</v>
      </c>
      <c r="I1179" s="268"/>
      <c r="J1179" s="269"/>
      <c r="K1179" s="308"/>
      <c r="N1179" s="275"/>
      <c r="O1179" s="275"/>
      <c r="P1179" s="275"/>
      <c r="Q1179" s="295"/>
    </row>
    <row r="1180" spans="1:17" s="130" customFormat="1" ht="15.75" x14ac:dyDescent="0.25">
      <c r="A1180" s="238"/>
      <c r="B1180" s="236"/>
      <c r="C1180" s="233"/>
      <c r="D1180" s="238"/>
      <c r="E1180" s="250"/>
      <c r="F1180" s="236"/>
      <c r="G1180" s="237">
        <f t="shared" si="45"/>
        <v>-1.2960299500264227E-11</v>
      </c>
      <c r="H1180" s="238">
        <f t="shared" si="44"/>
        <v>0</v>
      </c>
      <c r="I1180" s="268"/>
      <c r="J1180" s="269"/>
      <c r="K1180" s="308"/>
      <c r="N1180" s="275"/>
      <c r="O1180" s="275"/>
      <c r="P1180" s="275"/>
      <c r="Q1180" s="295"/>
    </row>
    <row r="1181" spans="1:17" s="130" customFormat="1" ht="15.75" x14ac:dyDescent="0.25">
      <c r="A1181" s="238"/>
      <c r="B1181" s="236"/>
      <c r="C1181" s="233"/>
      <c r="D1181" s="238"/>
      <c r="E1181" s="250"/>
      <c r="F1181" s="236"/>
      <c r="G1181" s="237">
        <f t="shared" si="45"/>
        <v>-1.2960299500264227E-11</v>
      </c>
      <c r="H1181" s="238">
        <f t="shared" si="44"/>
        <v>0</v>
      </c>
      <c r="I1181" s="268"/>
      <c r="J1181" s="269"/>
      <c r="K1181" s="308"/>
      <c r="N1181" s="275"/>
      <c r="O1181" s="275"/>
      <c r="P1181" s="275"/>
      <c r="Q1181" s="295"/>
    </row>
    <row r="1182" spans="1:17" s="130" customFormat="1" ht="15.75" x14ac:dyDescent="0.25">
      <c r="A1182" s="238"/>
      <c r="B1182" s="236"/>
      <c r="C1182" s="233"/>
      <c r="D1182" s="238"/>
      <c r="E1182" s="250"/>
      <c r="F1182" s="236"/>
      <c r="G1182" s="237">
        <f t="shared" si="45"/>
        <v>-1.2960299500264227E-11</v>
      </c>
      <c r="H1182" s="238">
        <f t="shared" si="44"/>
        <v>0</v>
      </c>
      <c r="I1182" s="280"/>
      <c r="J1182" s="269"/>
      <c r="K1182" s="308"/>
      <c r="N1182" s="275"/>
      <c r="O1182" s="275"/>
      <c r="P1182" s="275"/>
      <c r="Q1182" s="295"/>
    </row>
    <row r="1183" spans="1:17" s="130" customFormat="1" ht="15.75" x14ac:dyDescent="0.25">
      <c r="A1183" s="238"/>
      <c r="B1183" s="236"/>
      <c r="C1183" s="237"/>
      <c r="D1183" s="238"/>
      <c r="E1183" s="250"/>
      <c r="F1183" s="236"/>
      <c r="G1183" s="237">
        <f t="shared" si="45"/>
        <v>-1.2960299500264227E-11</v>
      </c>
      <c r="H1183" s="238">
        <f t="shared" si="44"/>
        <v>0</v>
      </c>
      <c r="I1183" s="268"/>
      <c r="J1183" s="269"/>
      <c r="K1183" s="308"/>
      <c r="N1183" s="275"/>
      <c r="O1183" s="275"/>
      <c r="P1183" s="275"/>
      <c r="Q1183" s="295"/>
    </row>
    <row r="1184" spans="1:17" s="130" customFormat="1" ht="15.75" x14ac:dyDescent="0.25">
      <c r="A1184" s="238"/>
      <c r="B1184" s="236"/>
      <c r="C1184" s="237"/>
      <c r="D1184" s="238"/>
      <c r="E1184" s="250"/>
      <c r="F1184" s="236"/>
      <c r="G1184" s="237">
        <f t="shared" si="45"/>
        <v>-1.2960299500264227E-11</v>
      </c>
      <c r="H1184" s="238">
        <f t="shared" si="44"/>
        <v>0</v>
      </c>
      <c r="I1184" s="280"/>
      <c r="J1184" s="269"/>
      <c r="K1184" s="308"/>
      <c r="N1184" s="275"/>
      <c r="O1184" s="275"/>
      <c r="P1184" s="275"/>
      <c r="Q1184" s="295"/>
    </row>
    <row r="1185" spans="1:17" s="130" customFormat="1" ht="15.75" x14ac:dyDescent="0.25">
      <c r="A1185" s="238"/>
      <c r="B1185" s="236"/>
      <c r="C1185" s="237"/>
      <c r="D1185" s="238"/>
      <c r="E1185" s="250"/>
      <c r="F1185" s="236"/>
      <c r="G1185" s="237">
        <f t="shared" si="45"/>
        <v>-1.2960299500264227E-11</v>
      </c>
      <c r="H1185" s="238">
        <f t="shared" si="44"/>
        <v>0</v>
      </c>
      <c r="I1185" s="268"/>
      <c r="J1185" s="269"/>
      <c r="K1185" s="308"/>
      <c r="N1185" s="275"/>
      <c r="O1185" s="275"/>
      <c r="P1185" s="275"/>
      <c r="Q1185" s="295"/>
    </row>
    <row r="1186" spans="1:17" s="130" customFormat="1" ht="15.75" x14ac:dyDescent="0.25">
      <c r="A1186" s="238"/>
      <c r="B1186" s="236"/>
      <c r="C1186" s="237"/>
      <c r="D1186" s="238"/>
      <c r="E1186" s="250"/>
      <c r="F1186" s="236"/>
      <c r="G1186" s="237">
        <f t="shared" si="45"/>
        <v>-1.2960299500264227E-11</v>
      </c>
      <c r="H1186" s="238">
        <f t="shared" si="44"/>
        <v>0</v>
      </c>
      <c r="I1186" s="268"/>
      <c r="J1186" s="269"/>
      <c r="K1186" s="308"/>
      <c r="N1186" s="275"/>
      <c r="O1186" s="275"/>
      <c r="P1186" s="275"/>
      <c r="Q1186" s="295"/>
    </row>
    <row r="1187" spans="1:17" s="130" customFormat="1" ht="15.75" x14ac:dyDescent="0.25">
      <c r="A1187" s="238"/>
      <c r="B1187" s="236"/>
      <c r="C1187" s="233"/>
      <c r="D1187" s="238"/>
      <c r="E1187" s="250"/>
      <c r="F1187" s="236"/>
      <c r="G1187" s="237">
        <f t="shared" si="45"/>
        <v>-1.2960299500264227E-11</v>
      </c>
      <c r="H1187" s="238">
        <f t="shared" si="44"/>
        <v>0</v>
      </c>
      <c r="I1187" s="268"/>
      <c r="J1187" s="269"/>
      <c r="K1187" s="308"/>
      <c r="N1187" s="275"/>
      <c r="O1187" s="275"/>
      <c r="P1187" s="275"/>
      <c r="Q1187" s="295"/>
    </row>
    <row r="1188" spans="1:17" s="130" customFormat="1" ht="15.75" x14ac:dyDescent="0.25">
      <c r="A1188" s="238"/>
      <c r="B1188" s="236"/>
      <c r="C1188" s="237"/>
      <c r="D1188" s="238"/>
      <c r="E1188" s="250"/>
      <c r="F1188" s="236"/>
      <c r="G1188" s="237">
        <f t="shared" si="45"/>
        <v>-1.2960299500264227E-11</v>
      </c>
      <c r="H1188" s="238">
        <f t="shared" si="44"/>
        <v>0</v>
      </c>
      <c r="I1188" s="268"/>
      <c r="J1188" s="269"/>
      <c r="K1188" s="308"/>
      <c r="N1188" s="275"/>
      <c r="O1188" s="275"/>
      <c r="P1188" s="275"/>
      <c r="Q1188" s="295"/>
    </row>
    <row r="1189" spans="1:17" s="130" customFormat="1" ht="15.75" x14ac:dyDescent="0.25">
      <c r="A1189" s="238"/>
      <c r="B1189" s="236"/>
      <c r="C1189" s="237"/>
      <c r="D1189" s="238"/>
      <c r="E1189" s="250"/>
      <c r="F1189" s="236"/>
      <c r="G1189" s="237">
        <f t="shared" si="45"/>
        <v>-1.2960299500264227E-11</v>
      </c>
      <c r="H1189" s="238">
        <f t="shared" si="44"/>
        <v>0</v>
      </c>
      <c r="I1189" s="268"/>
      <c r="J1189" s="269"/>
      <c r="K1189" s="308"/>
      <c r="N1189" s="275"/>
      <c r="O1189" s="275"/>
      <c r="P1189" s="275"/>
      <c r="Q1189" s="295"/>
    </row>
    <row r="1190" spans="1:17" s="130" customFormat="1" ht="15.75" x14ac:dyDescent="0.25">
      <c r="A1190" s="238"/>
      <c r="B1190" s="236"/>
      <c r="C1190" s="237"/>
      <c r="D1190" s="238"/>
      <c r="E1190" s="250"/>
      <c r="F1190" s="236"/>
      <c r="G1190" s="237">
        <f t="shared" si="45"/>
        <v>-1.2960299500264227E-11</v>
      </c>
      <c r="H1190" s="238">
        <f t="shared" si="44"/>
        <v>0</v>
      </c>
      <c r="I1190" s="268"/>
      <c r="J1190" s="269"/>
      <c r="K1190" s="308"/>
      <c r="N1190" s="275"/>
      <c r="O1190" s="275"/>
      <c r="P1190" s="275"/>
      <c r="Q1190" s="295"/>
    </row>
    <row r="1191" spans="1:17" s="130" customFormat="1" ht="15.75" x14ac:dyDescent="0.25">
      <c r="A1191" s="238"/>
      <c r="B1191" s="236"/>
      <c r="C1191" s="237"/>
      <c r="D1191" s="238"/>
      <c r="E1191" s="250"/>
      <c r="F1191" s="236"/>
      <c r="G1191" s="237">
        <f t="shared" si="45"/>
        <v>-1.2960299500264227E-11</v>
      </c>
      <c r="H1191" s="238">
        <f t="shared" si="44"/>
        <v>0</v>
      </c>
      <c r="I1191" s="268"/>
      <c r="J1191" s="269"/>
      <c r="K1191" s="308"/>
      <c r="N1191" s="275"/>
      <c r="O1191" s="275"/>
      <c r="P1191" s="275"/>
      <c r="Q1191" s="295"/>
    </row>
    <row r="1192" spans="1:17" s="130" customFormat="1" ht="15.75" x14ac:dyDescent="0.25">
      <c r="A1192" s="238"/>
      <c r="B1192" s="236"/>
      <c r="C1192" s="237"/>
      <c r="D1192" s="238"/>
      <c r="E1192" s="250"/>
      <c r="F1192" s="236"/>
      <c r="G1192" s="237">
        <f t="shared" si="45"/>
        <v>-1.2960299500264227E-11</v>
      </c>
      <c r="H1192" s="238">
        <f t="shared" si="44"/>
        <v>0</v>
      </c>
      <c r="I1192" s="268"/>
      <c r="J1192" s="269"/>
      <c r="K1192" s="308"/>
      <c r="N1192" s="275"/>
      <c r="O1192" s="275"/>
      <c r="P1192" s="275"/>
      <c r="Q1192" s="295"/>
    </row>
    <row r="1193" spans="1:17" s="130" customFormat="1" ht="15.75" x14ac:dyDescent="0.25">
      <c r="A1193" s="238"/>
      <c r="B1193" s="236"/>
      <c r="C1193" s="237"/>
      <c r="D1193" s="238"/>
      <c r="E1193" s="250"/>
      <c r="F1193" s="236"/>
      <c r="G1193" s="237">
        <f t="shared" si="45"/>
        <v>-1.2960299500264227E-11</v>
      </c>
      <c r="H1193" s="238">
        <f t="shared" si="44"/>
        <v>0</v>
      </c>
      <c r="I1193" s="280"/>
      <c r="J1193" s="269"/>
      <c r="K1193" s="308"/>
      <c r="N1193" s="275"/>
      <c r="O1193" s="275"/>
      <c r="P1193" s="275"/>
      <c r="Q1193" s="295"/>
    </row>
    <row r="1194" spans="1:17" s="130" customFormat="1" ht="15.75" x14ac:dyDescent="0.25">
      <c r="A1194" s="238"/>
      <c r="B1194" s="236"/>
      <c r="C1194" s="237"/>
      <c r="D1194" s="238"/>
      <c r="E1194" s="250"/>
      <c r="F1194" s="236"/>
      <c r="G1194" s="237">
        <f t="shared" si="45"/>
        <v>-1.2960299500264227E-11</v>
      </c>
      <c r="H1194" s="238">
        <f t="shared" si="44"/>
        <v>0</v>
      </c>
      <c r="I1194" s="280"/>
      <c r="J1194" s="269"/>
      <c r="K1194" s="308"/>
      <c r="N1194" s="275"/>
      <c r="O1194" s="275"/>
      <c r="P1194" s="275"/>
      <c r="Q1194" s="295"/>
    </row>
    <row r="1195" spans="1:17" s="130" customFormat="1" ht="15.75" x14ac:dyDescent="0.25">
      <c r="A1195" s="238"/>
      <c r="B1195" s="236"/>
      <c r="C1195" s="237"/>
      <c r="D1195" s="238"/>
      <c r="E1195" s="250"/>
      <c r="F1195" s="236"/>
      <c r="G1195" s="237">
        <f t="shared" si="45"/>
        <v>-1.2960299500264227E-11</v>
      </c>
      <c r="H1195" s="238">
        <f t="shared" si="44"/>
        <v>0</v>
      </c>
      <c r="I1195" s="280"/>
      <c r="J1195" s="269"/>
      <c r="K1195" s="308"/>
      <c r="N1195" s="275"/>
      <c r="O1195" s="275"/>
      <c r="P1195" s="275"/>
      <c r="Q1195" s="295"/>
    </row>
    <row r="1196" spans="1:17" s="130" customFormat="1" ht="15.75" x14ac:dyDescent="0.25">
      <c r="A1196" s="238"/>
      <c r="B1196" s="236"/>
      <c r="C1196" s="237"/>
      <c r="D1196" s="238"/>
      <c r="E1196" s="250"/>
      <c r="F1196" s="236"/>
      <c r="G1196" s="237">
        <f t="shared" si="45"/>
        <v>-1.2960299500264227E-11</v>
      </c>
      <c r="H1196" s="238">
        <f t="shared" si="44"/>
        <v>0</v>
      </c>
      <c r="I1196" s="280"/>
      <c r="J1196" s="269"/>
      <c r="K1196" s="308"/>
      <c r="N1196" s="275"/>
      <c r="O1196" s="275"/>
      <c r="P1196" s="275"/>
      <c r="Q1196" s="295"/>
    </row>
    <row r="1197" spans="1:17" s="130" customFormat="1" ht="15.75" x14ac:dyDescent="0.25">
      <c r="A1197" s="238"/>
      <c r="B1197" s="236"/>
      <c r="C1197" s="237"/>
      <c r="D1197" s="238"/>
      <c r="E1197" s="250"/>
      <c r="F1197" s="236"/>
      <c r="G1197" s="237">
        <f t="shared" si="45"/>
        <v>-1.2960299500264227E-11</v>
      </c>
      <c r="H1197" s="238">
        <f t="shared" si="44"/>
        <v>0</v>
      </c>
      <c r="I1197" s="280"/>
      <c r="J1197" s="269"/>
      <c r="K1197" s="308"/>
      <c r="N1197" s="275"/>
      <c r="O1197" s="275"/>
      <c r="P1197" s="275"/>
      <c r="Q1197" s="295"/>
    </row>
    <row r="1198" spans="1:17" s="130" customFormat="1" ht="15.75" x14ac:dyDescent="0.25">
      <c r="A1198" s="238"/>
      <c r="B1198" s="236"/>
      <c r="C1198" s="237"/>
      <c r="D1198" s="238"/>
      <c r="E1198" s="250"/>
      <c r="F1198" s="236"/>
      <c r="G1198" s="237">
        <f t="shared" si="45"/>
        <v>-1.2960299500264227E-11</v>
      </c>
      <c r="H1198" s="238">
        <f t="shared" si="44"/>
        <v>0</v>
      </c>
      <c r="I1198" s="280"/>
      <c r="J1198" s="269"/>
      <c r="K1198" s="308"/>
      <c r="N1198" s="275"/>
      <c r="O1198" s="275"/>
      <c r="P1198" s="275"/>
      <c r="Q1198" s="295"/>
    </row>
    <row r="1199" spans="1:17" s="130" customFormat="1" ht="15.75" x14ac:dyDescent="0.25">
      <c r="A1199" s="238"/>
      <c r="B1199" s="236"/>
      <c r="C1199" s="237"/>
      <c r="D1199" s="238"/>
      <c r="E1199" s="250"/>
      <c r="F1199" s="236"/>
      <c r="G1199" s="237">
        <f t="shared" si="45"/>
        <v>-1.2960299500264227E-11</v>
      </c>
      <c r="H1199" s="238">
        <f t="shared" si="44"/>
        <v>0</v>
      </c>
      <c r="I1199" s="280"/>
      <c r="J1199" s="269"/>
      <c r="K1199" s="308"/>
      <c r="N1199" s="275"/>
      <c r="O1199" s="275"/>
      <c r="P1199" s="275"/>
      <c r="Q1199" s="295"/>
    </row>
    <row r="1200" spans="1:17" s="130" customFormat="1" ht="15.75" x14ac:dyDescent="0.25">
      <c r="A1200" s="238"/>
      <c r="B1200" s="236"/>
      <c r="C1200" s="237"/>
      <c r="D1200" s="238"/>
      <c r="E1200" s="250"/>
      <c r="F1200" s="236"/>
      <c r="G1200" s="237">
        <f t="shared" si="45"/>
        <v>-1.2960299500264227E-11</v>
      </c>
      <c r="H1200" s="238">
        <f t="shared" si="44"/>
        <v>0</v>
      </c>
      <c r="I1200" s="280"/>
      <c r="J1200" s="269"/>
      <c r="K1200" s="308"/>
      <c r="N1200" s="275"/>
      <c r="O1200" s="275"/>
      <c r="P1200" s="275"/>
      <c r="Q1200" s="295"/>
    </row>
    <row r="1201" spans="1:17" s="130" customFormat="1" ht="15.75" x14ac:dyDescent="0.25">
      <c r="A1201" s="238"/>
      <c r="B1201" s="236"/>
      <c r="C1201" s="233"/>
      <c r="D1201" s="238"/>
      <c r="E1201" s="250"/>
      <c r="F1201" s="236"/>
      <c r="G1201" s="237">
        <f t="shared" si="45"/>
        <v>-1.2960299500264227E-11</v>
      </c>
      <c r="H1201" s="238">
        <f t="shared" si="44"/>
        <v>0</v>
      </c>
      <c r="I1201" s="280"/>
      <c r="J1201" s="269"/>
      <c r="K1201" s="308"/>
      <c r="N1201" s="275"/>
      <c r="O1201" s="275"/>
      <c r="P1201" s="275"/>
      <c r="Q1201" s="295"/>
    </row>
    <row r="1202" spans="1:17" s="130" customFormat="1" ht="15.75" x14ac:dyDescent="0.25">
      <c r="A1202" s="238"/>
      <c r="B1202" s="236"/>
      <c r="C1202" s="237"/>
      <c r="D1202" s="238"/>
      <c r="E1202" s="250"/>
      <c r="F1202" s="236"/>
      <c r="G1202" s="237">
        <f t="shared" si="45"/>
        <v>-1.2960299500264227E-11</v>
      </c>
      <c r="H1202" s="238">
        <f t="shared" si="44"/>
        <v>0</v>
      </c>
      <c r="I1202" s="280"/>
      <c r="J1202" s="269"/>
      <c r="K1202" s="308"/>
      <c r="N1202" s="275"/>
      <c r="O1202" s="275"/>
      <c r="P1202" s="275"/>
      <c r="Q1202" s="295"/>
    </row>
    <row r="1203" spans="1:17" s="130" customFormat="1" ht="15.75" x14ac:dyDescent="0.25">
      <c r="A1203" s="238"/>
      <c r="B1203" s="236"/>
      <c r="C1203" s="237"/>
      <c r="D1203" s="238"/>
      <c r="E1203" s="250"/>
      <c r="F1203" s="236"/>
      <c r="G1203" s="237">
        <f t="shared" si="45"/>
        <v>-1.2960299500264227E-11</v>
      </c>
      <c r="H1203" s="238">
        <f t="shared" si="44"/>
        <v>0</v>
      </c>
      <c r="I1203" s="280"/>
      <c r="J1203" s="269"/>
      <c r="K1203" s="308"/>
      <c r="N1203" s="275"/>
      <c r="O1203" s="275"/>
      <c r="P1203" s="275"/>
      <c r="Q1203" s="295"/>
    </row>
    <row r="1204" spans="1:17" s="130" customFormat="1" ht="15.75" x14ac:dyDescent="0.25">
      <c r="A1204" s="238"/>
      <c r="B1204" s="236"/>
      <c r="C1204" s="237"/>
      <c r="D1204" s="238"/>
      <c r="E1204" s="250"/>
      <c r="F1204" s="236"/>
      <c r="G1204" s="237">
        <f t="shared" si="45"/>
        <v>-1.2960299500264227E-11</v>
      </c>
      <c r="H1204" s="238">
        <f t="shared" si="44"/>
        <v>0</v>
      </c>
      <c r="I1204" s="280"/>
      <c r="J1204" s="269"/>
      <c r="K1204" s="308"/>
      <c r="N1204" s="275"/>
      <c r="O1204" s="275"/>
      <c r="P1204" s="275"/>
      <c r="Q1204" s="295"/>
    </row>
    <row r="1205" spans="1:17" s="130" customFormat="1" ht="15.75" x14ac:dyDescent="0.25">
      <c r="A1205" s="238"/>
      <c r="B1205" s="236"/>
      <c r="C1205" s="237"/>
      <c r="D1205" s="238"/>
      <c r="E1205" s="250"/>
      <c r="F1205" s="236"/>
      <c r="G1205" s="237">
        <f t="shared" si="45"/>
        <v>-1.2960299500264227E-11</v>
      </c>
      <c r="H1205" s="238">
        <f t="shared" si="44"/>
        <v>0</v>
      </c>
      <c r="I1205" s="280"/>
      <c r="J1205" s="269"/>
      <c r="K1205" s="308"/>
      <c r="N1205" s="275"/>
      <c r="O1205" s="275"/>
      <c r="P1205" s="275"/>
      <c r="Q1205" s="295"/>
    </row>
    <row r="1206" spans="1:17" s="130" customFormat="1" ht="15.75" x14ac:dyDescent="0.25">
      <c r="A1206" s="238"/>
      <c r="B1206" s="236"/>
      <c r="C1206" s="233"/>
      <c r="D1206" s="238"/>
      <c r="E1206" s="250"/>
      <c r="F1206" s="236"/>
      <c r="G1206" s="237">
        <f t="shared" si="45"/>
        <v>-1.2960299500264227E-11</v>
      </c>
      <c r="H1206" s="238">
        <f t="shared" si="44"/>
        <v>0</v>
      </c>
      <c r="I1206" s="280"/>
      <c r="J1206" s="269"/>
      <c r="K1206" s="308"/>
      <c r="N1206" s="275"/>
      <c r="O1206" s="275"/>
      <c r="P1206" s="275"/>
      <c r="Q1206" s="295"/>
    </row>
    <row r="1207" spans="1:17" s="130" customFormat="1" ht="15.75" x14ac:dyDescent="0.25">
      <c r="A1207" s="238"/>
      <c r="B1207" s="236"/>
      <c r="C1207" s="233"/>
      <c r="D1207" s="238"/>
      <c r="E1207" s="250"/>
      <c r="F1207" s="236"/>
      <c r="G1207" s="237">
        <f t="shared" si="45"/>
        <v>-1.2960299500264227E-11</v>
      </c>
      <c r="H1207" s="238">
        <f t="shared" si="44"/>
        <v>0</v>
      </c>
      <c r="I1207" s="280"/>
      <c r="J1207" s="269"/>
      <c r="K1207" s="308"/>
      <c r="N1207" s="275"/>
      <c r="O1207" s="275"/>
      <c r="P1207" s="275"/>
      <c r="Q1207" s="295"/>
    </row>
    <row r="1208" spans="1:17" s="130" customFormat="1" ht="15.75" x14ac:dyDescent="0.25">
      <c r="A1208" s="238"/>
      <c r="B1208" s="236"/>
      <c r="C1208" s="237"/>
      <c r="D1208" s="238"/>
      <c r="E1208" s="250"/>
      <c r="F1208" s="236"/>
      <c r="G1208" s="237">
        <f t="shared" si="45"/>
        <v>-1.2960299500264227E-11</v>
      </c>
      <c r="H1208" s="238">
        <f t="shared" si="44"/>
        <v>0</v>
      </c>
      <c r="I1208" s="280"/>
      <c r="J1208" s="269"/>
      <c r="K1208" s="308"/>
      <c r="N1208" s="275"/>
      <c r="O1208" s="275"/>
      <c r="P1208" s="275"/>
      <c r="Q1208" s="295"/>
    </row>
    <row r="1209" spans="1:17" s="130" customFormat="1" ht="15.75" x14ac:dyDescent="0.25">
      <c r="A1209" s="238"/>
      <c r="B1209" s="236"/>
      <c r="C1209" s="237"/>
      <c r="D1209" s="238"/>
      <c r="E1209" s="250"/>
      <c r="F1209" s="236"/>
      <c r="G1209" s="237">
        <f t="shared" si="45"/>
        <v>-1.2960299500264227E-11</v>
      </c>
      <c r="H1209" s="238">
        <f t="shared" si="44"/>
        <v>0</v>
      </c>
      <c r="I1209" s="280"/>
      <c r="J1209" s="269"/>
      <c r="K1209" s="308"/>
      <c r="N1209" s="275"/>
      <c r="O1209" s="275"/>
      <c r="P1209" s="275"/>
      <c r="Q1209" s="295"/>
    </row>
    <row r="1210" spans="1:17" s="130" customFormat="1" ht="15.75" x14ac:dyDescent="0.25">
      <c r="A1210" s="238"/>
      <c r="B1210" s="236"/>
      <c r="C1210" s="237"/>
      <c r="D1210" s="238"/>
      <c r="E1210" s="250"/>
      <c r="F1210" s="236"/>
      <c r="G1210" s="237">
        <f t="shared" si="45"/>
        <v>-1.2960299500264227E-11</v>
      </c>
      <c r="H1210" s="238">
        <f t="shared" si="44"/>
        <v>0</v>
      </c>
      <c r="I1210" s="280"/>
      <c r="J1210" s="269"/>
      <c r="K1210" s="308"/>
      <c r="N1210" s="275"/>
      <c r="O1210" s="275"/>
      <c r="P1210" s="275"/>
      <c r="Q1210" s="295"/>
    </row>
    <row r="1211" spans="1:17" s="130" customFormat="1" ht="15.75" x14ac:dyDescent="0.25">
      <c r="A1211" s="238"/>
      <c r="B1211" s="236"/>
      <c r="C1211" s="237"/>
      <c r="D1211" s="238"/>
      <c r="E1211" s="250"/>
      <c r="F1211" s="236"/>
      <c r="G1211" s="237">
        <f t="shared" si="45"/>
        <v>-1.2960299500264227E-11</v>
      </c>
      <c r="H1211" s="238">
        <f t="shared" si="44"/>
        <v>0</v>
      </c>
      <c r="I1211" s="280"/>
      <c r="J1211" s="269"/>
      <c r="K1211" s="308"/>
      <c r="N1211" s="275"/>
      <c r="O1211" s="275"/>
      <c r="P1211" s="275"/>
      <c r="Q1211" s="295"/>
    </row>
    <row r="1212" spans="1:17" s="130" customFormat="1" ht="15.75" x14ac:dyDescent="0.25">
      <c r="A1212" s="238"/>
      <c r="B1212" s="236"/>
      <c r="C1212" s="237"/>
      <c r="D1212" s="238"/>
      <c r="E1212" s="250"/>
      <c r="F1212" s="236"/>
      <c r="G1212" s="237">
        <f t="shared" si="45"/>
        <v>-1.2960299500264227E-11</v>
      </c>
      <c r="H1212" s="238">
        <f t="shared" si="44"/>
        <v>0</v>
      </c>
      <c r="I1212" s="280"/>
      <c r="J1212" s="269"/>
      <c r="K1212" s="308"/>
      <c r="N1212" s="275"/>
      <c r="O1212" s="275"/>
      <c r="P1212" s="275"/>
      <c r="Q1212" s="295"/>
    </row>
    <row r="1213" spans="1:17" s="130" customFormat="1" ht="15.75" x14ac:dyDescent="0.25">
      <c r="A1213" s="238"/>
      <c r="B1213" s="236"/>
      <c r="C1213" s="237"/>
      <c r="D1213" s="238"/>
      <c r="E1213" s="250"/>
      <c r="F1213" s="236"/>
      <c r="G1213" s="237">
        <f t="shared" si="45"/>
        <v>-1.2960299500264227E-11</v>
      </c>
      <c r="H1213" s="238">
        <f t="shared" si="44"/>
        <v>0</v>
      </c>
      <c r="I1213" s="280"/>
      <c r="J1213" s="269"/>
      <c r="K1213" s="308"/>
      <c r="N1213" s="275"/>
      <c r="O1213" s="275"/>
      <c r="P1213" s="275"/>
      <c r="Q1213" s="295"/>
    </row>
    <row r="1214" spans="1:17" s="130" customFormat="1" ht="15.75" x14ac:dyDescent="0.25">
      <c r="A1214" s="238"/>
      <c r="B1214" s="236"/>
      <c r="C1214" s="237"/>
      <c r="D1214" s="238"/>
      <c r="E1214" s="250"/>
      <c r="F1214" s="236"/>
      <c r="G1214" s="237">
        <f t="shared" si="45"/>
        <v>-1.2960299500264227E-11</v>
      </c>
      <c r="H1214" s="238">
        <f t="shared" si="44"/>
        <v>0</v>
      </c>
      <c r="I1214" s="280"/>
      <c r="J1214" s="269"/>
      <c r="K1214" s="308"/>
      <c r="N1214" s="275"/>
      <c r="O1214" s="275"/>
      <c r="P1214" s="275"/>
      <c r="Q1214" s="295"/>
    </row>
    <row r="1215" spans="1:17" s="130" customFormat="1" ht="15.75" x14ac:dyDescent="0.25">
      <c r="A1215" s="238"/>
      <c r="B1215" s="236"/>
      <c r="C1215" s="233"/>
      <c r="D1215" s="238"/>
      <c r="E1215" s="250"/>
      <c r="F1215" s="236"/>
      <c r="G1215" s="237">
        <f t="shared" si="45"/>
        <v>-1.2960299500264227E-11</v>
      </c>
      <c r="H1215" s="238">
        <f t="shared" si="44"/>
        <v>0</v>
      </c>
      <c r="I1215" s="280"/>
      <c r="J1215" s="269"/>
      <c r="K1215" s="308"/>
      <c r="N1215" s="275"/>
      <c r="O1215" s="275"/>
      <c r="P1215" s="275"/>
      <c r="Q1215" s="295"/>
    </row>
    <row r="1216" spans="1:17" s="130" customFormat="1" ht="15.75" x14ac:dyDescent="0.25">
      <c r="A1216" s="238"/>
      <c r="B1216" s="236"/>
      <c r="C1216" s="233"/>
      <c r="D1216" s="238"/>
      <c r="E1216" s="250"/>
      <c r="F1216" s="236"/>
      <c r="G1216" s="237">
        <f t="shared" si="45"/>
        <v>-1.2960299500264227E-11</v>
      </c>
      <c r="H1216" s="238">
        <f t="shared" si="44"/>
        <v>0</v>
      </c>
      <c r="I1216" s="280"/>
      <c r="J1216" s="269"/>
      <c r="K1216" s="308"/>
      <c r="N1216" s="275"/>
      <c r="O1216" s="275"/>
      <c r="P1216" s="275"/>
      <c r="Q1216" s="295"/>
    </row>
    <row r="1217" spans="1:17" s="130" customFormat="1" ht="15.75" x14ac:dyDescent="0.25">
      <c r="A1217" s="238"/>
      <c r="B1217" s="236"/>
      <c r="C1217" s="233"/>
      <c r="D1217" s="238"/>
      <c r="E1217" s="250"/>
      <c r="F1217" s="236"/>
      <c r="G1217" s="237">
        <f t="shared" si="45"/>
        <v>-1.2960299500264227E-11</v>
      </c>
      <c r="H1217" s="238">
        <f t="shared" si="44"/>
        <v>0</v>
      </c>
      <c r="I1217" s="280"/>
      <c r="J1217" s="269"/>
      <c r="K1217" s="308"/>
      <c r="N1217" s="275"/>
      <c r="O1217" s="275"/>
      <c r="P1217" s="275"/>
      <c r="Q1217" s="295"/>
    </row>
    <row r="1218" spans="1:17" s="130" customFormat="1" ht="15.75" x14ac:dyDescent="0.25">
      <c r="A1218" s="238"/>
      <c r="B1218" s="236"/>
      <c r="C1218" s="237"/>
      <c r="D1218" s="238"/>
      <c r="E1218" s="250"/>
      <c r="F1218" s="236"/>
      <c r="G1218" s="237">
        <f t="shared" si="45"/>
        <v>-1.2960299500264227E-11</v>
      </c>
      <c r="H1218" s="238">
        <f t="shared" si="44"/>
        <v>0</v>
      </c>
      <c r="I1218" s="280"/>
      <c r="J1218" s="269"/>
      <c r="K1218" s="308"/>
      <c r="N1218" s="275"/>
      <c r="O1218" s="275"/>
      <c r="P1218" s="275"/>
      <c r="Q1218" s="295"/>
    </row>
    <row r="1219" spans="1:17" s="130" customFormat="1" ht="15.75" x14ac:dyDescent="0.25">
      <c r="A1219" s="238"/>
      <c r="B1219" s="236"/>
      <c r="C1219" s="237"/>
      <c r="D1219" s="238"/>
      <c r="E1219" s="250"/>
      <c r="F1219" s="236"/>
      <c r="G1219" s="237">
        <f t="shared" si="45"/>
        <v>-1.2960299500264227E-11</v>
      </c>
      <c r="H1219" s="238">
        <f t="shared" ref="H1219:H1282" si="46">H1218-F1250+D1250</f>
        <v>0</v>
      </c>
      <c r="I1219" s="280"/>
      <c r="J1219" s="269"/>
      <c r="K1219" s="308"/>
      <c r="N1219" s="275"/>
      <c r="O1219" s="275"/>
      <c r="P1219" s="275"/>
      <c r="Q1219" s="295"/>
    </row>
    <row r="1220" spans="1:17" s="130" customFormat="1" ht="15.75" x14ac:dyDescent="0.25">
      <c r="A1220" s="238"/>
      <c r="B1220" s="236"/>
      <c r="C1220" s="237"/>
      <c r="D1220" s="238"/>
      <c r="E1220" s="250"/>
      <c r="F1220" s="236"/>
      <c r="G1220" s="237">
        <f t="shared" si="45"/>
        <v>-1.2960299500264227E-11</v>
      </c>
      <c r="H1220" s="238">
        <f t="shared" si="46"/>
        <v>0</v>
      </c>
      <c r="I1220" s="280"/>
      <c r="J1220" s="269"/>
      <c r="K1220" s="308"/>
      <c r="N1220" s="275"/>
      <c r="O1220" s="275"/>
      <c r="P1220" s="275"/>
      <c r="Q1220" s="295"/>
    </row>
    <row r="1221" spans="1:17" s="130" customFormat="1" ht="15.75" x14ac:dyDescent="0.25">
      <c r="A1221" s="238"/>
      <c r="B1221" s="236"/>
      <c r="C1221" s="237"/>
      <c r="D1221" s="238"/>
      <c r="E1221" s="250"/>
      <c r="F1221" s="236"/>
      <c r="G1221" s="237">
        <f t="shared" si="45"/>
        <v>-1.2960299500264227E-11</v>
      </c>
      <c r="H1221" s="238">
        <f t="shared" si="46"/>
        <v>0</v>
      </c>
      <c r="I1221" s="280"/>
      <c r="J1221" s="269"/>
      <c r="K1221" s="308"/>
      <c r="N1221" s="275"/>
      <c r="O1221" s="275"/>
      <c r="P1221" s="275"/>
      <c r="Q1221" s="295"/>
    </row>
    <row r="1222" spans="1:17" s="130" customFormat="1" ht="15.75" x14ac:dyDescent="0.25">
      <c r="A1222" s="238"/>
      <c r="B1222" s="236"/>
      <c r="C1222" s="237"/>
      <c r="D1222" s="238"/>
      <c r="E1222" s="250"/>
      <c r="F1222" s="236"/>
      <c r="G1222" s="237">
        <f t="shared" si="45"/>
        <v>-1.2960299500264227E-11</v>
      </c>
      <c r="H1222" s="238">
        <f t="shared" si="46"/>
        <v>0</v>
      </c>
      <c r="I1222" s="280"/>
      <c r="J1222" s="269"/>
      <c r="K1222" s="308"/>
      <c r="N1222" s="275"/>
      <c r="O1222" s="275"/>
      <c r="P1222" s="275"/>
      <c r="Q1222" s="295"/>
    </row>
    <row r="1223" spans="1:17" s="130" customFormat="1" ht="15.75" x14ac:dyDescent="0.25">
      <c r="A1223" s="238"/>
      <c r="B1223" s="236"/>
      <c r="C1223" s="237"/>
      <c r="D1223" s="238"/>
      <c r="E1223" s="250"/>
      <c r="F1223" s="236"/>
      <c r="G1223" s="237">
        <f t="shared" si="45"/>
        <v>-1.2960299500264227E-11</v>
      </c>
      <c r="H1223" s="238">
        <f t="shared" si="46"/>
        <v>0</v>
      </c>
      <c r="I1223" s="280"/>
      <c r="J1223" s="269"/>
      <c r="K1223" s="308"/>
      <c r="N1223" s="275"/>
      <c r="O1223" s="275"/>
      <c r="P1223" s="275"/>
      <c r="Q1223" s="295"/>
    </row>
    <row r="1224" spans="1:17" s="130" customFormat="1" ht="15.75" x14ac:dyDescent="0.25">
      <c r="A1224" s="238"/>
      <c r="B1224" s="236"/>
      <c r="C1224" s="237"/>
      <c r="D1224" s="238"/>
      <c r="E1224" s="250"/>
      <c r="F1224" s="236"/>
      <c r="G1224" s="237">
        <f t="shared" si="45"/>
        <v>-1.2960299500264227E-11</v>
      </c>
      <c r="H1224" s="238">
        <f t="shared" si="46"/>
        <v>0</v>
      </c>
      <c r="I1224" s="280"/>
      <c r="J1224" s="269"/>
      <c r="K1224" s="308"/>
      <c r="N1224" s="275"/>
      <c r="O1224" s="275"/>
      <c r="P1224" s="275"/>
      <c r="Q1224" s="295"/>
    </row>
    <row r="1225" spans="1:17" s="130" customFormat="1" ht="15.75" x14ac:dyDescent="0.25">
      <c r="A1225" s="238"/>
      <c r="B1225" s="236"/>
      <c r="C1225" s="233"/>
      <c r="D1225" s="238"/>
      <c r="E1225" s="250"/>
      <c r="F1225" s="236"/>
      <c r="G1225" s="237">
        <f t="shared" si="45"/>
        <v>-1.2960299500264227E-11</v>
      </c>
      <c r="H1225" s="238">
        <f t="shared" si="46"/>
        <v>0</v>
      </c>
      <c r="I1225" s="280"/>
      <c r="J1225" s="269"/>
      <c r="K1225" s="308"/>
      <c r="N1225" s="275"/>
      <c r="O1225" s="275"/>
      <c r="P1225" s="275"/>
      <c r="Q1225" s="295"/>
    </row>
    <row r="1226" spans="1:17" s="130" customFormat="1" ht="15.75" x14ac:dyDescent="0.25">
      <c r="A1226" s="238"/>
      <c r="B1226" s="236"/>
      <c r="C1226" s="237"/>
      <c r="D1226" s="238"/>
      <c r="E1226" s="250"/>
      <c r="F1226" s="236"/>
      <c r="G1226" s="237">
        <f t="shared" si="45"/>
        <v>-1.2960299500264227E-11</v>
      </c>
      <c r="H1226" s="238">
        <f t="shared" si="46"/>
        <v>0</v>
      </c>
      <c r="I1226" s="280"/>
      <c r="J1226" s="269"/>
      <c r="K1226" s="308"/>
      <c r="N1226" s="275"/>
      <c r="O1226" s="275"/>
      <c r="P1226" s="275"/>
      <c r="Q1226" s="295"/>
    </row>
    <row r="1227" spans="1:17" s="130" customFormat="1" ht="15.75" x14ac:dyDescent="0.25">
      <c r="A1227" s="238"/>
      <c r="B1227" s="236"/>
      <c r="C1227" s="237"/>
      <c r="D1227" s="238"/>
      <c r="E1227" s="250"/>
      <c r="F1227" s="236"/>
      <c r="G1227" s="237">
        <f t="shared" si="45"/>
        <v>-1.2960299500264227E-11</v>
      </c>
      <c r="H1227" s="238">
        <f t="shared" si="46"/>
        <v>0</v>
      </c>
      <c r="I1227" s="280"/>
      <c r="J1227" s="269"/>
      <c r="K1227" s="308"/>
      <c r="N1227" s="275"/>
      <c r="O1227" s="275"/>
      <c r="P1227" s="275"/>
      <c r="Q1227" s="295"/>
    </row>
    <row r="1228" spans="1:17" s="130" customFormat="1" ht="15.75" x14ac:dyDescent="0.25">
      <c r="A1228" s="238"/>
      <c r="B1228" s="236"/>
      <c r="C1228" s="237"/>
      <c r="D1228" s="238"/>
      <c r="E1228" s="250"/>
      <c r="F1228" s="236"/>
      <c r="G1228" s="237">
        <f t="shared" si="45"/>
        <v>-1.2960299500264227E-11</v>
      </c>
      <c r="H1228" s="238">
        <f t="shared" si="46"/>
        <v>0</v>
      </c>
      <c r="I1228" s="280"/>
      <c r="J1228" s="269"/>
      <c r="K1228" s="308"/>
      <c r="N1228" s="275"/>
      <c r="O1228" s="275"/>
      <c r="P1228" s="275"/>
      <c r="Q1228" s="295"/>
    </row>
    <row r="1229" spans="1:17" s="130" customFormat="1" ht="15.75" x14ac:dyDescent="0.25">
      <c r="A1229" s="238"/>
      <c r="B1229" s="236"/>
      <c r="C1229" s="237"/>
      <c r="D1229" s="238"/>
      <c r="E1229" s="250"/>
      <c r="F1229" s="236"/>
      <c r="G1229" s="237">
        <f t="shared" si="45"/>
        <v>-1.2960299500264227E-11</v>
      </c>
      <c r="H1229" s="238">
        <f t="shared" si="46"/>
        <v>0</v>
      </c>
      <c r="I1229" s="280"/>
      <c r="J1229" s="269"/>
      <c r="K1229" s="308"/>
      <c r="N1229" s="275"/>
      <c r="O1229" s="275"/>
      <c r="P1229" s="275"/>
      <c r="Q1229" s="295"/>
    </row>
    <row r="1230" spans="1:17" s="130" customFormat="1" ht="15.75" x14ac:dyDescent="0.25">
      <c r="A1230" s="238"/>
      <c r="B1230" s="236"/>
      <c r="C1230" s="237"/>
      <c r="D1230" s="238"/>
      <c r="E1230" s="250"/>
      <c r="F1230" s="236"/>
      <c r="G1230" s="237">
        <f t="shared" si="45"/>
        <v>-1.2960299500264227E-11</v>
      </c>
      <c r="H1230" s="238">
        <f t="shared" si="46"/>
        <v>0</v>
      </c>
      <c r="I1230" s="280"/>
      <c r="J1230" s="269"/>
      <c r="K1230" s="308"/>
      <c r="N1230" s="275"/>
      <c r="O1230" s="275"/>
      <c r="P1230" s="275"/>
      <c r="Q1230" s="295"/>
    </row>
    <row r="1231" spans="1:17" s="130" customFormat="1" ht="15.75" x14ac:dyDescent="0.25">
      <c r="A1231" s="238"/>
      <c r="B1231" s="236"/>
      <c r="C1231" s="237"/>
      <c r="D1231" s="238"/>
      <c r="E1231" s="250"/>
      <c r="F1231" s="236"/>
      <c r="G1231" s="237">
        <f t="shared" si="45"/>
        <v>-1.2960299500264227E-11</v>
      </c>
      <c r="H1231" s="238">
        <f t="shared" si="46"/>
        <v>0</v>
      </c>
      <c r="I1231" s="280"/>
      <c r="J1231" s="269"/>
      <c r="K1231" s="308"/>
      <c r="N1231" s="275"/>
      <c r="O1231" s="275"/>
      <c r="P1231" s="275"/>
      <c r="Q1231" s="295"/>
    </row>
    <row r="1232" spans="1:17" s="130" customFormat="1" ht="15.75" x14ac:dyDescent="0.25">
      <c r="A1232" s="238"/>
      <c r="B1232" s="236"/>
      <c r="C1232" s="237"/>
      <c r="D1232" s="238"/>
      <c r="E1232" s="250"/>
      <c r="F1232" s="236"/>
      <c r="G1232" s="237">
        <f t="shared" si="45"/>
        <v>-1.2960299500264227E-11</v>
      </c>
      <c r="H1232" s="238">
        <f t="shared" si="46"/>
        <v>0</v>
      </c>
      <c r="I1232" s="280"/>
      <c r="J1232" s="269"/>
      <c r="K1232" s="308"/>
      <c r="N1232" s="275"/>
      <c r="O1232" s="275"/>
      <c r="P1232" s="275"/>
      <c r="Q1232" s="295"/>
    </row>
    <row r="1233" spans="1:17" s="130" customFormat="1" ht="15.75" x14ac:dyDescent="0.25">
      <c r="A1233" s="238"/>
      <c r="B1233" s="236"/>
      <c r="C1233" s="237"/>
      <c r="D1233" s="238"/>
      <c r="E1233" s="250"/>
      <c r="F1233" s="236"/>
      <c r="G1233" s="237">
        <f t="shared" si="45"/>
        <v>-1.2960299500264227E-11</v>
      </c>
      <c r="H1233" s="238">
        <f t="shared" si="46"/>
        <v>0</v>
      </c>
      <c r="I1233" s="280"/>
      <c r="J1233" s="269"/>
      <c r="K1233" s="308"/>
      <c r="N1233" s="275"/>
      <c r="O1233" s="275"/>
      <c r="P1233" s="275"/>
      <c r="Q1233" s="295"/>
    </row>
    <row r="1234" spans="1:17" s="130" customFormat="1" ht="15.75" x14ac:dyDescent="0.25">
      <c r="A1234" s="238"/>
      <c r="B1234" s="236"/>
      <c r="C1234" s="237"/>
      <c r="D1234" s="238"/>
      <c r="E1234" s="250"/>
      <c r="F1234" s="236"/>
      <c r="G1234" s="237">
        <f t="shared" si="45"/>
        <v>-1.2960299500264227E-11</v>
      </c>
      <c r="H1234" s="238">
        <f t="shared" si="46"/>
        <v>0</v>
      </c>
      <c r="I1234" s="280"/>
      <c r="J1234" s="269"/>
      <c r="K1234" s="308"/>
      <c r="N1234" s="275"/>
      <c r="O1234" s="275"/>
      <c r="P1234" s="275"/>
      <c r="Q1234" s="295"/>
    </row>
    <row r="1235" spans="1:17" s="130" customFormat="1" ht="15.75" x14ac:dyDescent="0.25">
      <c r="A1235" s="238"/>
      <c r="B1235" s="236"/>
      <c r="C1235" s="237"/>
      <c r="D1235" s="238"/>
      <c r="E1235" s="250"/>
      <c r="F1235" s="236"/>
      <c r="G1235" s="237">
        <f t="shared" si="45"/>
        <v>-1.2960299500264227E-11</v>
      </c>
      <c r="H1235" s="238">
        <f t="shared" si="46"/>
        <v>0</v>
      </c>
      <c r="I1235" s="280"/>
      <c r="J1235" s="269"/>
      <c r="K1235" s="308"/>
      <c r="N1235" s="275"/>
      <c r="O1235" s="275"/>
      <c r="P1235" s="275"/>
      <c r="Q1235" s="295"/>
    </row>
    <row r="1236" spans="1:17" s="130" customFormat="1" ht="15.75" x14ac:dyDescent="0.25">
      <c r="A1236" s="238"/>
      <c r="B1236" s="236"/>
      <c r="C1236" s="237"/>
      <c r="D1236" s="238"/>
      <c r="E1236" s="250"/>
      <c r="F1236" s="236"/>
      <c r="G1236" s="237">
        <f t="shared" si="45"/>
        <v>-1.2960299500264227E-11</v>
      </c>
      <c r="H1236" s="238">
        <f t="shared" si="46"/>
        <v>0</v>
      </c>
      <c r="I1236" s="280"/>
      <c r="J1236" s="269"/>
      <c r="K1236" s="308"/>
      <c r="N1236" s="275"/>
      <c r="O1236" s="275"/>
      <c r="P1236" s="275"/>
      <c r="Q1236" s="295"/>
    </row>
    <row r="1237" spans="1:17" s="130" customFormat="1" ht="15.75" x14ac:dyDescent="0.25">
      <c r="A1237" s="238"/>
      <c r="B1237" s="236"/>
      <c r="C1237" s="233"/>
      <c r="D1237" s="238"/>
      <c r="E1237" s="250"/>
      <c r="F1237" s="236"/>
      <c r="G1237" s="237">
        <f t="shared" si="45"/>
        <v>-1.2960299500264227E-11</v>
      </c>
      <c r="H1237" s="238">
        <f t="shared" si="46"/>
        <v>0</v>
      </c>
      <c r="I1237" s="280"/>
      <c r="J1237" s="269"/>
      <c r="K1237" s="308"/>
      <c r="N1237" s="275"/>
      <c r="O1237" s="275"/>
      <c r="P1237" s="275"/>
      <c r="Q1237" s="295"/>
    </row>
    <row r="1238" spans="1:17" s="130" customFormat="1" ht="15.75" x14ac:dyDescent="0.25">
      <c r="A1238" s="238"/>
      <c r="B1238" s="236"/>
      <c r="C1238" s="233"/>
      <c r="D1238" s="238"/>
      <c r="E1238" s="250"/>
      <c r="F1238" s="236"/>
      <c r="G1238" s="237">
        <f t="shared" ref="G1238:G1301" si="47">G1237-E1238+C1238</f>
        <v>-1.2960299500264227E-11</v>
      </c>
      <c r="H1238" s="238">
        <f t="shared" si="46"/>
        <v>0</v>
      </c>
      <c r="I1238" s="280"/>
      <c r="J1238" s="269"/>
      <c r="K1238" s="308"/>
      <c r="N1238" s="275"/>
      <c r="O1238" s="275"/>
      <c r="P1238" s="275"/>
      <c r="Q1238" s="295"/>
    </row>
    <row r="1239" spans="1:17" s="130" customFormat="1" ht="15.75" x14ac:dyDescent="0.25">
      <c r="A1239" s="238"/>
      <c r="B1239" s="236"/>
      <c r="C1239" s="233"/>
      <c r="D1239" s="238"/>
      <c r="E1239" s="250"/>
      <c r="F1239" s="236"/>
      <c r="G1239" s="237">
        <f t="shared" si="47"/>
        <v>-1.2960299500264227E-11</v>
      </c>
      <c r="H1239" s="238">
        <f t="shared" si="46"/>
        <v>0</v>
      </c>
      <c r="I1239" s="280"/>
      <c r="J1239" s="269"/>
      <c r="K1239" s="308"/>
      <c r="N1239" s="275"/>
      <c r="O1239" s="275"/>
      <c r="P1239" s="275"/>
      <c r="Q1239" s="295"/>
    </row>
    <row r="1240" spans="1:17" s="130" customFormat="1" ht="15.75" x14ac:dyDescent="0.25">
      <c r="A1240" s="238"/>
      <c r="B1240" s="236"/>
      <c r="C1240" s="237"/>
      <c r="D1240" s="238"/>
      <c r="E1240" s="250"/>
      <c r="F1240" s="236"/>
      <c r="G1240" s="237">
        <f t="shared" si="47"/>
        <v>-1.2960299500264227E-11</v>
      </c>
      <c r="H1240" s="238">
        <f t="shared" si="46"/>
        <v>0</v>
      </c>
      <c r="I1240" s="280"/>
      <c r="J1240" s="269"/>
      <c r="K1240" s="308"/>
      <c r="N1240" s="275"/>
      <c r="O1240" s="275"/>
      <c r="P1240" s="275"/>
      <c r="Q1240" s="295"/>
    </row>
    <row r="1241" spans="1:17" s="130" customFormat="1" ht="15.75" x14ac:dyDescent="0.25">
      <c r="A1241" s="238"/>
      <c r="B1241" s="236"/>
      <c r="C1241" s="237"/>
      <c r="D1241" s="238"/>
      <c r="E1241" s="250"/>
      <c r="F1241" s="236"/>
      <c r="G1241" s="237">
        <f t="shared" si="47"/>
        <v>-1.2960299500264227E-11</v>
      </c>
      <c r="H1241" s="238">
        <f t="shared" si="46"/>
        <v>0</v>
      </c>
      <c r="I1241" s="280"/>
      <c r="J1241" s="269"/>
      <c r="K1241" s="308"/>
      <c r="N1241" s="275"/>
      <c r="O1241" s="275"/>
      <c r="P1241" s="275"/>
      <c r="Q1241" s="295"/>
    </row>
    <row r="1242" spans="1:17" s="130" customFormat="1" ht="15.75" x14ac:dyDescent="0.25">
      <c r="A1242" s="238"/>
      <c r="B1242" s="236"/>
      <c r="C1242" s="237"/>
      <c r="D1242" s="238"/>
      <c r="E1242" s="250"/>
      <c r="F1242" s="236"/>
      <c r="G1242" s="237">
        <f t="shared" si="47"/>
        <v>-1.2960299500264227E-11</v>
      </c>
      <c r="H1242" s="238">
        <f t="shared" si="46"/>
        <v>0</v>
      </c>
      <c r="I1242" s="280"/>
      <c r="J1242" s="269"/>
      <c r="K1242" s="308"/>
      <c r="N1242" s="275"/>
      <c r="O1242" s="275"/>
      <c r="P1242" s="275"/>
      <c r="Q1242" s="295"/>
    </row>
    <row r="1243" spans="1:17" s="130" customFormat="1" ht="15.75" x14ac:dyDescent="0.25">
      <c r="A1243" s="238"/>
      <c r="B1243" s="236"/>
      <c r="C1243" s="237"/>
      <c r="D1243" s="238"/>
      <c r="E1243" s="250"/>
      <c r="F1243" s="236"/>
      <c r="G1243" s="237">
        <f t="shared" si="47"/>
        <v>-1.2960299500264227E-11</v>
      </c>
      <c r="H1243" s="238">
        <f t="shared" si="46"/>
        <v>0</v>
      </c>
      <c r="I1243" s="280"/>
      <c r="J1243" s="269"/>
      <c r="K1243" s="308"/>
      <c r="N1243" s="275"/>
      <c r="O1243" s="275"/>
      <c r="P1243" s="275"/>
      <c r="Q1243" s="295"/>
    </row>
    <row r="1244" spans="1:17" s="130" customFormat="1" ht="15.75" x14ac:dyDescent="0.25">
      <c r="A1244" s="238"/>
      <c r="B1244" s="236"/>
      <c r="C1244" s="237"/>
      <c r="D1244" s="238"/>
      <c r="E1244" s="250"/>
      <c r="F1244" s="236"/>
      <c r="G1244" s="237">
        <f t="shared" si="47"/>
        <v>-1.2960299500264227E-11</v>
      </c>
      <c r="H1244" s="238">
        <f t="shared" si="46"/>
        <v>0</v>
      </c>
      <c r="I1244" s="280"/>
      <c r="J1244" s="269"/>
      <c r="K1244" s="308"/>
      <c r="N1244" s="275"/>
      <c r="O1244" s="275"/>
      <c r="P1244" s="275"/>
      <c r="Q1244" s="295"/>
    </row>
    <row r="1245" spans="1:17" s="130" customFormat="1" ht="15.75" x14ac:dyDescent="0.25">
      <c r="A1245" s="238"/>
      <c r="B1245" s="236"/>
      <c r="C1245" s="237"/>
      <c r="D1245" s="238"/>
      <c r="E1245" s="250"/>
      <c r="F1245" s="236"/>
      <c r="G1245" s="237">
        <f t="shared" si="47"/>
        <v>-1.2960299500264227E-11</v>
      </c>
      <c r="H1245" s="238">
        <f t="shared" si="46"/>
        <v>0</v>
      </c>
      <c r="I1245" s="280"/>
      <c r="J1245" s="269"/>
      <c r="K1245" s="308"/>
      <c r="N1245" s="275"/>
      <c r="O1245" s="275"/>
      <c r="P1245" s="275"/>
      <c r="Q1245" s="295"/>
    </row>
    <row r="1246" spans="1:17" s="130" customFormat="1" ht="15.75" x14ac:dyDescent="0.25">
      <c r="A1246" s="238"/>
      <c r="B1246" s="236"/>
      <c r="C1246" s="237"/>
      <c r="D1246" s="238"/>
      <c r="E1246" s="250"/>
      <c r="F1246" s="236"/>
      <c r="G1246" s="237">
        <f t="shared" si="47"/>
        <v>-1.2960299500264227E-11</v>
      </c>
      <c r="H1246" s="238">
        <f t="shared" si="46"/>
        <v>0</v>
      </c>
      <c r="I1246" s="280"/>
      <c r="J1246" s="269"/>
      <c r="K1246" s="308"/>
      <c r="N1246" s="275"/>
      <c r="O1246" s="275"/>
      <c r="P1246" s="275"/>
      <c r="Q1246" s="295"/>
    </row>
    <row r="1247" spans="1:17" s="130" customFormat="1" ht="15.75" x14ac:dyDescent="0.25">
      <c r="A1247" s="238"/>
      <c r="B1247" s="236"/>
      <c r="C1247" s="233"/>
      <c r="D1247" s="238"/>
      <c r="E1247" s="250"/>
      <c r="F1247" s="236"/>
      <c r="G1247" s="237">
        <f t="shared" si="47"/>
        <v>-1.2960299500264227E-11</v>
      </c>
      <c r="H1247" s="238">
        <f t="shared" si="46"/>
        <v>0</v>
      </c>
      <c r="I1247" s="280"/>
      <c r="J1247" s="269"/>
      <c r="K1247" s="308"/>
      <c r="N1247" s="275"/>
      <c r="O1247" s="275"/>
      <c r="P1247" s="275"/>
      <c r="Q1247" s="295"/>
    </row>
    <row r="1248" spans="1:17" s="130" customFormat="1" ht="15.75" x14ac:dyDescent="0.25">
      <c r="A1248" s="238"/>
      <c r="B1248" s="236"/>
      <c r="C1248" s="237"/>
      <c r="D1248" s="238"/>
      <c r="E1248" s="250"/>
      <c r="F1248" s="236"/>
      <c r="G1248" s="237">
        <f t="shared" si="47"/>
        <v>-1.2960299500264227E-11</v>
      </c>
      <c r="H1248" s="238">
        <f t="shared" si="46"/>
        <v>0</v>
      </c>
      <c r="I1248" s="280"/>
      <c r="J1248" s="269"/>
      <c r="K1248" s="308"/>
      <c r="N1248" s="275"/>
      <c r="O1248" s="275"/>
      <c r="P1248" s="275"/>
      <c r="Q1248" s="295"/>
    </row>
    <row r="1249" spans="1:17" s="130" customFormat="1" ht="15.75" x14ac:dyDescent="0.25">
      <c r="A1249" s="238"/>
      <c r="B1249" s="236"/>
      <c r="C1249" s="237"/>
      <c r="D1249" s="238"/>
      <c r="E1249" s="250"/>
      <c r="F1249" s="236"/>
      <c r="G1249" s="237">
        <f t="shared" si="47"/>
        <v>-1.2960299500264227E-11</v>
      </c>
      <c r="H1249" s="238">
        <f t="shared" si="46"/>
        <v>0</v>
      </c>
      <c r="I1249" s="280"/>
      <c r="J1249" s="269"/>
      <c r="K1249" s="308"/>
      <c r="N1249" s="275"/>
      <c r="O1249" s="275"/>
      <c r="P1249" s="275"/>
      <c r="Q1249" s="295"/>
    </row>
    <row r="1250" spans="1:17" s="130" customFormat="1" ht="15.75" x14ac:dyDescent="0.25">
      <c r="A1250" s="238"/>
      <c r="B1250" s="236"/>
      <c r="C1250" s="237"/>
      <c r="D1250" s="238"/>
      <c r="E1250" s="250"/>
      <c r="F1250" s="236"/>
      <c r="G1250" s="237">
        <f t="shared" si="47"/>
        <v>-1.2960299500264227E-11</v>
      </c>
      <c r="H1250" s="238">
        <f t="shared" si="46"/>
        <v>0</v>
      </c>
      <c r="I1250" s="280"/>
      <c r="J1250" s="269"/>
      <c r="K1250" s="308"/>
      <c r="N1250" s="275"/>
      <c r="O1250" s="275"/>
      <c r="P1250" s="275"/>
      <c r="Q1250" s="295"/>
    </row>
    <row r="1251" spans="1:17" s="130" customFormat="1" ht="15.75" x14ac:dyDescent="0.25">
      <c r="A1251" s="238"/>
      <c r="B1251" s="236"/>
      <c r="C1251" s="237"/>
      <c r="D1251" s="238"/>
      <c r="E1251" s="250"/>
      <c r="F1251" s="236"/>
      <c r="G1251" s="237">
        <f t="shared" si="47"/>
        <v>-1.2960299500264227E-11</v>
      </c>
      <c r="H1251" s="238">
        <f t="shared" si="46"/>
        <v>0</v>
      </c>
      <c r="I1251" s="280"/>
      <c r="J1251" s="269"/>
      <c r="K1251" s="308"/>
      <c r="N1251" s="275"/>
      <c r="O1251" s="275"/>
      <c r="P1251" s="275"/>
      <c r="Q1251" s="295"/>
    </row>
    <row r="1252" spans="1:17" s="130" customFormat="1" ht="15.75" x14ac:dyDescent="0.25">
      <c r="A1252" s="238"/>
      <c r="B1252" s="236"/>
      <c r="C1252" s="237"/>
      <c r="D1252" s="238"/>
      <c r="E1252" s="250"/>
      <c r="F1252" s="236"/>
      <c r="G1252" s="237">
        <f t="shared" si="47"/>
        <v>-1.2960299500264227E-11</v>
      </c>
      <c r="H1252" s="238">
        <f t="shared" si="46"/>
        <v>0</v>
      </c>
      <c r="I1252" s="280"/>
      <c r="J1252" s="269"/>
      <c r="K1252" s="308"/>
      <c r="N1252" s="275"/>
      <c r="O1252" s="275"/>
      <c r="P1252" s="275"/>
      <c r="Q1252" s="295"/>
    </row>
    <row r="1253" spans="1:17" s="130" customFormat="1" ht="15.75" x14ac:dyDescent="0.25">
      <c r="A1253" s="238"/>
      <c r="B1253" s="236"/>
      <c r="C1253" s="237"/>
      <c r="D1253" s="238"/>
      <c r="E1253" s="250"/>
      <c r="F1253" s="236"/>
      <c r="G1253" s="237">
        <f t="shared" si="47"/>
        <v>-1.2960299500264227E-11</v>
      </c>
      <c r="H1253" s="238">
        <f t="shared" si="46"/>
        <v>0</v>
      </c>
      <c r="I1253" s="280"/>
      <c r="J1253" s="269"/>
      <c r="K1253" s="308"/>
      <c r="N1253" s="275"/>
      <c r="O1253" s="275"/>
      <c r="P1253" s="275"/>
      <c r="Q1253" s="295"/>
    </row>
    <row r="1254" spans="1:17" s="130" customFormat="1" ht="15.75" x14ac:dyDescent="0.25">
      <c r="A1254" s="238"/>
      <c r="B1254" s="236"/>
      <c r="C1254" s="237"/>
      <c r="D1254" s="238"/>
      <c r="E1254" s="250"/>
      <c r="F1254" s="236"/>
      <c r="G1254" s="237">
        <f t="shared" si="47"/>
        <v>-1.2960299500264227E-11</v>
      </c>
      <c r="H1254" s="238">
        <f t="shared" si="46"/>
        <v>0</v>
      </c>
      <c r="I1254" s="280"/>
      <c r="J1254" s="269"/>
      <c r="K1254" s="308"/>
      <c r="N1254" s="275"/>
      <c r="O1254" s="275"/>
      <c r="P1254" s="275"/>
      <c r="Q1254" s="295"/>
    </row>
    <row r="1255" spans="1:17" s="130" customFormat="1" ht="15.75" x14ac:dyDescent="0.25">
      <c r="A1255" s="238"/>
      <c r="B1255" s="236"/>
      <c r="C1255" s="237"/>
      <c r="D1255" s="238"/>
      <c r="E1255" s="250"/>
      <c r="F1255" s="236"/>
      <c r="G1255" s="237">
        <f t="shared" si="47"/>
        <v>-1.2960299500264227E-11</v>
      </c>
      <c r="H1255" s="238">
        <f t="shared" si="46"/>
        <v>0</v>
      </c>
      <c r="I1255" s="280"/>
      <c r="J1255" s="269"/>
      <c r="K1255" s="308"/>
      <c r="N1255" s="275"/>
      <c r="O1255" s="275"/>
      <c r="P1255" s="275"/>
      <c r="Q1255" s="295"/>
    </row>
    <row r="1256" spans="1:17" s="130" customFormat="1" ht="15.75" x14ac:dyDescent="0.25">
      <c r="A1256" s="238"/>
      <c r="B1256" s="236"/>
      <c r="C1256" s="237"/>
      <c r="D1256" s="238"/>
      <c r="E1256" s="250"/>
      <c r="F1256" s="236"/>
      <c r="G1256" s="237">
        <f t="shared" si="47"/>
        <v>-1.2960299500264227E-11</v>
      </c>
      <c r="H1256" s="238">
        <f t="shared" si="46"/>
        <v>0</v>
      </c>
      <c r="I1256" s="280"/>
      <c r="J1256" s="269"/>
      <c r="K1256" s="308"/>
      <c r="N1256" s="275"/>
      <c r="O1256" s="275"/>
      <c r="P1256" s="275"/>
      <c r="Q1256" s="295"/>
    </row>
    <row r="1257" spans="1:17" s="130" customFormat="1" ht="15.75" x14ac:dyDescent="0.25">
      <c r="B1257" s="236"/>
      <c r="C1257" s="237"/>
      <c r="D1257" s="238"/>
      <c r="E1257" s="250"/>
      <c r="F1257" s="236"/>
      <c r="G1257" s="237">
        <f t="shared" si="47"/>
        <v>-1.2960299500264227E-11</v>
      </c>
      <c r="H1257" s="238">
        <f t="shared" si="46"/>
        <v>0</v>
      </c>
      <c r="I1257" s="280"/>
      <c r="J1257" s="269"/>
      <c r="K1257" s="308"/>
      <c r="N1257" s="275"/>
      <c r="O1257" s="275"/>
      <c r="P1257" s="275"/>
      <c r="Q1257" s="295"/>
    </row>
    <row r="1258" spans="1:17" s="130" customFormat="1" ht="15.75" x14ac:dyDescent="0.25">
      <c r="B1258" s="236"/>
      <c r="C1258" s="237"/>
      <c r="D1258" s="238"/>
      <c r="E1258" s="250"/>
      <c r="F1258" s="236"/>
      <c r="G1258" s="237">
        <f t="shared" si="47"/>
        <v>-1.2960299500264227E-11</v>
      </c>
      <c r="H1258" s="238">
        <f t="shared" si="46"/>
        <v>0</v>
      </c>
      <c r="I1258" s="280"/>
      <c r="J1258" s="269"/>
      <c r="K1258" s="308"/>
      <c r="N1258" s="275"/>
      <c r="O1258" s="275"/>
      <c r="P1258" s="275"/>
      <c r="Q1258" s="295"/>
    </row>
    <row r="1259" spans="1:17" s="130" customFormat="1" ht="15.75" x14ac:dyDescent="0.25">
      <c r="B1259" s="236"/>
      <c r="C1259" s="237"/>
      <c r="D1259" s="238"/>
      <c r="E1259" s="250"/>
      <c r="F1259" s="236"/>
      <c r="G1259" s="237">
        <f t="shared" si="47"/>
        <v>-1.2960299500264227E-11</v>
      </c>
      <c r="H1259" s="238">
        <f t="shared" si="46"/>
        <v>0</v>
      </c>
      <c r="I1259" s="280"/>
      <c r="J1259" s="269"/>
      <c r="K1259" s="308"/>
      <c r="N1259" s="275"/>
      <c r="O1259" s="275"/>
      <c r="P1259" s="275"/>
      <c r="Q1259" s="295"/>
    </row>
    <row r="1260" spans="1:17" s="130" customFormat="1" ht="15.75" x14ac:dyDescent="0.25">
      <c r="B1260" s="236"/>
      <c r="C1260" s="237"/>
      <c r="D1260" s="238"/>
      <c r="E1260" s="250"/>
      <c r="F1260" s="236"/>
      <c r="G1260" s="237">
        <f t="shared" si="47"/>
        <v>-1.2960299500264227E-11</v>
      </c>
      <c r="H1260" s="238">
        <f t="shared" si="46"/>
        <v>0</v>
      </c>
      <c r="I1260" s="280"/>
      <c r="J1260" s="269"/>
      <c r="K1260" s="308"/>
      <c r="N1260" s="275"/>
      <c r="O1260" s="275"/>
      <c r="P1260" s="275"/>
      <c r="Q1260" s="295"/>
    </row>
    <row r="1261" spans="1:17" s="130" customFormat="1" ht="15.75" x14ac:dyDescent="0.25">
      <c r="B1261" s="236"/>
      <c r="C1261" s="237"/>
      <c r="D1261" s="238"/>
      <c r="E1261" s="250"/>
      <c r="F1261" s="236"/>
      <c r="G1261" s="237">
        <f t="shared" si="47"/>
        <v>-1.2960299500264227E-11</v>
      </c>
      <c r="H1261" s="238">
        <f t="shared" si="46"/>
        <v>0</v>
      </c>
      <c r="I1261" s="280"/>
      <c r="J1261" s="269"/>
      <c r="K1261" s="308"/>
      <c r="N1261" s="275"/>
      <c r="O1261" s="275"/>
      <c r="P1261" s="275"/>
      <c r="Q1261" s="295"/>
    </row>
    <row r="1262" spans="1:17" s="130" customFormat="1" ht="15.75" x14ac:dyDescent="0.25">
      <c r="B1262" s="236"/>
      <c r="C1262" s="237"/>
      <c r="D1262" s="238"/>
      <c r="E1262" s="250"/>
      <c r="F1262" s="236"/>
      <c r="G1262" s="237">
        <f t="shared" si="47"/>
        <v>-1.2960299500264227E-11</v>
      </c>
      <c r="H1262" s="238">
        <f t="shared" si="46"/>
        <v>0</v>
      </c>
      <c r="I1262" s="280"/>
      <c r="J1262" s="269"/>
      <c r="K1262" s="308"/>
      <c r="N1262" s="275"/>
      <c r="O1262" s="275"/>
      <c r="P1262" s="275"/>
      <c r="Q1262" s="295"/>
    </row>
    <row r="1263" spans="1:17" s="130" customFormat="1" ht="15.75" x14ac:dyDescent="0.25">
      <c r="B1263" s="236"/>
      <c r="C1263" s="237"/>
      <c r="D1263" s="238"/>
      <c r="E1263" s="250"/>
      <c r="F1263" s="236"/>
      <c r="G1263" s="237">
        <f t="shared" si="47"/>
        <v>-1.2960299500264227E-11</v>
      </c>
      <c r="H1263" s="238">
        <f t="shared" si="46"/>
        <v>0</v>
      </c>
      <c r="I1263" s="280"/>
      <c r="J1263" s="269"/>
      <c r="K1263" s="308"/>
      <c r="N1263" s="275"/>
      <c r="O1263" s="275"/>
      <c r="P1263" s="275"/>
      <c r="Q1263" s="295"/>
    </row>
    <row r="1264" spans="1:17" s="130" customFormat="1" ht="15.75" x14ac:dyDescent="0.25">
      <c r="B1264" s="236"/>
      <c r="C1264" s="237"/>
      <c r="D1264" s="238"/>
      <c r="E1264" s="250"/>
      <c r="F1264" s="236"/>
      <c r="G1264" s="237">
        <f t="shared" si="47"/>
        <v>-1.2960299500264227E-11</v>
      </c>
      <c r="H1264" s="238">
        <f t="shared" si="46"/>
        <v>0</v>
      </c>
      <c r="I1264" s="280"/>
      <c r="J1264" s="269"/>
      <c r="K1264" s="308"/>
      <c r="N1264" s="275"/>
      <c r="O1264" s="275"/>
      <c r="P1264" s="275"/>
      <c r="Q1264" s="295"/>
    </row>
    <row r="1265" spans="2:17" s="130" customFormat="1" ht="15.75" x14ac:dyDescent="0.25">
      <c r="B1265" s="236"/>
      <c r="C1265" s="237"/>
      <c r="D1265" s="238"/>
      <c r="E1265" s="250"/>
      <c r="F1265" s="236"/>
      <c r="G1265" s="237">
        <f t="shared" si="47"/>
        <v>-1.2960299500264227E-11</v>
      </c>
      <c r="H1265" s="238">
        <f t="shared" si="46"/>
        <v>0</v>
      </c>
      <c r="I1265" s="280"/>
      <c r="J1265" s="269"/>
      <c r="K1265" s="308"/>
      <c r="N1265" s="275"/>
      <c r="O1265" s="275"/>
      <c r="P1265" s="275"/>
      <c r="Q1265" s="295"/>
    </row>
    <row r="1266" spans="2:17" s="130" customFormat="1" ht="15.75" x14ac:dyDescent="0.25">
      <c r="B1266" s="236"/>
      <c r="C1266" s="237"/>
      <c r="D1266" s="238"/>
      <c r="E1266" s="250"/>
      <c r="F1266" s="236"/>
      <c r="G1266" s="237">
        <f t="shared" si="47"/>
        <v>-1.2960299500264227E-11</v>
      </c>
      <c r="H1266" s="238">
        <f t="shared" si="46"/>
        <v>0</v>
      </c>
      <c r="I1266" s="280"/>
      <c r="J1266" s="269"/>
      <c r="K1266" s="308"/>
      <c r="N1266" s="275"/>
      <c r="O1266" s="275"/>
      <c r="P1266" s="275"/>
      <c r="Q1266" s="295"/>
    </row>
    <row r="1267" spans="2:17" s="130" customFormat="1" ht="15.75" x14ac:dyDescent="0.25">
      <c r="B1267" s="236"/>
      <c r="C1267" s="237"/>
      <c r="D1267" s="238"/>
      <c r="E1267" s="250"/>
      <c r="F1267" s="236"/>
      <c r="G1267" s="237">
        <f t="shared" si="47"/>
        <v>-1.2960299500264227E-11</v>
      </c>
      <c r="H1267" s="238">
        <f t="shared" si="46"/>
        <v>0</v>
      </c>
      <c r="I1267" s="280"/>
      <c r="J1267" s="269"/>
      <c r="K1267" s="308"/>
      <c r="N1267" s="275"/>
      <c r="O1267" s="275"/>
      <c r="P1267" s="275"/>
      <c r="Q1267" s="295"/>
    </row>
    <row r="1268" spans="2:17" s="130" customFormat="1" ht="15.75" x14ac:dyDescent="0.25">
      <c r="B1268" s="236"/>
      <c r="C1268" s="237"/>
      <c r="D1268" s="238"/>
      <c r="E1268" s="250"/>
      <c r="F1268" s="236"/>
      <c r="G1268" s="237">
        <f t="shared" si="47"/>
        <v>-1.2960299500264227E-11</v>
      </c>
      <c r="H1268" s="238">
        <f t="shared" si="46"/>
        <v>0</v>
      </c>
      <c r="I1268" s="280"/>
      <c r="J1268" s="269"/>
      <c r="K1268" s="308"/>
      <c r="N1268" s="275"/>
      <c r="O1268" s="275"/>
      <c r="P1268" s="275"/>
      <c r="Q1268" s="295"/>
    </row>
    <row r="1269" spans="2:17" s="130" customFormat="1" ht="15.75" x14ac:dyDescent="0.25">
      <c r="B1269" s="236"/>
      <c r="C1269" s="237"/>
      <c r="D1269" s="238"/>
      <c r="E1269" s="250"/>
      <c r="F1269" s="236"/>
      <c r="G1269" s="237">
        <f t="shared" si="47"/>
        <v>-1.2960299500264227E-11</v>
      </c>
      <c r="H1269" s="238">
        <f t="shared" si="46"/>
        <v>0</v>
      </c>
      <c r="I1269" s="280"/>
      <c r="J1269" s="269"/>
      <c r="K1269" s="308"/>
      <c r="N1269" s="275"/>
      <c r="O1269" s="275"/>
      <c r="P1269" s="275"/>
      <c r="Q1269" s="295"/>
    </row>
    <row r="1270" spans="2:17" s="130" customFormat="1" ht="15.75" x14ac:dyDescent="0.25">
      <c r="B1270" s="236"/>
      <c r="C1270" s="237"/>
      <c r="D1270" s="238"/>
      <c r="E1270" s="250"/>
      <c r="F1270" s="236"/>
      <c r="G1270" s="237">
        <f t="shared" si="47"/>
        <v>-1.2960299500264227E-11</v>
      </c>
      <c r="H1270" s="238">
        <f t="shared" si="46"/>
        <v>0</v>
      </c>
      <c r="I1270" s="280"/>
      <c r="J1270" s="269"/>
      <c r="K1270" s="308"/>
      <c r="N1270" s="275"/>
      <c r="O1270" s="275"/>
      <c r="P1270" s="275"/>
      <c r="Q1270" s="295"/>
    </row>
    <row r="1271" spans="2:17" s="130" customFormat="1" ht="15.75" x14ac:dyDescent="0.25">
      <c r="B1271" s="236"/>
      <c r="C1271" s="237"/>
      <c r="D1271" s="238"/>
      <c r="E1271" s="250"/>
      <c r="F1271" s="236"/>
      <c r="G1271" s="237">
        <f t="shared" si="47"/>
        <v>-1.2960299500264227E-11</v>
      </c>
      <c r="H1271" s="238">
        <f t="shared" si="46"/>
        <v>0</v>
      </c>
      <c r="I1271" s="280"/>
      <c r="J1271" s="269"/>
      <c r="K1271" s="308"/>
      <c r="N1271" s="275"/>
      <c r="O1271" s="275"/>
      <c r="P1271" s="275"/>
      <c r="Q1271" s="295"/>
    </row>
    <row r="1272" spans="2:17" s="130" customFormat="1" ht="15.75" x14ac:dyDescent="0.25">
      <c r="B1272" s="236"/>
      <c r="C1272" s="237"/>
      <c r="D1272" s="238"/>
      <c r="E1272" s="250"/>
      <c r="F1272" s="236"/>
      <c r="G1272" s="237">
        <f t="shared" si="47"/>
        <v>-1.2960299500264227E-11</v>
      </c>
      <c r="H1272" s="238">
        <f t="shared" si="46"/>
        <v>0</v>
      </c>
      <c r="I1272" s="280"/>
      <c r="J1272" s="269"/>
      <c r="K1272" s="308"/>
      <c r="N1272" s="275"/>
      <c r="O1272" s="275"/>
      <c r="P1272" s="275"/>
      <c r="Q1272" s="295"/>
    </row>
    <row r="1273" spans="2:17" s="130" customFormat="1" ht="15.75" x14ac:dyDescent="0.25">
      <c r="B1273" s="236"/>
      <c r="C1273" s="237"/>
      <c r="D1273" s="238"/>
      <c r="E1273" s="250"/>
      <c r="F1273" s="236"/>
      <c r="G1273" s="237">
        <f t="shared" si="47"/>
        <v>-1.2960299500264227E-11</v>
      </c>
      <c r="H1273" s="238">
        <f t="shared" si="46"/>
        <v>0</v>
      </c>
      <c r="I1273" s="280"/>
      <c r="J1273" s="269"/>
      <c r="K1273" s="308"/>
      <c r="N1273" s="275"/>
      <c r="O1273" s="275"/>
      <c r="P1273" s="275"/>
      <c r="Q1273" s="295"/>
    </row>
    <row r="1274" spans="2:17" s="130" customFormat="1" ht="15.75" x14ac:dyDescent="0.25">
      <c r="B1274" s="236"/>
      <c r="C1274" s="237"/>
      <c r="D1274" s="238"/>
      <c r="E1274" s="250"/>
      <c r="F1274" s="236"/>
      <c r="G1274" s="237">
        <f t="shared" si="47"/>
        <v>-1.2960299500264227E-11</v>
      </c>
      <c r="H1274" s="238">
        <f t="shared" si="46"/>
        <v>0</v>
      </c>
      <c r="I1274" s="280"/>
      <c r="J1274" s="269"/>
      <c r="K1274" s="308"/>
      <c r="N1274" s="275"/>
      <c r="O1274" s="275"/>
      <c r="P1274" s="275"/>
      <c r="Q1274" s="295"/>
    </row>
    <row r="1275" spans="2:17" s="130" customFormat="1" ht="15.75" x14ac:dyDescent="0.25">
      <c r="B1275" s="236"/>
      <c r="C1275" s="237"/>
      <c r="D1275" s="238"/>
      <c r="E1275" s="250"/>
      <c r="F1275" s="236"/>
      <c r="G1275" s="237">
        <f t="shared" si="47"/>
        <v>-1.2960299500264227E-11</v>
      </c>
      <c r="H1275" s="238">
        <f t="shared" si="46"/>
        <v>0</v>
      </c>
      <c r="I1275" s="280"/>
      <c r="J1275" s="269"/>
      <c r="K1275" s="308"/>
      <c r="N1275" s="275"/>
      <c r="O1275" s="275"/>
      <c r="P1275" s="275"/>
      <c r="Q1275" s="295"/>
    </row>
    <row r="1276" spans="2:17" s="130" customFormat="1" ht="15.75" x14ac:dyDescent="0.25">
      <c r="B1276" s="236"/>
      <c r="C1276" s="237"/>
      <c r="D1276" s="238"/>
      <c r="E1276" s="250"/>
      <c r="F1276" s="236"/>
      <c r="G1276" s="237">
        <f t="shared" si="47"/>
        <v>-1.2960299500264227E-11</v>
      </c>
      <c r="H1276" s="238">
        <f t="shared" si="46"/>
        <v>0</v>
      </c>
      <c r="I1276" s="280"/>
      <c r="J1276" s="269"/>
      <c r="K1276" s="308"/>
      <c r="N1276" s="275"/>
      <c r="O1276" s="275"/>
      <c r="P1276" s="275"/>
      <c r="Q1276" s="295"/>
    </row>
    <row r="1277" spans="2:17" s="130" customFormat="1" ht="15.75" x14ac:dyDescent="0.25">
      <c r="B1277" s="236"/>
      <c r="C1277" s="237"/>
      <c r="D1277" s="238"/>
      <c r="E1277" s="250"/>
      <c r="F1277" s="236"/>
      <c r="G1277" s="237">
        <f t="shared" si="47"/>
        <v>-1.2960299500264227E-11</v>
      </c>
      <c r="H1277" s="238">
        <f t="shared" si="46"/>
        <v>0</v>
      </c>
      <c r="I1277" s="280"/>
      <c r="J1277" s="269"/>
      <c r="K1277" s="308"/>
      <c r="N1277" s="275"/>
      <c r="O1277" s="275"/>
      <c r="P1277" s="275"/>
      <c r="Q1277" s="295"/>
    </row>
    <row r="1278" spans="2:17" s="130" customFormat="1" ht="15.75" x14ac:dyDescent="0.25">
      <c r="B1278" s="236"/>
      <c r="C1278" s="237"/>
      <c r="D1278" s="238"/>
      <c r="E1278" s="250"/>
      <c r="F1278" s="236"/>
      <c r="G1278" s="237">
        <f t="shared" si="47"/>
        <v>-1.2960299500264227E-11</v>
      </c>
      <c r="H1278" s="238">
        <f t="shared" si="46"/>
        <v>0</v>
      </c>
      <c r="I1278" s="280"/>
      <c r="J1278" s="269"/>
      <c r="K1278" s="308"/>
      <c r="N1278" s="275"/>
      <c r="O1278" s="275"/>
      <c r="P1278" s="275"/>
      <c r="Q1278" s="295"/>
    </row>
    <row r="1279" spans="2:17" s="130" customFormat="1" ht="15.75" x14ac:dyDescent="0.25">
      <c r="B1279" s="236"/>
      <c r="C1279" s="237"/>
      <c r="D1279" s="238"/>
      <c r="E1279" s="250"/>
      <c r="F1279" s="236"/>
      <c r="G1279" s="237">
        <f t="shared" si="47"/>
        <v>-1.2960299500264227E-11</v>
      </c>
      <c r="H1279" s="238">
        <f t="shared" si="46"/>
        <v>0</v>
      </c>
      <c r="I1279" s="280"/>
      <c r="J1279" s="269"/>
      <c r="K1279" s="308"/>
      <c r="N1279" s="275"/>
      <c r="O1279" s="275"/>
      <c r="P1279" s="275"/>
      <c r="Q1279" s="295"/>
    </row>
    <row r="1280" spans="2:17" s="130" customFormat="1" ht="15.75" x14ac:dyDescent="0.25">
      <c r="B1280" s="236"/>
      <c r="C1280" s="237"/>
      <c r="D1280" s="238"/>
      <c r="E1280" s="250"/>
      <c r="F1280" s="236"/>
      <c r="G1280" s="237">
        <f t="shared" si="47"/>
        <v>-1.2960299500264227E-11</v>
      </c>
      <c r="H1280" s="238">
        <f t="shared" si="46"/>
        <v>0</v>
      </c>
      <c r="I1280" s="280"/>
      <c r="J1280" s="269"/>
      <c r="K1280" s="308"/>
      <c r="N1280" s="275"/>
      <c r="O1280" s="275"/>
      <c r="P1280" s="275"/>
      <c r="Q1280" s="295"/>
    </row>
    <row r="1281" spans="2:17" s="130" customFormat="1" ht="15.75" x14ac:dyDescent="0.25">
      <c r="B1281" s="236"/>
      <c r="C1281" s="237"/>
      <c r="D1281" s="238"/>
      <c r="E1281" s="250"/>
      <c r="F1281" s="236"/>
      <c r="G1281" s="237">
        <f t="shared" si="47"/>
        <v>-1.2960299500264227E-11</v>
      </c>
      <c r="H1281" s="238">
        <f t="shared" si="46"/>
        <v>0</v>
      </c>
      <c r="I1281" s="280"/>
      <c r="J1281" s="269"/>
      <c r="K1281" s="308"/>
      <c r="N1281" s="275"/>
      <c r="O1281" s="275"/>
      <c r="P1281" s="275"/>
      <c r="Q1281" s="295"/>
    </row>
    <row r="1282" spans="2:17" s="130" customFormat="1" ht="15.75" x14ac:dyDescent="0.25">
      <c r="B1282" s="236"/>
      <c r="C1282" s="237"/>
      <c r="D1282" s="238"/>
      <c r="E1282" s="250"/>
      <c r="F1282" s="236"/>
      <c r="G1282" s="237">
        <f t="shared" si="47"/>
        <v>-1.2960299500264227E-11</v>
      </c>
      <c r="H1282" s="238">
        <f t="shared" si="46"/>
        <v>0</v>
      </c>
      <c r="I1282" s="280"/>
      <c r="J1282" s="269"/>
      <c r="K1282" s="308"/>
      <c r="N1282" s="275"/>
      <c r="O1282" s="275"/>
      <c r="P1282" s="275"/>
      <c r="Q1282" s="295"/>
    </row>
    <row r="1283" spans="2:17" s="130" customFormat="1" ht="15.75" x14ac:dyDescent="0.25">
      <c r="B1283" s="236"/>
      <c r="C1283" s="237"/>
      <c r="D1283" s="238"/>
      <c r="E1283" s="250"/>
      <c r="F1283" s="236"/>
      <c r="G1283" s="237">
        <f t="shared" si="47"/>
        <v>-1.2960299500264227E-11</v>
      </c>
      <c r="H1283" s="238">
        <f t="shared" ref="H1283:H1346" si="48">H1282-F1314+D1314</f>
        <v>0</v>
      </c>
      <c r="I1283" s="280"/>
      <c r="J1283" s="269"/>
      <c r="K1283" s="308"/>
      <c r="N1283" s="275"/>
      <c r="O1283" s="275"/>
      <c r="P1283" s="275"/>
      <c r="Q1283" s="295"/>
    </row>
    <row r="1284" spans="2:17" s="130" customFormat="1" ht="15.75" x14ac:dyDescent="0.25">
      <c r="B1284" s="236"/>
      <c r="C1284" s="237"/>
      <c r="D1284" s="238"/>
      <c r="E1284" s="250"/>
      <c r="F1284" s="236"/>
      <c r="G1284" s="237">
        <f t="shared" si="47"/>
        <v>-1.2960299500264227E-11</v>
      </c>
      <c r="H1284" s="238">
        <f t="shared" si="48"/>
        <v>0</v>
      </c>
      <c r="I1284" s="280"/>
      <c r="J1284" s="269"/>
      <c r="K1284" s="308"/>
      <c r="N1284" s="275"/>
      <c r="O1284" s="275"/>
      <c r="P1284" s="275"/>
      <c r="Q1284" s="295"/>
    </row>
    <row r="1285" spans="2:17" s="130" customFormat="1" ht="15.75" x14ac:dyDescent="0.25">
      <c r="B1285" s="236"/>
      <c r="C1285" s="237"/>
      <c r="D1285" s="238"/>
      <c r="E1285" s="250"/>
      <c r="F1285" s="236"/>
      <c r="G1285" s="237">
        <f t="shared" si="47"/>
        <v>-1.2960299500264227E-11</v>
      </c>
      <c r="H1285" s="238">
        <f t="shared" si="48"/>
        <v>0</v>
      </c>
      <c r="I1285" s="280"/>
      <c r="J1285" s="269"/>
      <c r="K1285" s="308"/>
      <c r="N1285" s="275"/>
      <c r="O1285" s="275"/>
      <c r="P1285" s="275"/>
      <c r="Q1285" s="295"/>
    </row>
    <row r="1286" spans="2:17" s="130" customFormat="1" ht="15.75" x14ac:dyDescent="0.25">
      <c r="B1286" s="236"/>
      <c r="C1286" s="237"/>
      <c r="D1286" s="238"/>
      <c r="E1286" s="250"/>
      <c r="F1286" s="236"/>
      <c r="G1286" s="237">
        <f t="shared" si="47"/>
        <v>-1.2960299500264227E-11</v>
      </c>
      <c r="H1286" s="238">
        <f t="shared" si="48"/>
        <v>0</v>
      </c>
      <c r="I1286" s="280"/>
      <c r="J1286" s="269"/>
      <c r="K1286" s="308"/>
      <c r="N1286" s="275"/>
      <c r="O1286" s="275"/>
      <c r="P1286" s="275"/>
      <c r="Q1286" s="295"/>
    </row>
    <row r="1287" spans="2:17" s="130" customFormat="1" ht="15.75" x14ac:dyDescent="0.25">
      <c r="B1287" s="236"/>
      <c r="C1287" s="237"/>
      <c r="D1287" s="238"/>
      <c r="E1287" s="250"/>
      <c r="F1287" s="236"/>
      <c r="G1287" s="237">
        <f t="shared" si="47"/>
        <v>-1.2960299500264227E-11</v>
      </c>
      <c r="H1287" s="238">
        <f t="shared" si="48"/>
        <v>0</v>
      </c>
      <c r="I1287" s="280"/>
      <c r="J1287" s="269"/>
      <c r="K1287" s="308"/>
      <c r="N1287" s="275"/>
      <c r="O1287" s="275"/>
      <c r="P1287" s="275"/>
      <c r="Q1287" s="295"/>
    </row>
    <row r="1288" spans="2:17" s="130" customFormat="1" ht="15.75" x14ac:dyDescent="0.25">
      <c r="B1288" s="236"/>
      <c r="C1288" s="237"/>
      <c r="D1288" s="238"/>
      <c r="E1288" s="250"/>
      <c r="F1288" s="236"/>
      <c r="G1288" s="237">
        <f t="shared" si="47"/>
        <v>-1.2960299500264227E-11</v>
      </c>
      <c r="H1288" s="238">
        <f t="shared" si="48"/>
        <v>0</v>
      </c>
      <c r="I1288" s="280"/>
      <c r="J1288" s="269"/>
      <c r="K1288" s="308"/>
      <c r="N1288" s="275"/>
      <c r="O1288" s="275"/>
      <c r="P1288" s="275"/>
      <c r="Q1288" s="295"/>
    </row>
    <row r="1289" spans="2:17" s="130" customFormat="1" ht="15.75" x14ac:dyDescent="0.25">
      <c r="B1289" s="236"/>
      <c r="C1289" s="237"/>
      <c r="D1289" s="238"/>
      <c r="E1289" s="250"/>
      <c r="F1289" s="236"/>
      <c r="G1289" s="237">
        <f t="shared" si="47"/>
        <v>-1.2960299500264227E-11</v>
      </c>
      <c r="H1289" s="238">
        <f t="shared" si="48"/>
        <v>0</v>
      </c>
      <c r="I1289" s="280"/>
      <c r="J1289" s="269"/>
      <c r="K1289" s="308"/>
      <c r="N1289" s="275"/>
      <c r="O1289" s="275"/>
      <c r="P1289" s="275"/>
      <c r="Q1289" s="295"/>
    </row>
    <row r="1290" spans="2:17" s="130" customFormat="1" ht="15.75" x14ac:dyDescent="0.25">
      <c r="B1290" s="236"/>
      <c r="C1290" s="237"/>
      <c r="D1290" s="238"/>
      <c r="E1290" s="250"/>
      <c r="F1290" s="236"/>
      <c r="G1290" s="237">
        <f t="shared" si="47"/>
        <v>-1.2960299500264227E-11</v>
      </c>
      <c r="H1290" s="238">
        <f t="shared" si="48"/>
        <v>0</v>
      </c>
      <c r="I1290" s="280"/>
      <c r="J1290" s="269"/>
      <c r="K1290" s="308"/>
      <c r="N1290" s="275"/>
      <c r="O1290" s="275"/>
      <c r="P1290" s="275"/>
      <c r="Q1290" s="295"/>
    </row>
    <row r="1291" spans="2:17" s="130" customFormat="1" ht="15.75" x14ac:dyDescent="0.25">
      <c r="B1291" s="236"/>
      <c r="C1291" s="237"/>
      <c r="D1291" s="238"/>
      <c r="E1291" s="250"/>
      <c r="F1291" s="236"/>
      <c r="G1291" s="237">
        <f t="shared" si="47"/>
        <v>-1.2960299500264227E-11</v>
      </c>
      <c r="H1291" s="238">
        <f t="shared" si="48"/>
        <v>0</v>
      </c>
      <c r="I1291" s="280"/>
      <c r="J1291" s="269"/>
      <c r="K1291" s="308"/>
      <c r="N1291" s="275"/>
      <c r="O1291" s="275"/>
      <c r="P1291" s="275"/>
      <c r="Q1291" s="295"/>
    </row>
    <row r="1292" spans="2:17" s="130" customFormat="1" ht="15.75" x14ac:dyDescent="0.25">
      <c r="B1292" s="236"/>
      <c r="C1292" s="237"/>
      <c r="D1292" s="238"/>
      <c r="E1292" s="250"/>
      <c r="F1292" s="236"/>
      <c r="G1292" s="237">
        <f t="shared" si="47"/>
        <v>-1.2960299500264227E-11</v>
      </c>
      <c r="H1292" s="238">
        <f t="shared" si="48"/>
        <v>0</v>
      </c>
      <c r="I1292" s="280"/>
      <c r="J1292" s="269"/>
      <c r="K1292" s="308"/>
      <c r="N1292" s="275"/>
      <c r="O1292" s="275"/>
      <c r="P1292" s="275"/>
      <c r="Q1292" s="295"/>
    </row>
    <row r="1293" spans="2:17" s="130" customFormat="1" ht="15.75" x14ac:dyDescent="0.25">
      <c r="B1293" s="236"/>
      <c r="C1293" s="237"/>
      <c r="D1293" s="238"/>
      <c r="E1293" s="250"/>
      <c r="F1293" s="236"/>
      <c r="G1293" s="237">
        <f t="shared" si="47"/>
        <v>-1.2960299500264227E-11</v>
      </c>
      <c r="H1293" s="238">
        <f t="shared" si="48"/>
        <v>0</v>
      </c>
      <c r="I1293" s="280"/>
      <c r="J1293" s="269"/>
      <c r="K1293" s="308"/>
      <c r="N1293" s="275"/>
      <c r="O1293" s="275"/>
      <c r="P1293" s="275"/>
      <c r="Q1293" s="295"/>
    </row>
    <row r="1294" spans="2:17" s="130" customFormat="1" ht="15.75" x14ac:dyDescent="0.25">
      <c r="B1294" s="236"/>
      <c r="C1294" s="237"/>
      <c r="D1294" s="238"/>
      <c r="E1294" s="250"/>
      <c r="F1294" s="236"/>
      <c r="G1294" s="237">
        <f t="shared" si="47"/>
        <v>-1.2960299500264227E-11</v>
      </c>
      <c r="H1294" s="238">
        <f t="shared" si="48"/>
        <v>0</v>
      </c>
      <c r="I1294" s="280"/>
      <c r="J1294" s="269"/>
      <c r="K1294" s="308"/>
      <c r="N1294" s="275"/>
      <c r="O1294" s="275"/>
      <c r="P1294" s="275"/>
      <c r="Q1294" s="295"/>
    </row>
    <row r="1295" spans="2:17" s="130" customFormat="1" ht="15.75" x14ac:dyDescent="0.25">
      <c r="B1295" s="236"/>
      <c r="C1295" s="237"/>
      <c r="D1295" s="238"/>
      <c r="E1295" s="250"/>
      <c r="F1295" s="236"/>
      <c r="G1295" s="237">
        <f t="shared" si="47"/>
        <v>-1.2960299500264227E-11</v>
      </c>
      <c r="H1295" s="238">
        <f t="shared" si="48"/>
        <v>0</v>
      </c>
      <c r="I1295" s="280"/>
      <c r="J1295" s="269"/>
      <c r="K1295" s="308"/>
      <c r="N1295" s="275"/>
      <c r="O1295" s="275"/>
      <c r="P1295" s="275"/>
      <c r="Q1295" s="295"/>
    </row>
    <row r="1296" spans="2:17" s="130" customFormat="1" ht="15.75" x14ac:dyDescent="0.25">
      <c r="B1296" s="236"/>
      <c r="C1296" s="237"/>
      <c r="D1296" s="238"/>
      <c r="E1296" s="250"/>
      <c r="F1296" s="236"/>
      <c r="G1296" s="237">
        <f t="shared" si="47"/>
        <v>-1.2960299500264227E-11</v>
      </c>
      <c r="H1296" s="238">
        <f t="shared" si="48"/>
        <v>0</v>
      </c>
      <c r="I1296" s="280"/>
      <c r="J1296" s="269"/>
      <c r="K1296" s="308"/>
      <c r="N1296" s="275"/>
      <c r="O1296" s="275"/>
      <c r="P1296" s="275"/>
      <c r="Q1296" s="295"/>
    </row>
    <row r="1297" spans="2:17" s="130" customFormat="1" ht="15.75" x14ac:dyDescent="0.25">
      <c r="B1297" s="236"/>
      <c r="C1297" s="237"/>
      <c r="D1297" s="238"/>
      <c r="E1297" s="250"/>
      <c r="F1297" s="236"/>
      <c r="G1297" s="237">
        <f t="shared" si="47"/>
        <v>-1.2960299500264227E-11</v>
      </c>
      <c r="H1297" s="238">
        <f t="shared" si="48"/>
        <v>0</v>
      </c>
      <c r="I1297" s="280"/>
      <c r="J1297" s="269"/>
      <c r="K1297" s="308"/>
      <c r="N1297" s="275"/>
      <c r="O1297" s="275"/>
      <c r="P1297" s="275"/>
      <c r="Q1297" s="295"/>
    </row>
    <row r="1298" spans="2:17" s="130" customFormat="1" ht="15.75" x14ac:dyDescent="0.25">
      <c r="B1298" s="236"/>
      <c r="C1298" s="237"/>
      <c r="D1298" s="238"/>
      <c r="E1298" s="250"/>
      <c r="F1298" s="236"/>
      <c r="G1298" s="237">
        <f t="shared" si="47"/>
        <v>-1.2960299500264227E-11</v>
      </c>
      <c r="H1298" s="238">
        <f t="shared" si="48"/>
        <v>0</v>
      </c>
      <c r="I1298" s="280"/>
      <c r="J1298" s="269"/>
      <c r="K1298" s="308"/>
      <c r="N1298" s="275"/>
      <c r="O1298" s="275"/>
      <c r="P1298" s="275"/>
      <c r="Q1298" s="295"/>
    </row>
    <row r="1299" spans="2:17" s="130" customFormat="1" ht="15.75" x14ac:dyDescent="0.25">
      <c r="B1299" s="236"/>
      <c r="C1299" s="237"/>
      <c r="D1299" s="238"/>
      <c r="E1299" s="250"/>
      <c r="F1299" s="236"/>
      <c r="G1299" s="237">
        <f t="shared" si="47"/>
        <v>-1.2960299500264227E-11</v>
      </c>
      <c r="H1299" s="238">
        <f t="shared" si="48"/>
        <v>0</v>
      </c>
      <c r="I1299" s="280"/>
      <c r="J1299" s="269"/>
      <c r="K1299" s="308"/>
      <c r="N1299" s="275"/>
      <c r="O1299" s="275"/>
      <c r="P1299" s="275"/>
      <c r="Q1299" s="295"/>
    </row>
    <row r="1300" spans="2:17" s="130" customFormat="1" ht="15.75" x14ac:dyDescent="0.25">
      <c r="B1300" s="236"/>
      <c r="C1300" s="237"/>
      <c r="D1300" s="238"/>
      <c r="E1300" s="250"/>
      <c r="F1300" s="236"/>
      <c r="G1300" s="237">
        <f t="shared" si="47"/>
        <v>-1.2960299500264227E-11</v>
      </c>
      <c r="H1300" s="238">
        <f t="shared" si="48"/>
        <v>0</v>
      </c>
      <c r="I1300" s="280"/>
      <c r="J1300" s="269"/>
      <c r="K1300" s="308"/>
      <c r="N1300" s="275"/>
      <c r="O1300" s="275"/>
      <c r="P1300" s="275"/>
      <c r="Q1300" s="295"/>
    </row>
    <row r="1301" spans="2:17" s="130" customFormat="1" ht="15.75" x14ac:dyDescent="0.25">
      <c r="B1301" s="236"/>
      <c r="C1301" s="237"/>
      <c r="D1301" s="238"/>
      <c r="E1301" s="250"/>
      <c r="F1301" s="236"/>
      <c r="G1301" s="237">
        <f t="shared" si="47"/>
        <v>-1.2960299500264227E-11</v>
      </c>
      <c r="H1301" s="238">
        <f t="shared" si="48"/>
        <v>0</v>
      </c>
      <c r="I1301" s="280"/>
      <c r="J1301" s="269"/>
      <c r="K1301" s="308"/>
      <c r="N1301" s="275"/>
      <c r="O1301" s="275"/>
      <c r="P1301" s="275"/>
      <c r="Q1301" s="295"/>
    </row>
    <row r="1302" spans="2:17" s="130" customFormat="1" ht="15.75" x14ac:dyDescent="0.25">
      <c r="B1302" s="236"/>
      <c r="C1302" s="237"/>
      <c r="D1302" s="238"/>
      <c r="E1302" s="250"/>
      <c r="F1302" s="236"/>
      <c r="G1302" s="237">
        <f t="shared" ref="G1302:G1365" si="49">G1301-E1302+C1302</f>
        <v>-1.2960299500264227E-11</v>
      </c>
      <c r="H1302" s="238">
        <f t="shared" si="48"/>
        <v>0</v>
      </c>
      <c r="I1302" s="280"/>
      <c r="J1302" s="269"/>
      <c r="K1302" s="308"/>
      <c r="N1302" s="275"/>
      <c r="O1302" s="275"/>
      <c r="P1302" s="275"/>
      <c r="Q1302" s="295"/>
    </row>
    <row r="1303" spans="2:17" s="130" customFormat="1" ht="15.75" x14ac:dyDescent="0.25">
      <c r="B1303" s="236"/>
      <c r="C1303" s="237"/>
      <c r="D1303" s="238"/>
      <c r="E1303" s="250"/>
      <c r="F1303" s="236"/>
      <c r="G1303" s="237">
        <f t="shared" si="49"/>
        <v>-1.2960299500264227E-11</v>
      </c>
      <c r="H1303" s="238">
        <f t="shared" si="48"/>
        <v>0</v>
      </c>
      <c r="I1303" s="280"/>
      <c r="J1303" s="269"/>
      <c r="K1303" s="308"/>
      <c r="N1303" s="275"/>
      <c r="O1303" s="275"/>
      <c r="P1303" s="275"/>
      <c r="Q1303" s="295"/>
    </row>
    <row r="1304" spans="2:17" s="130" customFormat="1" ht="15.75" x14ac:dyDescent="0.25">
      <c r="B1304" s="236"/>
      <c r="C1304" s="237"/>
      <c r="D1304" s="238"/>
      <c r="E1304" s="250"/>
      <c r="F1304" s="236"/>
      <c r="G1304" s="237">
        <f t="shared" si="49"/>
        <v>-1.2960299500264227E-11</v>
      </c>
      <c r="H1304" s="238">
        <f t="shared" si="48"/>
        <v>0</v>
      </c>
      <c r="I1304" s="280"/>
      <c r="J1304" s="269"/>
      <c r="K1304" s="308"/>
      <c r="N1304" s="275"/>
      <c r="O1304" s="275"/>
      <c r="P1304" s="275"/>
      <c r="Q1304" s="295"/>
    </row>
    <row r="1305" spans="2:17" s="130" customFormat="1" ht="15.75" x14ac:dyDescent="0.25">
      <c r="B1305" s="236"/>
      <c r="C1305" s="237"/>
      <c r="D1305" s="238"/>
      <c r="E1305" s="250"/>
      <c r="F1305" s="236"/>
      <c r="G1305" s="237">
        <f t="shared" si="49"/>
        <v>-1.2960299500264227E-11</v>
      </c>
      <c r="H1305" s="238">
        <f t="shared" si="48"/>
        <v>0</v>
      </c>
      <c r="I1305" s="280"/>
      <c r="J1305" s="269"/>
      <c r="K1305" s="308"/>
      <c r="N1305" s="275"/>
      <c r="O1305" s="275"/>
      <c r="P1305" s="275"/>
      <c r="Q1305" s="295"/>
    </row>
    <row r="1306" spans="2:17" s="130" customFormat="1" ht="15.75" x14ac:dyDescent="0.25">
      <c r="B1306" s="236"/>
      <c r="C1306" s="237"/>
      <c r="D1306" s="238"/>
      <c r="E1306" s="250"/>
      <c r="F1306" s="236"/>
      <c r="G1306" s="237">
        <f t="shared" si="49"/>
        <v>-1.2960299500264227E-11</v>
      </c>
      <c r="H1306" s="238">
        <f t="shared" si="48"/>
        <v>0</v>
      </c>
      <c r="I1306" s="280"/>
      <c r="J1306" s="269"/>
      <c r="K1306" s="308"/>
      <c r="N1306" s="275"/>
      <c r="O1306" s="275"/>
      <c r="P1306" s="275"/>
      <c r="Q1306" s="295"/>
    </row>
    <row r="1307" spans="2:17" s="130" customFormat="1" ht="15.75" x14ac:dyDescent="0.25">
      <c r="B1307" s="236"/>
      <c r="C1307" s="237"/>
      <c r="D1307" s="238"/>
      <c r="E1307" s="250"/>
      <c r="F1307" s="236"/>
      <c r="G1307" s="237">
        <f t="shared" si="49"/>
        <v>-1.2960299500264227E-11</v>
      </c>
      <c r="H1307" s="238">
        <f t="shared" si="48"/>
        <v>0</v>
      </c>
      <c r="I1307" s="280"/>
      <c r="J1307" s="269"/>
      <c r="K1307" s="308"/>
      <c r="N1307" s="275"/>
      <c r="O1307" s="275"/>
      <c r="P1307" s="275"/>
      <c r="Q1307" s="295"/>
    </row>
    <row r="1308" spans="2:17" s="130" customFormat="1" ht="15.75" x14ac:dyDescent="0.25">
      <c r="B1308" s="236"/>
      <c r="C1308" s="237"/>
      <c r="D1308" s="238"/>
      <c r="E1308" s="250"/>
      <c r="F1308" s="236"/>
      <c r="G1308" s="237">
        <f t="shared" si="49"/>
        <v>-1.2960299500264227E-11</v>
      </c>
      <c r="H1308" s="238">
        <f t="shared" si="48"/>
        <v>0</v>
      </c>
      <c r="I1308" s="280"/>
      <c r="J1308" s="269"/>
      <c r="K1308" s="308"/>
      <c r="N1308" s="275"/>
      <c r="O1308" s="275"/>
      <c r="P1308" s="275"/>
      <c r="Q1308" s="295"/>
    </row>
    <row r="1309" spans="2:17" s="130" customFormat="1" ht="15.75" x14ac:dyDescent="0.25">
      <c r="B1309" s="236"/>
      <c r="C1309" s="237"/>
      <c r="D1309" s="238"/>
      <c r="E1309" s="250"/>
      <c r="F1309" s="236"/>
      <c r="G1309" s="237">
        <f t="shared" si="49"/>
        <v>-1.2960299500264227E-11</v>
      </c>
      <c r="H1309" s="238">
        <f t="shared" si="48"/>
        <v>0</v>
      </c>
      <c r="I1309" s="280"/>
      <c r="J1309" s="269"/>
      <c r="K1309" s="308"/>
      <c r="N1309" s="275"/>
      <c r="O1309" s="275"/>
      <c r="P1309" s="275"/>
      <c r="Q1309" s="295"/>
    </row>
    <row r="1310" spans="2:17" s="130" customFormat="1" ht="15.75" x14ac:dyDescent="0.25">
      <c r="B1310" s="236"/>
      <c r="C1310" s="237"/>
      <c r="D1310" s="238"/>
      <c r="E1310" s="250"/>
      <c r="F1310" s="236"/>
      <c r="G1310" s="237">
        <f t="shared" si="49"/>
        <v>-1.2960299500264227E-11</v>
      </c>
      <c r="H1310" s="238">
        <f t="shared" si="48"/>
        <v>0</v>
      </c>
      <c r="I1310" s="280"/>
      <c r="J1310" s="269"/>
      <c r="K1310" s="308"/>
      <c r="N1310" s="275"/>
      <c r="O1310" s="275"/>
      <c r="P1310" s="275"/>
      <c r="Q1310" s="295"/>
    </row>
    <row r="1311" spans="2:17" s="130" customFormat="1" ht="15.75" x14ac:dyDescent="0.25">
      <c r="B1311" s="236"/>
      <c r="C1311" s="237"/>
      <c r="D1311" s="238"/>
      <c r="E1311" s="250"/>
      <c r="F1311" s="236"/>
      <c r="G1311" s="237">
        <f t="shared" si="49"/>
        <v>-1.2960299500264227E-11</v>
      </c>
      <c r="H1311" s="238">
        <f t="shared" si="48"/>
        <v>0</v>
      </c>
      <c r="I1311" s="280"/>
      <c r="J1311" s="269"/>
      <c r="K1311" s="308"/>
      <c r="N1311" s="275"/>
      <c r="O1311" s="275"/>
      <c r="P1311" s="275"/>
      <c r="Q1311" s="295"/>
    </row>
    <row r="1312" spans="2:17" s="130" customFormat="1" ht="15.75" x14ac:dyDescent="0.25">
      <c r="B1312" s="236"/>
      <c r="C1312" s="237"/>
      <c r="D1312" s="238"/>
      <c r="E1312" s="250"/>
      <c r="F1312" s="236"/>
      <c r="G1312" s="237">
        <f t="shared" si="49"/>
        <v>-1.2960299500264227E-11</v>
      </c>
      <c r="H1312" s="238">
        <f t="shared" si="48"/>
        <v>0</v>
      </c>
      <c r="I1312" s="280"/>
      <c r="J1312" s="269"/>
      <c r="K1312" s="308"/>
      <c r="N1312" s="275"/>
      <c r="O1312" s="275"/>
      <c r="P1312" s="275"/>
      <c r="Q1312" s="295"/>
    </row>
    <row r="1313" spans="2:17" s="130" customFormat="1" ht="15.75" x14ac:dyDescent="0.25">
      <c r="B1313" s="236"/>
      <c r="C1313" s="237"/>
      <c r="D1313" s="238"/>
      <c r="E1313" s="250"/>
      <c r="F1313" s="236"/>
      <c r="G1313" s="237">
        <f t="shared" si="49"/>
        <v>-1.2960299500264227E-11</v>
      </c>
      <c r="H1313" s="238">
        <f t="shared" si="48"/>
        <v>0</v>
      </c>
      <c r="I1313" s="280"/>
      <c r="J1313" s="269"/>
      <c r="K1313" s="308"/>
      <c r="N1313" s="275"/>
      <c r="O1313" s="275"/>
      <c r="P1313" s="275"/>
      <c r="Q1313" s="295"/>
    </row>
    <row r="1314" spans="2:17" s="130" customFormat="1" ht="15.75" x14ac:dyDescent="0.25">
      <c r="B1314" s="236"/>
      <c r="C1314" s="237"/>
      <c r="D1314" s="238"/>
      <c r="E1314" s="250"/>
      <c r="F1314" s="236"/>
      <c r="G1314" s="237">
        <f t="shared" si="49"/>
        <v>-1.2960299500264227E-11</v>
      </c>
      <c r="H1314" s="238">
        <f t="shared" si="48"/>
        <v>0</v>
      </c>
      <c r="I1314" s="280"/>
      <c r="J1314" s="269"/>
      <c r="K1314" s="308"/>
      <c r="N1314" s="275"/>
      <c r="O1314" s="275"/>
      <c r="P1314" s="275"/>
      <c r="Q1314" s="295"/>
    </row>
    <row r="1315" spans="2:17" s="130" customFormat="1" ht="15.75" x14ac:dyDescent="0.25">
      <c r="B1315" s="236"/>
      <c r="C1315" s="237"/>
      <c r="D1315" s="238"/>
      <c r="E1315" s="250"/>
      <c r="F1315" s="236"/>
      <c r="G1315" s="237">
        <f t="shared" si="49"/>
        <v>-1.2960299500264227E-11</v>
      </c>
      <c r="H1315" s="238">
        <f t="shared" si="48"/>
        <v>0</v>
      </c>
      <c r="I1315" s="280"/>
      <c r="J1315" s="269"/>
      <c r="K1315" s="308"/>
      <c r="N1315" s="275"/>
      <c r="O1315" s="275"/>
      <c r="P1315" s="275"/>
      <c r="Q1315" s="295"/>
    </row>
    <row r="1316" spans="2:17" s="130" customFormat="1" ht="15.75" x14ac:dyDescent="0.25">
      <c r="B1316" s="236"/>
      <c r="C1316" s="237"/>
      <c r="D1316" s="238"/>
      <c r="E1316" s="250"/>
      <c r="F1316" s="236"/>
      <c r="G1316" s="237">
        <f t="shared" si="49"/>
        <v>-1.2960299500264227E-11</v>
      </c>
      <c r="H1316" s="238">
        <f t="shared" si="48"/>
        <v>0</v>
      </c>
      <c r="I1316" s="280"/>
      <c r="J1316" s="269"/>
      <c r="K1316" s="308"/>
      <c r="N1316" s="275"/>
      <c r="O1316" s="275"/>
      <c r="P1316" s="275"/>
      <c r="Q1316" s="295"/>
    </row>
    <row r="1317" spans="2:17" s="130" customFormat="1" ht="15.75" x14ac:dyDescent="0.25">
      <c r="B1317" s="236"/>
      <c r="C1317" s="237"/>
      <c r="D1317" s="238"/>
      <c r="E1317" s="250"/>
      <c r="F1317" s="236"/>
      <c r="G1317" s="237">
        <f t="shared" si="49"/>
        <v>-1.2960299500264227E-11</v>
      </c>
      <c r="H1317" s="238">
        <f t="shared" si="48"/>
        <v>0</v>
      </c>
      <c r="I1317" s="280"/>
      <c r="J1317" s="269"/>
      <c r="K1317" s="308"/>
      <c r="N1317" s="275"/>
      <c r="O1317" s="275"/>
      <c r="P1317" s="275"/>
      <c r="Q1317" s="295"/>
    </row>
    <row r="1318" spans="2:17" s="130" customFormat="1" ht="15.75" x14ac:dyDescent="0.25">
      <c r="B1318" s="236"/>
      <c r="C1318" s="237"/>
      <c r="D1318" s="238"/>
      <c r="E1318" s="250"/>
      <c r="F1318" s="236"/>
      <c r="G1318" s="237">
        <f t="shared" si="49"/>
        <v>-1.2960299500264227E-11</v>
      </c>
      <c r="H1318" s="238">
        <f t="shared" si="48"/>
        <v>0</v>
      </c>
      <c r="I1318" s="280"/>
      <c r="J1318" s="269"/>
      <c r="K1318" s="308"/>
      <c r="N1318" s="275"/>
      <c r="O1318" s="275"/>
      <c r="P1318" s="275"/>
      <c r="Q1318" s="295"/>
    </row>
    <row r="1319" spans="2:17" s="130" customFormat="1" ht="15.75" x14ac:dyDescent="0.25">
      <c r="B1319" s="236"/>
      <c r="C1319" s="237"/>
      <c r="D1319" s="238"/>
      <c r="E1319" s="250"/>
      <c r="F1319" s="236"/>
      <c r="G1319" s="237">
        <f t="shared" si="49"/>
        <v>-1.2960299500264227E-11</v>
      </c>
      <c r="H1319" s="238">
        <f t="shared" si="48"/>
        <v>0</v>
      </c>
      <c r="I1319" s="280"/>
      <c r="J1319" s="269"/>
      <c r="K1319" s="308"/>
      <c r="N1319" s="275"/>
      <c r="O1319" s="275"/>
      <c r="P1319" s="275"/>
      <c r="Q1319" s="295"/>
    </row>
    <row r="1320" spans="2:17" s="130" customFormat="1" ht="15.75" x14ac:dyDescent="0.25">
      <c r="B1320" s="236"/>
      <c r="C1320" s="237"/>
      <c r="D1320" s="238"/>
      <c r="E1320" s="250"/>
      <c r="F1320" s="236"/>
      <c r="G1320" s="237">
        <f t="shared" si="49"/>
        <v>-1.2960299500264227E-11</v>
      </c>
      <c r="H1320" s="238">
        <f t="shared" si="48"/>
        <v>0</v>
      </c>
      <c r="I1320" s="280"/>
      <c r="J1320" s="269"/>
      <c r="K1320" s="308"/>
      <c r="N1320" s="275"/>
      <c r="O1320" s="275"/>
      <c r="P1320" s="275"/>
      <c r="Q1320" s="295"/>
    </row>
    <row r="1321" spans="2:17" s="130" customFormat="1" ht="15.75" x14ac:dyDescent="0.25">
      <c r="B1321" s="236"/>
      <c r="C1321" s="237"/>
      <c r="D1321" s="238"/>
      <c r="E1321" s="250"/>
      <c r="F1321" s="236"/>
      <c r="G1321" s="237">
        <f t="shared" si="49"/>
        <v>-1.2960299500264227E-11</v>
      </c>
      <c r="H1321" s="238">
        <f t="shared" si="48"/>
        <v>0</v>
      </c>
      <c r="I1321" s="280"/>
      <c r="J1321" s="269"/>
      <c r="K1321" s="308"/>
      <c r="N1321" s="275"/>
      <c r="O1321" s="275"/>
      <c r="P1321" s="275"/>
      <c r="Q1321" s="295"/>
    </row>
    <row r="1322" spans="2:17" s="130" customFormat="1" ht="15.75" x14ac:dyDescent="0.25">
      <c r="B1322" s="236"/>
      <c r="C1322" s="237"/>
      <c r="D1322" s="238"/>
      <c r="E1322" s="250"/>
      <c r="F1322" s="236"/>
      <c r="G1322" s="237">
        <f t="shared" si="49"/>
        <v>-1.2960299500264227E-11</v>
      </c>
      <c r="H1322" s="238">
        <f t="shared" si="48"/>
        <v>0</v>
      </c>
      <c r="I1322" s="280"/>
      <c r="J1322" s="269"/>
      <c r="K1322" s="308"/>
      <c r="N1322" s="275"/>
      <c r="O1322" s="275"/>
      <c r="P1322" s="275"/>
      <c r="Q1322" s="295"/>
    </row>
    <row r="1323" spans="2:17" s="130" customFormat="1" ht="15.75" x14ac:dyDescent="0.25">
      <c r="B1323" s="236"/>
      <c r="C1323" s="237"/>
      <c r="D1323" s="238"/>
      <c r="E1323" s="250"/>
      <c r="F1323" s="236"/>
      <c r="G1323" s="237">
        <f t="shared" si="49"/>
        <v>-1.2960299500264227E-11</v>
      </c>
      <c r="H1323" s="238">
        <f t="shared" si="48"/>
        <v>0</v>
      </c>
      <c r="I1323" s="280"/>
      <c r="J1323" s="269"/>
      <c r="K1323" s="308"/>
      <c r="N1323" s="275"/>
      <c r="O1323" s="275"/>
      <c r="P1323" s="275"/>
      <c r="Q1323" s="295"/>
    </row>
    <row r="1324" spans="2:17" s="130" customFormat="1" ht="15.75" x14ac:dyDescent="0.25">
      <c r="B1324" s="236"/>
      <c r="C1324" s="237"/>
      <c r="D1324" s="238"/>
      <c r="E1324" s="250"/>
      <c r="F1324" s="236"/>
      <c r="G1324" s="237">
        <f t="shared" si="49"/>
        <v>-1.2960299500264227E-11</v>
      </c>
      <c r="H1324" s="238">
        <f t="shared" si="48"/>
        <v>0</v>
      </c>
      <c r="I1324" s="280"/>
      <c r="J1324" s="269"/>
      <c r="K1324" s="308"/>
      <c r="N1324" s="275"/>
      <c r="O1324" s="275"/>
      <c r="P1324" s="275"/>
      <c r="Q1324" s="295"/>
    </row>
    <row r="1325" spans="2:17" s="130" customFormat="1" ht="15.75" x14ac:dyDescent="0.25">
      <c r="B1325" s="236"/>
      <c r="C1325" s="237"/>
      <c r="D1325" s="238"/>
      <c r="E1325" s="250"/>
      <c r="F1325" s="236"/>
      <c r="G1325" s="237">
        <f t="shared" si="49"/>
        <v>-1.2960299500264227E-11</v>
      </c>
      <c r="H1325" s="238">
        <f t="shared" si="48"/>
        <v>0</v>
      </c>
      <c r="I1325" s="280"/>
      <c r="J1325" s="269"/>
      <c r="K1325" s="308"/>
      <c r="N1325" s="275"/>
      <c r="O1325" s="275"/>
      <c r="P1325" s="275"/>
      <c r="Q1325" s="295"/>
    </row>
    <row r="1326" spans="2:17" s="130" customFormat="1" ht="15.75" x14ac:dyDescent="0.25">
      <c r="B1326" s="236"/>
      <c r="C1326" s="237"/>
      <c r="D1326" s="238"/>
      <c r="E1326" s="250"/>
      <c r="F1326" s="236"/>
      <c r="G1326" s="237">
        <f t="shared" si="49"/>
        <v>-1.2960299500264227E-11</v>
      </c>
      <c r="H1326" s="238">
        <f t="shared" si="48"/>
        <v>0</v>
      </c>
      <c r="I1326" s="280"/>
      <c r="J1326" s="269"/>
      <c r="K1326" s="308"/>
      <c r="N1326" s="275"/>
      <c r="O1326" s="275"/>
      <c r="P1326" s="275"/>
      <c r="Q1326" s="295"/>
    </row>
    <row r="1327" spans="2:17" s="130" customFormat="1" ht="15.75" x14ac:dyDescent="0.25">
      <c r="B1327" s="236"/>
      <c r="C1327" s="237"/>
      <c r="D1327" s="238"/>
      <c r="E1327" s="250"/>
      <c r="F1327" s="236"/>
      <c r="G1327" s="237">
        <f t="shared" si="49"/>
        <v>-1.2960299500264227E-11</v>
      </c>
      <c r="H1327" s="238">
        <f t="shared" si="48"/>
        <v>0</v>
      </c>
      <c r="I1327" s="280"/>
      <c r="J1327" s="269"/>
      <c r="K1327" s="308"/>
      <c r="N1327" s="275"/>
      <c r="O1327" s="275"/>
      <c r="P1327" s="275"/>
      <c r="Q1327" s="295"/>
    </row>
    <row r="1328" spans="2:17" s="130" customFormat="1" ht="15.75" x14ac:dyDescent="0.25">
      <c r="B1328" s="236"/>
      <c r="C1328" s="237"/>
      <c r="D1328" s="238"/>
      <c r="E1328" s="250"/>
      <c r="F1328" s="236"/>
      <c r="G1328" s="237">
        <f t="shared" si="49"/>
        <v>-1.2960299500264227E-11</v>
      </c>
      <c r="H1328" s="238">
        <f t="shared" si="48"/>
        <v>0</v>
      </c>
      <c r="I1328" s="280"/>
      <c r="J1328" s="269"/>
      <c r="K1328" s="308"/>
      <c r="N1328" s="275"/>
      <c r="O1328" s="275"/>
      <c r="P1328" s="275"/>
      <c r="Q1328" s="295"/>
    </row>
    <row r="1329" spans="2:17" s="130" customFormat="1" ht="15.75" x14ac:dyDescent="0.25">
      <c r="B1329" s="236"/>
      <c r="C1329" s="237"/>
      <c r="D1329" s="238"/>
      <c r="E1329" s="250"/>
      <c r="F1329" s="236"/>
      <c r="G1329" s="237">
        <f t="shared" si="49"/>
        <v>-1.2960299500264227E-11</v>
      </c>
      <c r="H1329" s="238">
        <f t="shared" si="48"/>
        <v>0</v>
      </c>
      <c r="I1329" s="280"/>
      <c r="J1329" s="269"/>
      <c r="K1329" s="308"/>
      <c r="N1329" s="275"/>
      <c r="O1329" s="275"/>
      <c r="P1329" s="275"/>
      <c r="Q1329" s="295"/>
    </row>
    <row r="1330" spans="2:17" s="130" customFormat="1" ht="15.75" x14ac:dyDescent="0.25">
      <c r="B1330" s="236"/>
      <c r="C1330" s="237"/>
      <c r="D1330" s="238"/>
      <c r="E1330" s="250"/>
      <c r="F1330" s="236"/>
      <c r="G1330" s="237">
        <f t="shared" si="49"/>
        <v>-1.2960299500264227E-11</v>
      </c>
      <c r="H1330" s="238">
        <f t="shared" si="48"/>
        <v>0</v>
      </c>
      <c r="I1330" s="280"/>
      <c r="J1330" s="269"/>
      <c r="K1330" s="308"/>
      <c r="N1330" s="275"/>
      <c r="O1330" s="275"/>
      <c r="P1330" s="275"/>
      <c r="Q1330" s="295"/>
    </row>
    <row r="1331" spans="2:17" s="130" customFormat="1" ht="15.75" x14ac:dyDescent="0.25">
      <c r="B1331" s="236"/>
      <c r="C1331" s="237"/>
      <c r="D1331" s="238"/>
      <c r="E1331" s="250"/>
      <c r="F1331" s="236"/>
      <c r="G1331" s="237">
        <f t="shared" si="49"/>
        <v>-1.2960299500264227E-11</v>
      </c>
      <c r="H1331" s="238">
        <f t="shared" si="48"/>
        <v>0</v>
      </c>
      <c r="I1331" s="280"/>
      <c r="J1331" s="269"/>
      <c r="K1331" s="308"/>
      <c r="N1331" s="275"/>
      <c r="O1331" s="275"/>
      <c r="P1331" s="275"/>
      <c r="Q1331" s="295"/>
    </row>
    <row r="1332" spans="2:17" s="130" customFormat="1" ht="15.75" x14ac:dyDescent="0.25">
      <c r="B1332" s="236"/>
      <c r="C1332" s="237"/>
      <c r="D1332" s="238"/>
      <c r="E1332" s="250"/>
      <c r="F1332" s="236"/>
      <c r="G1332" s="237">
        <f t="shared" si="49"/>
        <v>-1.2960299500264227E-11</v>
      </c>
      <c r="H1332" s="238">
        <f t="shared" si="48"/>
        <v>0</v>
      </c>
      <c r="I1332" s="280"/>
      <c r="J1332" s="269"/>
      <c r="K1332" s="308"/>
      <c r="N1332" s="275"/>
      <c r="O1332" s="275"/>
      <c r="P1332" s="275"/>
      <c r="Q1332" s="295"/>
    </row>
    <row r="1333" spans="2:17" s="130" customFormat="1" ht="15.75" x14ac:dyDescent="0.25">
      <c r="B1333" s="236"/>
      <c r="C1333" s="237"/>
      <c r="D1333" s="238"/>
      <c r="E1333" s="250"/>
      <c r="F1333" s="236"/>
      <c r="G1333" s="237">
        <f t="shared" si="49"/>
        <v>-1.2960299500264227E-11</v>
      </c>
      <c r="H1333" s="238">
        <f t="shared" si="48"/>
        <v>0</v>
      </c>
      <c r="I1333" s="280"/>
      <c r="J1333" s="269"/>
      <c r="K1333" s="308"/>
      <c r="N1333" s="275"/>
      <c r="O1333" s="275"/>
      <c r="P1333" s="275"/>
      <c r="Q1333" s="295"/>
    </row>
    <row r="1334" spans="2:17" s="130" customFormat="1" ht="15.75" x14ac:dyDescent="0.25">
      <c r="B1334" s="236"/>
      <c r="C1334" s="237"/>
      <c r="D1334" s="238"/>
      <c r="E1334" s="250"/>
      <c r="F1334" s="236"/>
      <c r="G1334" s="237">
        <f t="shared" si="49"/>
        <v>-1.2960299500264227E-11</v>
      </c>
      <c r="H1334" s="238">
        <f t="shared" si="48"/>
        <v>0</v>
      </c>
      <c r="I1334" s="280"/>
      <c r="J1334" s="269"/>
      <c r="K1334" s="308"/>
      <c r="N1334" s="275"/>
      <c r="O1334" s="275"/>
      <c r="P1334" s="275"/>
      <c r="Q1334" s="295"/>
    </row>
    <row r="1335" spans="2:17" s="130" customFormat="1" ht="15.75" x14ac:dyDescent="0.25">
      <c r="B1335" s="236"/>
      <c r="C1335" s="237"/>
      <c r="D1335" s="238"/>
      <c r="E1335" s="250"/>
      <c r="F1335" s="236"/>
      <c r="G1335" s="237">
        <f t="shared" si="49"/>
        <v>-1.2960299500264227E-11</v>
      </c>
      <c r="H1335" s="238">
        <f t="shared" si="48"/>
        <v>0</v>
      </c>
      <c r="I1335" s="280"/>
      <c r="J1335" s="269"/>
      <c r="K1335" s="308"/>
      <c r="N1335" s="275"/>
      <c r="O1335" s="275"/>
      <c r="P1335" s="275"/>
      <c r="Q1335" s="295"/>
    </row>
    <row r="1336" spans="2:17" s="130" customFormat="1" ht="15.75" x14ac:dyDescent="0.25">
      <c r="B1336" s="236"/>
      <c r="C1336" s="237"/>
      <c r="D1336" s="238"/>
      <c r="E1336" s="250"/>
      <c r="F1336" s="236"/>
      <c r="G1336" s="237">
        <f t="shared" si="49"/>
        <v>-1.2960299500264227E-11</v>
      </c>
      <c r="H1336" s="238">
        <f t="shared" si="48"/>
        <v>0</v>
      </c>
      <c r="I1336" s="280"/>
      <c r="J1336" s="269"/>
      <c r="K1336" s="308"/>
      <c r="N1336" s="275"/>
      <c r="O1336" s="275"/>
      <c r="P1336" s="275"/>
      <c r="Q1336" s="295"/>
    </row>
    <row r="1337" spans="2:17" s="130" customFormat="1" ht="15.75" x14ac:dyDescent="0.25">
      <c r="B1337" s="236"/>
      <c r="C1337" s="237"/>
      <c r="D1337" s="238"/>
      <c r="E1337" s="250"/>
      <c r="F1337" s="236"/>
      <c r="G1337" s="237">
        <f t="shared" si="49"/>
        <v>-1.2960299500264227E-11</v>
      </c>
      <c r="H1337" s="238">
        <f t="shared" si="48"/>
        <v>0</v>
      </c>
      <c r="I1337" s="280"/>
      <c r="J1337" s="269"/>
      <c r="K1337" s="308"/>
      <c r="N1337" s="275"/>
      <c r="O1337" s="275"/>
      <c r="P1337" s="275"/>
      <c r="Q1337" s="295"/>
    </row>
    <row r="1338" spans="2:17" s="130" customFormat="1" ht="15.75" x14ac:dyDescent="0.25">
      <c r="B1338" s="236"/>
      <c r="C1338" s="237"/>
      <c r="D1338" s="238"/>
      <c r="E1338" s="250"/>
      <c r="F1338" s="236"/>
      <c r="G1338" s="237">
        <f t="shared" si="49"/>
        <v>-1.2960299500264227E-11</v>
      </c>
      <c r="H1338" s="238">
        <f t="shared" si="48"/>
        <v>0</v>
      </c>
      <c r="I1338" s="280"/>
      <c r="J1338" s="269"/>
      <c r="K1338" s="308"/>
      <c r="N1338" s="275"/>
      <c r="O1338" s="275"/>
      <c r="P1338" s="275"/>
      <c r="Q1338" s="295"/>
    </row>
    <row r="1339" spans="2:17" s="130" customFormat="1" ht="15.75" x14ac:dyDescent="0.25">
      <c r="B1339" s="236"/>
      <c r="C1339" s="237"/>
      <c r="D1339" s="238"/>
      <c r="E1339" s="250"/>
      <c r="F1339" s="236"/>
      <c r="G1339" s="237">
        <f t="shared" si="49"/>
        <v>-1.2960299500264227E-11</v>
      </c>
      <c r="H1339" s="238">
        <f t="shared" si="48"/>
        <v>0</v>
      </c>
      <c r="I1339" s="280"/>
      <c r="J1339" s="269"/>
      <c r="K1339" s="308"/>
      <c r="N1339" s="275"/>
      <c r="O1339" s="275"/>
      <c r="P1339" s="275"/>
      <c r="Q1339" s="295"/>
    </row>
    <row r="1340" spans="2:17" s="130" customFormat="1" ht="15.75" x14ac:dyDescent="0.25">
      <c r="B1340" s="236"/>
      <c r="C1340" s="237"/>
      <c r="D1340" s="238"/>
      <c r="E1340" s="250"/>
      <c r="F1340" s="236"/>
      <c r="G1340" s="237">
        <f t="shared" si="49"/>
        <v>-1.2960299500264227E-11</v>
      </c>
      <c r="H1340" s="238">
        <f t="shared" si="48"/>
        <v>0</v>
      </c>
      <c r="I1340" s="280"/>
      <c r="J1340" s="269"/>
      <c r="K1340" s="308"/>
      <c r="N1340" s="275"/>
      <c r="O1340" s="275"/>
      <c r="P1340" s="275"/>
      <c r="Q1340" s="295"/>
    </row>
    <row r="1341" spans="2:17" s="130" customFormat="1" ht="15.75" x14ac:dyDescent="0.25">
      <c r="B1341" s="236"/>
      <c r="C1341" s="237"/>
      <c r="D1341" s="238"/>
      <c r="E1341" s="250"/>
      <c r="F1341" s="236"/>
      <c r="G1341" s="237">
        <f t="shared" si="49"/>
        <v>-1.2960299500264227E-11</v>
      </c>
      <c r="H1341" s="238">
        <f t="shared" si="48"/>
        <v>0</v>
      </c>
      <c r="I1341" s="280"/>
      <c r="J1341" s="269"/>
      <c r="K1341" s="308"/>
      <c r="N1341" s="275"/>
      <c r="O1341" s="275"/>
      <c r="P1341" s="275"/>
      <c r="Q1341" s="295"/>
    </row>
    <row r="1342" spans="2:17" s="130" customFormat="1" ht="15.75" x14ac:dyDescent="0.25">
      <c r="B1342" s="236"/>
      <c r="C1342" s="237"/>
      <c r="D1342" s="238"/>
      <c r="E1342" s="250"/>
      <c r="F1342" s="236"/>
      <c r="G1342" s="237">
        <f t="shared" si="49"/>
        <v>-1.2960299500264227E-11</v>
      </c>
      <c r="H1342" s="238">
        <f t="shared" si="48"/>
        <v>0</v>
      </c>
      <c r="I1342" s="280"/>
      <c r="J1342" s="269"/>
      <c r="K1342" s="308"/>
      <c r="N1342" s="275"/>
      <c r="O1342" s="275"/>
      <c r="P1342" s="275"/>
      <c r="Q1342" s="295"/>
    </row>
    <row r="1343" spans="2:17" s="130" customFormat="1" ht="15.75" x14ac:dyDescent="0.25">
      <c r="B1343" s="236"/>
      <c r="C1343" s="237"/>
      <c r="D1343" s="238"/>
      <c r="E1343" s="250"/>
      <c r="F1343" s="236"/>
      <c r="G1343" s="237">
        <f t="shared" si="49"/>
        <v>-1.2960299500264227E-11</v>
      </c>
      <c r="H1343" s="238">
        <f t="shared" si="48"/>
        <v>0</v>
      </c>
      <c r="I1343" s="280"/>
      <c r="J1343" s="269"/>
      <c r="K1343" s="308"/>
      <c r="N1343" s="275"/>
      <c r="O1343" s="275"/>
      <c r="P1343" s="275"/>
      <c r="Q1343" s="295"/>
    </row>
    <row r="1344" spans="2:17" s="130" customFormat="1" ht="15.75" x14ac:dyDescent="0.25">
      <c r="B1344" s="236"/>
      <c r="C1344" s="237"/>
      <c r="D1344" s="238"/>
      <c r="E1344" s="250"/>
      <c r="F1344" s="236"/>
      <c r="G1344" s="237">
        <f t="shared" si="49"/>
        <v>-1.2960299500264227E-11</v>
      </c>
      <c r="H1344" s="238">
        <f t="shared" si="48"/>
        <v>0</v>
      </c>
      <c r="I1344" s="280"/>
      <c r="J1344" s="269"/>
      <c r="K1344" s="308"/>
      <c r="N1344" s="275"/>
      <c r="O1344" s="275"/>
      <c r="P1344" s="275"/>
      <c r="Q1344" s="295"/>
    </row>
    <row r="1345" spans="2:17" s="130" customFormat="1" ht="15.75" x14ac:dyDescent="0.25">
      <c r="B1345" s="236"/>
      <c r="C1345" s="237"/>
      <c r="D1345" s="238"/>
      <c r="E1345" s="250"/>
      <c r="F1345" s="236"/>
      <c r="G1345" s="237">
        <f t="shared" si="49"/>
        <v>-1.2960299500264227E-11</v>
      </c>
      <c r="H1345" s="238">
        <f t="shared" si="48"/>
        <v>0</v>
      </c>
      <c r="I1345" s="280"/>
      <c r="J1345" s="269"/>
      <c r="K1345" s="308"/>
      <c r="N1345" s="275"/>
      <c r="O1345" s="275"/>
      <c r="P1345" s="275"/>
      <c r="Q1345" s="295"/>
    </row>
    <row r="1346" spans="2:17" s="130" customFormat="1" ht="15.75" x14ac:dyDescent="0.25">
      <c r="B1346" s="236"/>
      <c r="C1346" s="237"/>
      <c r="D1346" s="238"/>
      <c r="E1346" s="250"/>
      <c r="F1346" s="236"/>
      <c r="G1346" s="237">
        <f t="shared" si="49"/>
        <v>-1.2960299500264227E-11</v>
      </c>
      <c r="H1346" s="238">
        <f t="shared" si="48"/>
        <v>0</v>
      </c>
      <c r="I1346" s="280"/>
      <c r="J1346" s="269"/>
      <c r="K1346" s="308"/>
      <c r="N1346" s="275"/>
      <c r="O1346" s="275"/>
      <c r="P1346" s="275"/>
      <c r="Q1346" s="295"/>
    </row>
    <row r="1347" spans="2:17" s="130" customFormat="1" ht="15.75" x14ac:dyDescent="0.25">
      <c r="B1347" s="236"/>
      <c r="C1347" s="237"/>
      <c r="D1347" s="238"/>
      <c r="E1347" s="250"/>
      <c r="F1347" s="236"/>
      <c r="G1347" s="237">
        <f t="shared" si="49"/>
        <v>-1.2960299500264227E-11</v>
      </c>
      <c r="H1347" s="238">
        <f t="shared" ref="H1347:H1410" si="50">H1346-F1378+D1378</f>
        <v>0</v>
      </c>
      <c r="I1347" s="280"/>
      <c r="J1347" s="269"/>
      <c r="K1347" s="308"/>
      <c r="N1347" s="275"/>
      <c r="O1347" s="275"/>
      <c r="P1347" s="275"/>
      <c r="Q1347" s="295"/>
    </row>
    <row r="1348" spans="2:17" s="130" customFormat="1" ht="15.75" x14ac:dyDescent="0.25">
      <c r="B1348" s="236"/>
      <c r="C1348" s="237"/>
      <c r="D1348" s="238"/>
      <c r="E1348" s="250"/>
      <c r="F1348" s="236"/>
      <c r="G1348" s="237">
        <f t="shared" si="49"/>
        <v>-1.2960299500264227E-11</v>
      </c>
      <c r="H1348" s="238">
        <f t="shared" si="50"/>
        <v>0</v>
      </c>
      <c r="I1348" s="280"/>
      <c r="J1348" s="269"/>
      <c r="K1348" s="308"/>
      <c r="N1348" s="275"/>
      <c r="O1348" s="275"/>
      <c r="P1348" s="275"/>
      <c r="Q1348" s="295"/>
    </row>
    <row r="1349" spans="2:17" s="130" customFormat="1" ht="15.75" x14ac:dyDescent="0.25">
      <c r="B1349" s="236"/>
      <c r="C1349" s="237"/>
      <c r="D1349" s="238"/>
      <c r="E1349" s="250"/>
      <c r="F1349" s="236"/>
      <c r="G1349" s="237">
        <f t="shared" si="49"/>
        <v>-1.2960299500264227E-11</v>
      </c>
      <c r="H1349" s="238">
        <f t="shared" si="50"/>
        <v>0</v>
      </c>
      <c r="I1349" s="280"/>
      <c r="J1349" s="269"/>
      <c r="K1349" s="308"/>
      <c r="N1349" s="275"/>
      <c r="O1349" s="275"/>
      <c r="P1349" s="275"/>
      <c r="Q1349" s="295"/>
    </row>
    <row r="1350" spans="2:17" s="130" customFormat="1" ht="15.75" x14ac:dyDescent="0.25">
      <c r="B1350" s="236"/>
      <c r="C1350" s="237"/>
      <c r="D1350" s="238"/>
      <c r="E1350" s="250"/>
      <c r="F1350" s="236"/>
      <c r="G1350" s="237">
        <f t="shared" si="49"/>
        <v>-1.2960299500264227E-11</v>
      </c>
      <c r="H1350" s="238">
        <f t="shared" si="50"/>
        <v>0</v>
      </c>
      <c r="I1350" s="280"/>
      <c r="J1350" s="269"/>
      <c r="K1350" s="308"/>
      <c r="N1350" s="275"/>
      <c r="O1350" s="275"/>
      <c r="P1350" s="275"/>
      <c r="Q1350" s="295"/>
    </row>
    <row r="1351" spans="2:17" s="130" customFormat="1" ht="15.75" x14ac:dyDescent="0.25">
      <c r="B1351" s="236"/>
      <c r="C1351" s="237"/>
      <c r="D1351" s="238"/>
      <c r="E1351" s="250"/>
      <c r="F1351" s="236"/>
      <c r="G1351" s="237">
        <f t="shared" si="49"/>
        <v>-1.2960299500264227E-11</v>
      </c>
      <c r="H1351" s="238">
        <f t="shared" si="50"/>
        <v>0</v>
      </c>
      <c r="I1351" s="280"/>
      <c r="J1351" s="269"/>
      <c r="K1351" s="308"/>
      <c r="N1351" s="275"/>
      <c r="O1351" s="275"/>
      <c r="P1351" s="275"/>
      <c r="Q1351" s="295"/>
    </row>
    <row r="1352" spans="2:17" s="130" customFormat="1" ht="15.75" x14ac:dyDescent="0.25">
      <c r="B1352" s="236"/>
      <c r="C1352" s="237"/>
      <c r="D1352" s="238"/>
      <c r="E1352" s="250"/>
      <c r="F1352" s="236"/>
      <c r="G1352" s="237">
        <f t="shared" si="49"/>
        <v>-1.2960299500264227E-11</v>
      </c>
      <c r="H1352" s="238">
        <f t="shared" si="50"/>
        <v>0</v>
      </c>
      <c r="I1352" s="280"/>
      <c r="J1352" s="269"/>
      <c r="K1352" s="308"/>
      <c r="N1352" s="275"/>
      <c r="O1352" s="275"/>
      <c r="P1352" s="275"/>
      <c r="Q1352" s="295"/>
    </row>
    <row r="1353" spans="2:17" s="130" customFormat="1" ht="15.75" x14ac:dyDescent="0.25">
      <c r="B1353" s="236"/>
      <c r="C1353" s="237"/>
      <c r="D1353" s="238"/>
      <c r="E1353" s="250"/>
      <c r="F1353" s="236"/>
      <c r="G1353" s="237">
        <f t="shared" si="49"/>
        <v>-1.2960299500264227E-11</v>
      </c>
      <c r="H1353" s="238">
        <f t="shared" si="50"/>
        <v>0</v>
      </c>
      <c r="I1353" s="280"/>
      <c r="J1353" s="269"/>
      <c r="K1353" s="308"/>
      <c r="N1353" s="275"/>
      <c r="O1353" s="275"/>
      <c r="P1353" s="275"/>
      <c r="Q1353" s="295"/>
    </row>
    <row r="1354" spans="2:17" s="130" customFormat="1" ht="15.75" x14ac:dyDescent="0.25">
      <c r="B1354" s="236"/>
      <c r="C1354" s="237"/>
      <c r="D1354" s="238"/>
      <c r="E1354" s="250"/>
      <c r="F1354" s="236"/>
      <c r="G1354" s="237">
        <f t="shared" si="49"/>
        <v>-1.2960299500264227E-11</v>
      </c>
      <c r="H1354" s="238">
        <f t="shared" si="50"/>
        <v>0</v>
      </c>
      <c r="I1354" s="280"/>
      <c r="J1354" s="269"/>
      <c r="K1354" s="308"/>
      <c r="N1354" s="275"/>
      <c r="O1354" s="275"/>
      <c r="P1354" s="275"/>
      <c r="Q1354" s="295"/>
    </row>
    <row r="1355" spans="2:17" s="130" customFormat="1" ht="15.75" x14ac:dyDescent="0.25">
      <c r="B1355" s="236"/>
      <c r="C1355" s="237"/>
      <c r="D1355" s="238"/>
      <c r="E1355" s="250"/>
      <c r="F1355" s="236"/>
      <c r="G1355" s="237">
        <f t="shared" si="49"/>
        <v>-1.2960299500264227E-11</v>
      </c>
      <c r="H1355" s="238">
        <f t="shared" si="50"/>
        <v>0</v>
      </c>
      <c r="I1355" s="280"/>
      <c r="J1355" s="269"/>
      <c r="K1355" s="308"/>
      <c r="N1355" s="275"/>
      <c r="O1355" s="275"/>
      <c r="P1355" s="275"/>
      <c r="Q1355" s="295"/>
    </row>
    <row r="1356" spans="2:17" s="130" customFormat="1" ht="15.75" x14ac:dyDescent="0.25">
      <c r="B1356" s="236"/>
      <c r="C1356" s="237"/>
      <c r="D1356" s="238"/>
      <c r="E1356" s="250"/>
      <c r="F1356" s="236"/>
      <c r="G1356" s="237">
        <f t="shared" si="49"/>
        <v>-1.2960299500264227E-11</v>
      </c>
      <c r="H1356" s="238">
        <f t="shared" si="50"/>
        <v>0</v>
      </c>
      <c r="I1356" s="280"/>
      <c r="J1356" s="269"/>
      <c r="K1356" s="308"/>
      <c r="N1356" s="275"/>
      <c r="O1356" s="275"/>
      <c r="P1356" s="275"/>
      <c r="Q1356" s="295"/>
    </row>
    <row r="1357" spans="2:17" s="130" customFormat="1" ht="15.75" x14ac:dyDescent="0.25">
      <c r="B1357" s="236"/>
      <c r="C1357" s="237"/>
      <c r="D1357" s="238"/>
      <c r="E1357" s="250"/>
      <c r="F1357" s="236"/>
      <c r="G1357" s="237">
        <f t="shared" si="49"/>
        <v>-1.2960299500264227E-11</v>
      </c>
      <c r="H1357" s="238">
        <f t="shared" si="50"/>
        <v>0</v>
      </c>
      <c r="I1357" s="280"/>
      <c r="J1357" s="269"/>
      <c r="K1357" s="308"/>
      <c r="N1357" s="275"/>
      <c r="O1357" s="275"/>
      <c r="P1357" s="275"/>
      <c r="Q1357" s="295"/>
    </row>
    <row r="1358" spans="2:17" s="130" customFormat="1" ht="15.75" x14ac:dyDescent="0.25">
      <c r="B1358" s="236"/>
      <c r="C1358" s="237"/>
      <c r="D1358" s="238"/>
      <c r="E1358" s="250"/>
      <c r="F1358" s="236"/>
      <c r="G1358" s="237">
        <f t="shared" si="49"/>
        <v>-1.2960299500264227E-11</v>
      </c>
      <c r="H1358" s="238">
        <f t="shared" si="50"/>
        <v>0</v>
      </c>
      <c r="I1358" s="280"/>
      <c r="J1358" s="269"/>
      <c r="K1358" s="308"/>
      <c r="N1358" s="275"/>
      <c r="O1358" s="275"/>
      <c r="P1358" s="275"/>
      <c r="Q1358" s="295"/>
    </row>
    <row r="1359" spans="2:17" s="130" customFormat="1" ht="15.75" x14ac:dyDescent="0.25">
      <c r="B1359" s="236"/>
      <c r="C1359" s="237"/>
      <c r="D1359" s="238"/>
      <c r="E1359" s="250"/>
      <c r="F1359" s="236"/>
      <c r="G1359" s="237">
        <f t="shared" si="49"/>
        <v>-1.2960299500264227E-11</v>
      </c>
      <c r="H1359" s="238">
        <f t="shared" si="50"/>
        <v>0</v>
      </c>
      <c r="I1359" s="280"/>
      <c r="J1359" s="269"/>
      <c r="K1359" s="308"/>
      <c r="N1359" s="275"/>
      <c r="O1359" s="275"/>
      <c r="P1359" s="275"/>
      <c r="Q1359" s="295"/>
    </row>
    <row r="1360" spans="2:17" s="130" customFormat="1" ht="15.75" x14ac:dyDescent="0.25">
      <c r="B1360" s="236"/>
      <c r="C1360" s="237"/>
      <c r="D1360" s="238"/>
      <c r="E1360" s="250"/>
      <c r="F1360" s="236"/>
      <c r="G1360" s="237">
        <f t="shared" si="49"/>
        <v>-1.2960299500264227E-11</v>
      </c>
      <c r="H1360" s="238">
        <f t="shared" si="50"/>
        <v>0</v>
      </c>
      <c r="I1360" s="280"/>
      <c r="J1360" s="269"/>
      <c r="K1360" s="308"/>
      <c r="N1360" s="275"/>
      <c r="O1360" s="275"/>
      <c r="P1360" s="275"/>
      <c r="Q1360" s="295"/>
    </row>
    <row r="1361" spans="2:17" s="130" customFormat="1" ht="15.75" x14ac:dyDescent="0.25">
      <c r="B1361" s="236"/>
      <c r="C1361" s="237"/>
      <c r="D1361" s="238"/>
      <c r="E1361" s="250"/>
      <c r="F1361" s="236"/>
      <c r="G1361" s="237">
        <f t="shared" si="49"/>
        <v>-1.2960299500264227E-11</v>
      </c>
      <c r="H1361" s="238">
        <f t="shared" si="50"/>
        <v>0</v>
      </c>
      <c r="I1361" s="280"/>
      <c r="J1361" s="269"/>
      <c r="K1361" s="308"/>
      <c r="N1361" s="275"/>
      <c r="O1361" s="275"/>
      <c r="P1361" s="275"/>
      <c r="Q1361" s="295"/>
    </row>
    <row r="1362" spans="2:17" s="130" customFormat="1" ht="15.75" x14ac:dyDescent="0.25">
      <c r="B1362" s="236"/>
      <c r="C1362" s="237"/>
      <c r="D1362" s="238"/>
      <c r="E1362" s="250"/>
      <c r="F1362" s="236"/>
      <c r="G1362" s="237">
        <f t="shared" si="49"/>
        <v>-1.2960299500264227E-11</v>
      </c>
      <c r="H1362" s="238">
        <f t="shared" si="50"/>
        <v>0</v>
      </c>
      <c r="I1362" s="280"/>
      <c r="J1362" s="269"/>
      <c r="K1362" s="308"/>
      <c r="N1362" s="275"/>
      <c r="O1362" s="275"/>
      <c r="P1362" s="275"/>
      <c r="Q1362" s="295"/>
    </row>
    <row r="1363" spans="2:17" s="130" customFormat="1" ht="15.75" x14ac:dyDescent="0.25">
      <c r="B1363" s="236"/>
      <c r="C1363" s="237"/>
      <c r="D1363" s="238"/>
      <c r="E1363" s="250"/>
      <c r="F1363" s="236"/>
      <c r="G1363" s="237">
        <f t="shared" si="49"/>
        <v>-1.2960299500264227E-11</v>
      </c>
      <c r="H1363" s="238">
        <f t="shared" si="50"/>
        <v>0</v>
      </c>
      <c r="I1363" s="280"/>
      <c r="J1363" s="269"/>
      <c r="K1363" s="308"/>
      <c r="N1363" s="275"/>
      <c r="O1363" s="275"/>
      <c r="P1363" s="275"/>
      <c r="Q1363" s="295"/>
    </row>
    <row r="1364" spans="2:17" s="130" customFormat="1" ht="15.75" x14ac:dyDescent="0.25">
      <c r="B1364" s="236"/>
      <c r="C1364" s="237"/>
      <c r="D1364" s="238"/>
      <c r="E1364" s="250"/>
      <c r="F1364" s="236"/>
      <c r="G1364" s="237">
        <f t="shared" si="49"/>
        <v>-1.2960299500264227E-11</v>
      </c>
      <c r="H1364" s="238">
        <f t="shared" si="50"/>
        <v>0</v>
      </c>
      <c r="I1364" s="280"/>
      <c r="J1364" s="269"/>
      <c r="K1364" s="308"/>
      <c r="N1364" s="275"/>
      <c r="O1364" s="275"/>
      <c r="P1364" s="275"/>
      <c r="Q1364" s="295"/>
    </row>
    <row r="1365" spans="2:17" s="130" customFormat="1" ht="15.75" x14ac:dyDescent="0.25">
      <c r="B1365" s="236"/>
      <c r="C1365" s="237"/>
      <c r="D1365" s="238"/>
      <c r="E1365" s="250"/>
      <c r="F1365" s="236"/>
      <c r="G1365" s="237">
        <f t="shared" si="49"/>
        <v>-1.2960299500264227E-11</v>
      </c>
      <c r="H1365" s="238">
        <f t="shared" si="50"/>
        <v>0</v>
      </c>
      <c r="I1365" s="280"/>
      <c r="J1365" s="269"/>
      <c r="K1365" s="308"/>
      <c r="N1365" s="275"/>
      <c r="O1365" s="275"/>
      <c r="P1365" s="275"/>
      <c r="Q1365" s="295"/>
    </row>
    <row r="1366" spans="2:17" s="130" customFormat="1" ht="15.75" x14ac:dyDescent="0.25">
      <c r="B1366" s="236"/>
      <c r="C1366" s="237"/>
      <c r="D1366" s="238"/>
      <c r="E1366" s="250"/>
      <c r="F1366" s="236"/>
      <c r="G1366" s="237">
        <f t="shared" ref="G1366:G1429" si="51">G1365-E1366+C1366</f>
        <v>-1.2960299500264227E-11</v>
      </c>
      <c r="H1366" s="238">
        <f t="shared" si="50"/>
        <v>0</v>
      </c>
      <c r="I1366" s="280"/>
      <c r="J1366" s="269"/>
      <c r="K1366" s="308"/>
      <c r="N1366" s="275"/>
      <c r="O1366" s="275"/>
      <c r="P1366" s="275"/>
      <c r="Q1366" s="295"/>
    </row>
    <row r="1367" spans="2:17" s="130" customFormat="1" ht="15.75" x14ac:dyDescent="0.25">
      <c r="B1367" s="236"/>
      <c r="C1367" s="237"/>
      <c r="D1367" s="238"/>
      <c r="E1367" s="250"/>
      <c r="F1367" s="236"/>
      <c r="G1367" s="237">
        <f t="shared" si="51"/>
        <v>-1.2960299500264227E-11</v>
      </c>
      <c r="H1367" s="238">
        <f t="shared" si="50"/>
        <v>0</v>
      </c>
      <c r="I1367" s="280"/>
      <c r="J1367" s="269"/>
      <c r="K1367" s="308"/>
      <c r="N1367" s="275"/>
      <c r="O1367" s="275"/>
      <c r="P1367" s="275"/>
      <c r="Q1367" s="295"/>
    </row>
    <row r="1368" spans="2:17" s="130" customFormat="1" ht="15.75" x14ac:dyDescent="0.25">
      <c r="B1368" s="236"/>
      <c r="C1368" s="237"/>
      <c r="D1368" s="238"/>
      <c r="E1368" s="250"/>
      <c r="F1368" s="236"/>
      <c r="G1368" s="237">
        <f t="shared" si="51"/>
        <v>-1.2960299500264227E-11</v>
      </c>
      <c r="H1368" s="238">
        <f t="shared" si="50"/>
        <v>0</v>
      </c>
      <c r="I1368" s="280"/>
      <c r="J1368" s="269"/>
      <c r="K1368" s="308"/>
      <c r="N1368" s="275"/>
      <c r="O1368" s="275"/>
      <c r="P1368" s="275"/>
      <c r="Q1368" s="295"/>
    </row>
    <row r="1369" spans="2:17" s="130" customFormat="1" ht="15.75" x14ac:dyDescent="0.25">
      <c r="B1369" s="236"/>
      <c r="C1369" s="237"/>
      <c r="D1369" s="238"/>
      <c r="E1369" s="250"/>
      <c r="F1369" s="236"/>
      <c r="G1369" s="237">
        <f t="shared" si="51"/>
        <v>-1.2960299500264227E-11</v>
      </c>
      <c r="H1369" s="238">
        <f t="shared" si="50"/>
        <v>0</v>
      </c>
      <c r="I1369" s="280"/>
      <c r="J1369" s="269"/>
      <c r="K1369" s="308"/>
      <c r="N1369" s="275"/>
      <c r="O1369" s="275"/>
      <c r="P1369" s="275"/>
      <c r="Q1369" s="295"/>
    </row>
    <row r="1370" spans="2:17" s="130" customFormat="1" ht="15.75" x14ac:dyDescent="0.25">
      <c r="B1370" s="236"/>
      <c r="C1370" s="237"/>
      <c r="D1370" s="238"/>
      <c r="E1370" s="250"/>
      <c r="F1370" s="236"/>
      <c r="G1370" s="237">
        <f t="shared" si="51"/>
        <v>-1.2960299500264227E-11</v>
      </c>
      <c r="H1370" s="238">
        <f t="shared" si="50"/>
        <v>0</v>
      </c>
      <c r="I1370" s="280"/>
      <c r="J1370" s="269"/>
      <c r="K1370" s="308"/>
      <c r="N1370" s="275"/>
      <c r="O1370" s="275"/>
      <c r="P1370" s="275"/>
      <c r="Q1370" s="295"/>
    </row>
    <row r="1371" spans="2:17" s="130" customFormat="1" ht="15.75" x14ac:dyDescent="0.25">
      <c r="B1371" s="236"/>
      <c r="C1371" s="237"/>
      <c r="D1371" s="238"/>
      <c r="E1371" s="250"/>
      <c r="F1371" s="236"/>
      <c r="G1371" s="237">
        <f t="shared" si="51"/>
        <v>-1.2960299500264227E-11</v>
      </c>
      <c r="H1371" s="238">
        <f t="shared" si="50"/>
        <v>0</v>
      </c>
      <c r="I1371" s="280"/>
      <c r="J1371" s="269"/>
      <c r="K1371" s="308"/>
      <c r="N1371" s="275"/>
      <c r="O1371" s="275"/>
      <c r="P1371" s="275"/>
      <c r="Q1371" s="295"/>
    </row>
    <row r="1372" spans="2:17" s="130" customFormat="1" ht="15.75" x14ac:dyDescent="0.25">
      <c r="B1372" s="236"/>
      <c r="C1372" s="237"/>
      <c r="D1372" s="238"/>
      <c r="E1372" s="250"/>
      <c r="F1372" s="236"/>
      <c r="G1372" s="237">
        <f t="shared" si="51"/>
        <v>-1.2960299500264227E-11</v>
      </c>
      <c r="H1372" s="238">
        <f t="shared" si="50"/>
        <v>0</v>
      </c>
      <c r="I1372" s="280"/>
      <c r="J1372" s="269"/>
      <c r="K1372" s="308"/>
      <c r="N1372" s="275"/>
      <c r="O1372" s="275"/>
      <c r="P1372" s="275"/>
      <c r="Q1372" s="295"/>
    </row>
    <row r="1373" spans="2:17" s="130" customFormat="1" ht="15.75" x14ac:dyDescent="0.25">
      <c r="B1373" s="236"/>
      <c r="C1373" s="237"/>
      <c r="D1373" s="238"/>
      <c r="E1373" s="250"/>
      <c r="F1373" s="236"/>
      <c r="G1373" s="237">
        <f t="shared" si="51"/>
        <v>-1.2960299500264227E-11</v>
      </c>
      <c r="H1373" s="238">
        <f t="shared" si="50"/>
        <v>0</v>
      </c>
      <c r="I1373" s="280"/>
      <c r="J1373" s="269"/>
      <c r="K1373" s="308"/>
      <c r="N1373" s="275"/>
      <c r="O1373" s="275"/>
      <c r="P1373" s="275"/>
      <c r="Q1373" s="295"/>
    </row>
    <row r="1374" spans="2:17" s="130" customFormat="1" ht="15.75" x14ac:dyDescent="0.25">
      <c r="B1374" s="236"/>
      <c r="C1374" s="237"/>
      <c r="D1374" s="238"/>
      <c r="E1374" s="250"/>
      <c r="F1374" s="236"/>
      <c r="G1374" s="237">
        <f t="shared" si="51"/>
        <v>-1.2960299500264227E-11</v>
      </c>
      <c r="H1374" s="238">
        <f t="shared" si="50"/>
        <v>0</v>
      </c>
      <c r="I1374" s="280"/>
      <c r="J1374" s="269"/>
      <c r="K1374" s="308"/>
      <c r="N1374" s="275"/>
      <c r="O1374" s="275"/>
      <c r="P1374" s="275"/>
      <c r="Q1374" s="295"/>
    </row>
    <row r="1375" spans="2:17" s="130" customFormat="1" ht="15.75" x14ac:dyDescent="0.25">
      <c r="B1375" s="236"/>
      <c r="C1375" s="237"/>
      <c r="D1375" s="238"/>
      <c r="E1375" s="250"/>
      <c r="F1375" s="236"/>
      <c r="G1375" s="237">
        <f t="shared" si="51"/>
        <v>-1.2960299500264227E-11</v>
      </c>
      <c r="H1375" s="238">
        <f t="shared" si="50"/>
        <v>0</v>
      </c>
      <c r="I1375" s="280"/>
      <c r="J1375" s="269"/>
      <c r="K1375" s="308"/>
      <c r="N1375" s="275"/>
      <c r="O1375" s="275"/>
      <c r="P1375" s="275"/>
      <c r="Q1375" s="295"/>
    </row>
    <row r="1376" spans="2:17" s="130" customFormat="1" ht="15.75" x14ac:dyDescent="0.25">
      <c r="B1376" s="236"/>
      <c r="C1376" s="237"/>
      <c r="D1376" s="238"/>
      <c r="E1376" s="250"/>
      <c r="F1376" s="236"/>
      <c r="G1376" s="237">
        <f t="shared" si="51"/>
        <v>-1.2960299500264227E-11</v>
      </c>
      <c r="H1376" s="238">
        <f t="shared" si="50"/>
        <v>0</v>
      </c>
      <c r="I1376" s="280"/>
      <c r="J1376" s="269"/>
      <c r="K1376" s="308"/>
      <c r="N1376" s="275"/>
      <c r="O1376" s="275"/>
      <c r="P1376" s="275"/>
      <c r="Q1376" s="295"/>
    </row>
    <row r="1377" spans="2:17" s="130" customFormat="1" ht="15.75" x14ac:dyDescent="0.25">
      <c r="B1377" s="236"/>
      <c r="C1377" s="237"/>
      <c r="D1377" s="238"/>
      <c r="E1377" s="250"/>
      <c r="F1377" s="236"/>
      <c r="G1377" s="237">
        <f t="shared" si="51"/>
        <v>-1.2960299500264227E-11</v>
      </c>
      <c r="H1377" s="238">
        <f t="shared" si="50"/>
        <v>0</v>
      </c>
      <c r="I1377" s="280"/>
      <c r="J1377" s="269"/>
      <c r="K1377" s="308"/>
      <c r="N1377" s="275"/>
      <c r="O1377" s="275"/>
      <c r="P1377" s="275"/>
      <c r="Q1377" s="295"/>
    </row>
    <row r="1378" spans="2:17" s="130" customFormat="1" ht="15.75" x14ac:dyDescent="0.25">
      <c r="B1378" s="236"/>
      <c r="C1378" s="237"/>
      <c r="D1378" s="238"/>
      <c r="E1378" s="250"/>
      <c r="F1378" s="236"/>
      <c r="G1378" s="237">
        <f t="shared" si="51"/>
        <v>-1.2960299500264227E-11</v>
      </c>
      <c r="H1378" s="238">
        <f t="shared" si="50"/>
        <v>0</v>
      </c>
      <c r="I1378" s="280"/>
      <c r="J1378" s="269"/>
      <c r="K1378" s="308"/>
      <c r="N1378" s="275"/>
      <c r="O1378" s="275"/>
      <c r="P1378" s="275"/>
      <c r="Q1378" s="295"/>
    </row>
    <row r="1379" spans="2:17" s="130" customFormat="1" ht="15.75" x14ac:dyDescent="0.25">
      <c r="B1379" s="236"/>
      <c r="C1379" s="237"/>
      <c r="D1379" s="238"/>
      <c r="E1379" s="250"/>
      <c r="F1379" s="236"/>
      <c r="G1379" s="237">
        <f t="shared" si="51"/>
        <v>-1.2960299500264227E-11</v>
      </c>
      <c r="H1379" s="238">
        <f t="shared" si="50"/>
        <v>0</v>
      </c>
      <c r="I1379" s="280"/>
      <c r="J1379" s="269"/>
      <c r="K1379" s="308"/>
      <c r="N1379" s="275"/>
      <c r="O1379" s="275"/>
      <c r="P1379" s="275"/>
      <c r="Q1379" s="295"/>
    </row>
    <row r="1380" spans="2:17" s="130" customFormat="1" ht="15.75" x14ac:dyDescent="0.25">
      <c r="B1380" s="236"/>
      <c r="C1380" s="237"/>
      <c r="D1380" s="238"/>
      <c r="E1380" s="250"/>
      <c r="F1380" s="236"/>
      <c r="G1380" s="237">
        <f t="shared" si="51"/>
        <v>-1.2960299500264227E-11</v>
      </c>
      <c r="H1380" s="238">
        <f t="shared" si="50"/>
        <v>0</v>
      </c>
      <c r="I1380" s="280"/>
      <c r="J1380" s="269"/>
      <c r="K1380" s="308"/>
      <c r="N1380" s="275"/>
      <c r="O1380" s="275"/>
      <c r="P1380" s="275"/>
      <c r="Q1380" s="295"/>
    </row>
    <row r="1381" spans="2:17" s="130" customFormat="1" ht="15.75" x14ac:dyDescent="0.25">
      <c r="B1381" s="236"/>
      <c r="C1381" s="237"/>
      <c r="D1381" s="238"/>
      <c r="E1381" s="250"/>
      <c r="F1381" s="236"/>
      <c r="G1381" s="237">
        <f t="shared" si="51"/>
        <v>-1.2960299500264227E-11</v>
      </c>
      <c r="H1381" s="238">
        <f t="shared" si="50"/>
        <v>0</v>
      </c>
      <c r="I1381" s="280"/>
      <c r="J1381" s="269"/>
      <c r="K1381" s="308"/>
      <c r="N1381" s="275"/>
      <c r="O1381" s="275"/>
      <c r="P1381" s="275"/>
      <c r="Q1381" s="295"/>
    </row>
    <row r="1382" spans="2:17" s="130" customFormat="1" ht="15.75" x14ac:dyDescent="0.25">
      <c r="B1382" s="236"/>
      <c r="C1382" s="237"/>
      <c r="D1382" s="238"/>
      <c r="E1382" s="250"/>
      <c r="F1382" s="236"/>
      <c r="G1382" s="237">
        <f t="shared" si="51"/>
        <v>-1.2960299500264227E-11</v>
      </c>
      <c r="H1382" s="238">
        <f t="shared" si="50"/>
        <v>0</v>
      </c>
      <c r="I1382" s="280"/>
      <c r="J1382" s="269"/>
      <c r="K1382" s="308"/>
      <c r="N1382" s="275"/>
      <c r="O1382" s="275"/>
      <c r="P1382" s="275"/>
      <c r="Q1382" s="295"/>
    </row>
    <row r="1383" spans="2:17" s="130" customFormat="1" ht="15.75" x14ac:dyDescent="0.25">
      <c r="B1383" s="236"/>
      <c r="C1383" s="237"/>
      <c r="D1383" s="238"/>
      <c r="E1383" s="250"/>
      <c r="F1383" s="236"/>
      <c r="G1383" s="237">
        <f t="shared" si="51"/>
        <v>-1.2960299500264227E-11</v>
      </c>
      <c r="H1383" s="238">
        <f t="shared" si="50"/>
        <v>0</v>
      </c>
      <c r="I1383" s="280"/>
      <c r="J1383" s="269"/>
      <c r="K1383" s="308"/>
      <c r="N1383" s="275"/>
      <c r="O1383" s="275"/>
      <c r="P1383" s="275"/>
      <c r="Q1383" s="295"/>
    </row>
    <row r="1384" spans="2:17" s="130" customFormat="1" ht="15.75" x14ac:dyDescent="0.25">
      <c r="B1384" s="236"/>
      <c r="C1384" s="237"/>
      <c r="D1384" s="238"/>
      <c r="E1384" s="250"/>
      <c r="F1384" s="236"/>
      <c r="G1384" s="237">
        <f t="shared" si="51"/>
        <v>-1.2960299500264227E-11</v>
      </c>
      <c r="H1384" s="238">
        <f t="shared" si="50"/>
        <v>0</v>
      </c>
      <c r="I1384" s="280"/>
      <c r="J1384" s="269"/>
      <c r="K1384" s="308"/>
      <c r="N1384" s="275"/>
      <c r="O1384" s="275"/>
      <c r="P1384" s="275"/>
      <c r="Q1384" s="295"/>
    </row>
    <row r="1385" spans="2:17" s="130" customFormat="1" ht="15.75" x14ac:dyDescent="0.25">
      <c r="B1385" s="236"/>
      <c r="C1385" s="237"/>
      <c r="D1385" s="238"/>
      <c r="E1385" s="250"/>
      <c r="F1385" s="236"/>
      <c r="G1385" s="237">
        <f t="shared" si="51"/>
        <v>-1.2960299500264227E-11</v>
      </c>
      <c r="H1385" s="238">
        <f t="shared" si="50"/>
        <v>0</v>
      </c>
      <c r="I1385" s="280"/>
      <c r="J1385" s="269"/>
      <c r="K1385" s="308"/>
      <c r="N1385" s="275"/>
      <c r="O1385" s="275"/>
      <c r="P1385" s="275"/>
      <c r="Q1385" s="295"/>
    </row>
    <row r="1386" spans="2:17" s="130" customFormat="1" ht="15.75" x14ac:dyDescent="0.25">
      <c r="B1386" s="236"/>
      <c r="C1386" s="237"/>
      <c r="D1386" s="238"/>
      <c r="E1386" s="250"/>
      <c r="F1386" s="236"/>
      <c r="G1386" s="237">
        <f t="shared" si="51"/>
        <v>-1.2960299500264227E-11</v>
      </c>
      <c r="H1386" s="238">
        <f t="shared" si="50"/>
        <v>0</v>
      </c>
      <c r="I1386" s="280"/>
      <c r="J1386" s="269"/>
      <c r="K1386" s="308"/>
      <c r="N1386" s="275"/>
      <c r="O1386" s="275"/>
      <c r="P1386" s="275"/>
      <c r="Q1386" s="295"/>
    </row>
    <row r="1387" spans="2:17" s="130" customFormat="1" ht="15.75" x14ac:dyDescent="0.25">
      <c r="B1387" s="236"/>
      <c r="C1387" s="237"/>
      <c r="D1387" s="238"/>
      <c r="E1387" s="250"/>
      <c r="F1387" s="236"/>
      <c r="G1387" s="237">
        <f t="shared" si="51"/>
        <v>-1.2960299500264227E-11</v>
      </c>
      <c r="H1387" s="238">
        <f t="shared" si="50"/>
        <v>0</v>
      </c>
      <c r="I1387" s="280"/>
      <c r="J1387" s="269"/>
      <c r="K1387" s="308"/>
      <c r="N1387" s="275"/>
      <c r="O1387" s="275"/>
      <c r="P1387" s="275"/>
      <c r="Q1387" s="295"/>
    </row>
    <row r="1388" spans="2:17" s="130" customFormat="1" ht="15.75" x14ac:dyDescent="0.25">
      <c r="B1388" s="236"/>
      <c r="C1388" s="237"/>
      <c r="D1388" s="238"/>
      <c r="E1388" s="250"/>
      <c r="F1388" s="236"/>
      <c r="G1388" s="237">
        <f t="shared" si="51"/>
        <v>-1.2960299500264227E-11</v>
      </c>
      <c r="H1388" s="238">
        <f t="shared" si="50"/>
        <v>0</v>
      </c>
      <c r="I1388" s="280"/>
      <c r="J1388" s="269"/>
      <c r="K1388" s="308"/>
      <c r="N1388" s="275"/>
      <c r="O1388" s="275"/>
      <c r="P1388" s="275"/>
      <c r="Q1388" s="295"/>
    </row>
    <row r="1389" spans="2:17" s="130" customFormat="1" ht="15.75" x14ac:dyDescent="0.25">
      <c r="B1389" s="236"/>
      <c r="C1389" s="237"/>
      <c r="D1389" s="238"/>
      <c r="E1389" s="250"/>
      <c r="F1389" s="236"/>
      <c r="G1389" s="237">
        <f t="shared" si="51"/>
        <v>-1.2960299500264227E-11</v>
      </c>
      <c r="H1389" s="238">
        <f t="shared" si="50"/>
        <v>0</v>
      </c>
      <c r="I1389" s="280"/>
      <c r="J1389" s="269"/>
      <c r="K1389" s="308"/>
      <c r="N1389" s="275"/>
      <c r="O1389" s="275"/>
      <c r="P1389" s="275"/>
      <c r="Q1389" s="295"/>
    </row>
    <row r="1390" spans="2:17" s="130" customFormat="1" ht="15.75" x14ac:dyDescent="0.25">
      <c r="B1390" s="236"/>
      <c r="C1390" s="237"/>
      <c r="D1390" s="238"/>
      <c r="E1390" s="250"/>
      <c r="F1390" s="236"/>
      <c r="G1390" s="237">
        <f t="shared" si="51"/>
        <v>-1.2960299500264227E-11</v>
      </c>
      <c r="H1390" s="238">
        <f t="shared" si="50"/>
        <v>0</v>
      </c>
      <c r="I1390" s="280"/>
      <c r="J1390" s="269"/>
      <c r="K1390" s="308"/>
      <c r="N1390" s="275"/>
      <c r="O1390" s="275"/>
      <c r="P1390" s="275"/>
      <c r="Q1390" s="295"/>
    </row>
    <row r="1391" spans="2:17" s="130" customFormat="1" ht="15.75" x14ac:dyDescent="0.25">
      <c r="B1391" s="236"/>
      <c r="C1391" s="237"/>
      <c r="D1391" s="238"/>
      <c r="E1391" s="250"/>
      <c r="F1391" s="236"/>
      <c r="G1391" s="237">
        <f t="shared" si="51"/>
        <v>-1.2960299500264227E-11</v>
      </c>
      <c r="H1391" s="238">
        <f t="shared" si="50"/>
        <v>0</v>
      </c>
      <c r="I1391" s="280"/>
      <c r="J1391" s="269"/>
      <c r="K1391" s="308"/>
      <c r="N1391" s="275"/>
      <c r="O1391" s="275"/>
      <c r="P1391" s="275"/>
      <c r="Q1391" s="295"/>
    </row>
    <row r="1392" spans="2:17" s="130" customFormat="1" ht="15.75" x14ac:dyDescent="0.25">
      <c r="B1392" s="236"/>
      <c r="C1392" s="237"/>
      <c r="D1392" s="238"/>
      <c r="E1392" s="250"/>
      <c r="F1392" s="236"/>
      <c r="G1392" s="237">
        <f t="shared" si="51"/>
        <v>-1.2960299500264227E-11</v>
      </c>
      <c r="H1392" s="238">
        <f t="shared" si="50"/>
        <v>0</v>
      </c>
      <c r="I1392" s="280"/>
      <c r="J1392" s="269"/>
      <c r="K1392" s="308"/>
      <c r="N1392" s="275"/>
      <c r="O1392" s="275"/>
      <c r="P1392" s="275"/>
      <c r="Q1392" s="295"/>
    </row>
    <row r="1393" spans="2:17" s="130" customFormat="1" ht="15.75" x14ac:dyDescent="0.25">
      <c r="B1393" s="236"/>
      <c r="C1393" s="237"/>
      <c r="D1393" s="238"/>
      <c r="E1393" s="250"/>
      <c r="F1393" s="236"/>
      <c r="G1393" s="237">
        <f t="shared" si="51"/>
        <v>-1.2960299500264227E-11</v>
      </c>
      <c r="H1393" s="238">
        <f t="shared" si="50"/>
        <v>0</v>
      </c>
      <c r="I1393" s="280"/>
      <c r="J1393" s="269"/>
      <c r="K1393" s="308"/>
      <c r="N1393" s="275"/>
      <c r="O1393" s="275"/>
      <c r="P1393" s="275"/>
      <c r="Q1393" s="295"/>
    </row>
    <row r="1394" spans="2:17" s="130" customFormat="1" ht="15.75" x14ac:dyDescent="0.25">
      <c r="B1394" s="236"/>
      <c r="C1394" s="237"/>
      <c r="D1394" s="238"/>
      <c r="E1394" s="250"/>
      <c r="F1394" s="236"/>
      <c r="G1394" s="237">
        <f t="shared" si="51"/>
        <v>-1.2960299500264227E-11</v>
      </c>
      <c r="H1394" s="238">
        <f t="shared" si="50"/>
        <v>0</v>
      </c>
      <c r="I1394" s="280"/>
      <c r="J1394" s="269"/>
      <c r="K1394" s="308"/>
      <c r="N1394" s="275"/>
      <c r="O1394" s="275"/>
      <c r="P1394" s="275"/>
      <c r="Q1394" s="295"/>
    </row>
    <row r="1395" spans="2:17" s="130" customFormat="1" ht="15.75" x14ac:dyDescent="0.25">
      <c r="B1395" s="236"/>
      <c r="C1395" s="237"/>
      <c r="D1395" s="238"/>
      <c r="E1395" s="250"/>
      <c r="F1395" s="236"/>
      <c r="G1395" s="237">
        <f t="shared" si="51"/>
        <v>-1.2960299500264227E-11</v>
      </c>
      <c r="H1395" s="238">
        <f t="shared" si="50"/>
        <v>0</v>
      </c>
      <c r="I1395" s="280"/>
      <c r="J1395" s="269"/>
      <c r="K1395" s="308"/>
      <c r="N1395" s="275"/>
      <c r="O1395" s="275"/>
      <c r="P1395" s="275"/>
      <c r="Q1395" s="295"/>
    </row>
    <row r="1396" spans="2:17" s="130" customFormat="1" ht="15.75" x14ac:dyDescent="0.25">
      <c r="B1396" s="236"/>
      <c r="C1396" s="237"/>
      <c r="D1396" s="238"/>
      <c r="E1396" s="250"/>
      <c r="F1396" s="236"/>
      <c r="G1396" s="237">
        <f t="shared" si="51"/>
        <v>-1.2960299500264227E-11</v>
      </c>
      <c r="H1396" s="238">
        <f t="shared" si="50"/>
        <v>0</v>
      </c>
      <c r="I1396" s="280"/>
      <c r="J1396" s="269"/>
      <c r="K1396" s="308"/>
      <c r="N1396" s="275"/>
      <c r="O1396" s="275"/>
      <c r="P1396" s="275"/>
      <c r="Q1396" s="295"/>
    </row>
    <row r="1397" spans="2:17" s="130" customFormat="1" ht="15.75" x14ac:dyDescent="0.25">
      <c r="B1397" s="236"/>
      <c r="C1397" s="237"/>
      <c r="D1397" s="238"/>
      <c r="E1397" s="250"/>
      <c r="F1397" s="236"/>
      <c r="G1397" s="237">
        <f t="shared" si="51"/>
        <v>-1.2960299500264227E-11</v>
      </c>
      <c r="H1397" s="238">
        <f t="shared" si="50"/>
        <v>0</v>
      </c>
      <c r="I1397" s="280"/>
      <c r="J1397" s="269"/>
      <c r="K1397" s="308"/>
      <c r="N1397" s="275"/>
      <c r="O1397" s="275"/>
      <c r="P1397" s="275"/>
      <c r="Q1397" s="295"/>
    </row>
    <row r="1398" spans="2:17" s="130" customFormat="1" ht="15.75" x14ac:dyDescent="0.25">
      <c r="B1398" s="236"/>
      <c r="C1398" s="237"/>
      <c r="D1398" s="238"/>
      <c r="E1398" s="250"/>
      <c r="F1398" s="236"/>
      <c r="G1398" s="237">
        <f t="shared" si="51"/>
        <v>-1.2960299500264227E-11</v>
      </c>
      <c r="H1398" s="238">
        <f t="shared" si="50"/>
        <v>0</v>
      </c>
      <c r="I1398" s="280"/>
      <c r="J1398" s="269"/>
      <c r="K1398" s="308"/>
      <c r="N1398" s="275"/>
      <c r="O1398" s="275"/>
      <c r="P1398" s="275"/>
      <c r="Q1398" s="295"/>
    </row>
    <row r="1399" spans="2:17" s="130" customFormat="1" ht="15.75" x14ac:dyDescent="0.25">
      <c r="B1399" s="236"/>
      <c r="C1399" s="237"/>
      <c r="D1399" s="238"/>
      <c r="E1399" s="250"/>
      <c r="F1399" s="236"/>
      <c r="G1399" s="237">
        <f t="shared" si="51"/>
        <v>-1.2960299500264227E-11</v>
      </c>
      <c r="H1399" s="238">
        <f t="shared" si="50"/>
        <v>0</v>
      </c>
      <c r="I1399" s="280"/>
      <c r="J1399" s="269"/>
      <c r="K1399" s="308"/>
      <c r="N1399" s="275"/>
      <c r="O1399" s="275"/>
      <c r="P1399" s="275"/>
      <c r="Q1399" s="295"/>
    </row>
    <row r="1400" spans="2:17" s="130" customFormat="1" ht="15.75" x14ac:dyDescent="0.25">
      <c r="B1400" s="236"/>
      <c r="C1400" s="237"/>
      <c r="D1400" s="238"/>
      <c r="E1400" s="250"/>
      <c r="F1400" s="236"/>
      <c r="G1400" s="237">
        <f t="shared" si="51"/>
        <v>-1.2960299500264227E-11</v>
      </c>
      <c r="H1400" s="238">
        <f t="shared" si="50"/>
        <v>0</v>
      </c>
      <c r="I1400" s="280"/>
      <c r="J1400" s="269"/>
      <c r="K1400" s="308"/>
      <c r="N1400" s="275"/>
      <c r="O1400" s="275"/>
      <c r="P1400" s="275"/>
      <c r="Q1400" s="295"/>
    </row>
    <row r="1401" spans="2:17" s="130" customFormat="1" ht="15.75" x14ac:dyDescent="0.25">
      <c r="B1401" s="236"/>
      <c r="C1401" s="237"/>
      <c r="D1401" s="238"/>
      <c r="E1401" s="250"/>
      <c r="F1401" s="236"/>
      <c r="G1401" s="237">
        <f t="shared" si="51"/>
        <v>-1.2960299500264227E-11</v>
      </c>
      <c r="H1401" s="238">
        <f t="shared" si="50"/>
        <v>0</v>
      </c>
      <c r="I1401" s="280"/>
      <c r="J1401" s="269"/>
      <c r="K1401" s="308"/>
      <c r="N1401" s="275"/>
      <c r="O1401" s="275"/>
      <c r="P1401" s="275"/>
      <c r="Q1401" s="295"/>
    </row>
    <row r="1402" spans="2:17" s="130" customFormat="1" ht="15.75" x14ac:dyDescent="0.25">
      <c r="B1402" s="236"/>
      <c r="C1402" s="237"/>
      <c r="D1402" s="238"/>
      <c r="E1402" s="250"/>
      <c r="F1402" s="236"/>
      <c r="G1402" s="237">
        <f t="shared" si="51"/>
        <v>-1.2960299500264227E-11</v>
      </c>
      <c r="H1402" s="238">
        <f t="shared" si="50"/>
        <v>0</v>
      </c>
      <c r="I1402" s="280"/>
      <c r="J1402" s="269"/>
      <c r="K1402" s="308"/>
      <c r="N1402" s="275"/>
      <c r="O1402" s="275"/>
      <c r="P1402" s="275"/>
      <c r="Q1402" s="295"/>
    </row>
    <row r="1403" spans="2:17" s="130" customFormat="1" ht="15.75" x14ac:dyDescent="0.25">
      <c r="B1403" s="236"/>
      <c r="C1403" s="237"/>
      <c r="D1403" s="238"/>
      <c r="E1403" s="250"/>
      <c r="F1403" s="236"/>
      <c r="G1403" s="237">
        <f t="shared" si="51"/>
        <v>-1.2960299500264227E-11</v>
      </c>
      <c r="H1403" s="238">
        <f t="shared" si="50"/>
        <v>0</v>
      </c>
      <c r="I1403" s="280"/>
      <c r="J1403" s="269"/>
      <c r="K1403" s="308"/>
      <c r="N1403" s="275"/>
      <c r="O1403" s="275"/>
      <c r="P1403" s="275"/>
      <c r="Q1403" s="295"/>
    </row>
    <row r="1404" spans="2:17" s="130" customFormat="1" ht="15.75" x14ac:dyDescent="0.25">
      <c r="B1404" s="236"/>
      <c r="C1404" s="237"/>
      <c r="D1404" s="238"/>
      <c r="E1404" s="250"/>
      <c r="F1404" s="236"/>
      <c r="G1404" s="237">
        <f t="shared" si="51"/>
        <v>-1.2960299500264227E-11</v>
      </c>
      <c r="H1404" s="238">
        <f t="shared" si="50"/>
        <v>0</v>
      </c>
      <c r="I1404" s="280"/>
      <c r="J1404" s="269"/>
      <c r="K1404" s="308"/>
      <c r="N1404" s="275"/>
      <c r="O1404" s="275"/>
      <c r="P1404" s="275"/>
      <c r="Q1404" s="295"/>
    </row>
    <row r="1405" spans="2:17" s="130" customFormat="1" ht="15.75" x14ac:dyDescent="0.25">
      <c r="B1405" s="236"/>
      <c r="C1405" s="237"/>
      <c r="D1405" s="238"/>
      <c r="E1405" s="250"/>
      <c r="F1405" s="236"/>
      <c r="G1405" s="237">
        <f t="shared" si="51"/>
        <v>-1.2960299500264227E-11</v>
      </c>
      <c r="H1405" s="238">
        <f t="shared" si="50"/>
        <v>0</v>
      </c>
      <c r="I1405" s="280"/>
      <c r="J1405" s="269"/>
      <c r="K1405" s="308"/>
      <c r="N1405" s="275"/>
      <c r="O1405" s="275"/>
      <c r="P1405" s="275"/>
      <c r="Q1405" s="295"/>
    </row>
    <row r="1406" spans="2:17" s="130" customFormat="1" ht="15.75" x14ac:dyDescent="0.25">
      <c r="B1406" s="236"/>
      <c r="C1406" s="237"/>
      <c r="D1406" s="238"/>
      <c r="E1406" s="250"/>
      <c r="F1406" s="236"/>
      <c r="G1406" s="237">
        <f t="shared" si="51"/>
        <v>-1.2960299500264227E-11</v>
      </c>
      <c r="H1406" s="238">
        <f t="shared" si="50"/>
        <v>0</v>
      </c>
      <c r="I1406" s="280"/>
      <c r="J1406" s="269"/>
      <c r="K1406" s="308"/>
      <c r="N1406" s="275"/>
      <c r="O1406" s="275"/>
      <c r="P1406" s="275"/>
      <c r="Q1406" s="295"/>
    </row>
    <row r="1407" spans="2:17" s="130" customFormat="1" ht="15.75" x14ac:dyDescent="0.25">
      <c r="B1407" s="236"/>
      <c r="C1407" s="237"/>
      <c r="D1407" s="238"/>
      <c r="E1407" s="250"/>
      <c r="F1407" s="236"/>
      <c r="G1407" s="237">
        <f t="shared" si="51"/>
        <v>-1.2960299500264227E-11</v>
      </c>
      <c r="H1407" s="238">
        <f t="shared" si="50"/>
        <v>0</v>
      </c>
      <c r="I1407" s="280"/>
      <c r="J1407" s="269"/>
      <c r="K1407" s="308"/>
      <c r="N1407" s="275"/>
      <c r="O1407" s="275"/>
      <c r="P1407" s="275"/>
      <c r="Q1407" s="295"/>
    </row>
    <row r="1408" spans="2:17" s="130" customFormat="1" ht="15.75" x14ac:dyDescent="0.25">
      <c r="B1408" s="236"/>
      <c r="C1408" s="237"/>
      <c r="D1408" s="238"/>
      <c r="E1408" s="250"/>
      <c r="F1408" s="236"/>
      <c r="G1408" s="237">
        <f t="shared" si="51"/>
        <v>-1.2960299500264227E-11</v>
      </c>
      <c r="H1408" s="238">
        <f t="shared" si="50"/>
        <v>0</v>
      </c>
      <c r="I1408" s="280"/>
      <c r="J1408" s="269"/>
      <c r="K1408" s="308"/>
      <c r="N1408" s="275"/>
      <c r="O1408" s="275"/>
      <c r="P1408" s="275"/>
      <c r="Q1408" s="295"/>
    </row>
    <row r="1409" spans="2:17" s="130" customFormat="1" ht="15.75" x14ac:dyDescent="0.25">
      <c r="B1409" s="236"/>
      <c r="C1409" s="237"/>
      <c r="D1409" s="238"/>
      <c r="E1409" s="250"/>
      <c r="F1409" s="236"/>
      <c r="G1409" s="237">
        <f t="shared" si="51"/>
        <v>-1.2960299500264227E-11</v>
      </c>
      <c r="H1409" s="238">
        <f t="shared" si="50"/>
        <v>0</v>
      </c>
      <c r="I1409" s="280"/>
      <c r="J1409" s="269"/>
      <c r="K1409" s="308"/>
      <c r="N1409" s="275"/>
      <c r="O1409" s="275"/>
      <c r="P1409" s="275"/>
      <c r="Q1409" s="295"/>
    </row>
    <row r="1410" spans="2:17" s="130" customFormat="1" ht="15.75" x14ac:dyDescent="0.25">
      <c r="B1410" s="236"/>
      <c r="C1410" s="237"/>
      <c r="D1410" s="238"/>
      <c r="E1410" s="250"/>
      <c r="F1410" s="236"/>
      <c r="G1410" s="237">
        <f t="shared" si="51"/>
        <v>-1.2960299500264227E-11</v>
      </c>
      <c r="H1410" s="238">
        <f t="shared" si="50"/>
        <v>0</v>
      </c>
      <c r="I1410" s="280"/>
      <c r="J1410" s="269"/>
      <c r="K1410" s="308"/>
      <c r="N1410" s="275"/>
      <c r="O1410" s="275"/>
      <c r="P1410" s="275"/>
      <c r="Q1410" s="295"/>
    </row>
    <row r="1411" spans="2:17" s="130" customFormat="1" ht="15.75" x14ac:dyDescent="0.25">
      <c r="B1411" s="236"/>
      <c r="C1411" s="237"/>
      <c r="D1411" s="238"/>
      <c r="E1411" s="250"/>
      <c r="F1411" s="236"/>
      <c r="G1411" s="237">
        <f t="shared" si="51"/>
        <v>-1.2960299500264227E-11</v>
      </c>
      <c r="H1411" s="238">
        <f t="shared" ref="H1411:H1474" si="52">H1410-F1442+D1442</f>
        <v>0</v>
      </c>
      <c r="I1411" s="280"/>
      <c r="J1411" s="269"/>
      <c r="K1411" s="308"/>
      <c r="N1411" s="275"/>
      <c r="O1411" s="275"/>
      <c r="P1411" s="275"/>
      <c r="Q1411" s="295"/>
    </row>
    <row r="1412" spans="2:17" s="130" customFormat="1" ht="15.75" x14ac:dyDescent="0.25">
      <c r="B1412" s="236"/>
      <c r="C1412" s="237"/>
      <c r="D1412" s="238"/>
      <c r="E1412" s="250"/>
      <c r="F1412" s="236"/>
      <c r="G1412" s="237">
        <f t="shared" si="51"/>
        <v>-1.2960299500264227E-11</v>
      </c>
      <c r="H1412" s="238">
        <f t="shared" si="52"/>
        <v>0</v>
      </c>
      <c r="I1412" s="280"/>
      <c r="J1412" s="269"/>
      <c r="K1412" s="308"/>
      <c r="N1412" s="275"/>
      <c r="O1412" s="275"/>
      <c r="P1412" s="275"/>
      <c r="Q1412" s="295"/>
    </row>
    <row r="1413" spans="2:17" s="130" customFormat="1" ht="15.75" x14ac:dyDescent="0.25">
      <c r="B1413" s="236"/>
      <c r="C1413" s="237"/>
      <c r="D1413" s="238"/>
      <c r="E1413" s="250"/>
      <c r="F1413" s="236"/>
      <c r="G1413" s="237">
        <f t="shared" si="51"/>
        <v>-1.2960299500264227E-11</v>
      </c>
      <c r="H1413" s="238">
        <f t="shared" si="52"/>
        <v>0</v>
      </c>
      <c r="I1413" s="280"/>
      <c r="J1413" s="269"/>
      <c r="K1413" s="308"/>
      <c r="N1413" s="275"/>
      <c r="O1413" s="275"/>
      <c r="P1413" s="275"/>
      <c r="Q1413" s="295"/>
    </row>
    <row r="1414" spans="2:17" s="130" customFormat="1" ht="15.75" x14ac:dyDescent="0.25">
      <c r="B1414" s="236"/>
      <c r="C1414" s="237"/>
      <c r="D1414" s="238"/>
      <c r="E1414" s="250"/>
      <c r="F1414" s="236"/>
      <c r="G1414" s="237">
        <f t="shared" si="51"/>
        <v>-1.2960299500264227E-11</v>
      </c>
      <c r="H1414" s="238">
        <f t="shared" si="52"/>
        <v>0</v>
      </c>
      <c r="I1414" s="280"/>
      <c r="J1414" s="269"/>
      <c r="K1414" s="308"/>
      <c r="N1414" s="275"/>
      <c r="O1414" s="275"/>
      <c r="P1414" s="275"/>
      <c r="Q1414" s="295"/>
    </row>
    <row r="1415" spans="2:17" s="130" customFormat="1" ht="15.75" x14ac:dyDescent="0.25">
      <c r="B1415" s="236"/>
      <c r="C1415" s="237"/>
      <c r="D1415" s="238"/>
      <c r="E1415" s="250"/>
      <c r="F1415" s="236"/>
      <c r="G1415" s="237">
        <f t="shared" si="51"/>
        <v>-1.2960299500264227E-11</v>
      </c>
      <c r="H1415" s="238">
        <f t="shared" si="52"/>
        <v>0</v>
      </c>
      <c r="I1415" s="280"/>
      <c r="J1415" s="269"/>
      <c r="K1415" s="308"/>
      <c r="N1415" s="275"/>
      <c r="O1415" s="275"/>
      <c r="P1415" s="275"/>
      <c r="Q1415" s="295"/>
    </row>
    <row r="1416" spans="2:17" s="130" customFormat="1" ht="15.75" x14ac:dyDescent="0.25">
      <c r="B1416" s="236"/>
      <c r="C1416" s="237"/>
      <c r="D1416" s="238"/>
      <c r="E1416" s="250"/>
      <c r="F1416" s="236"/>
      <c r="G1416" s="237">
        <f t="shared" si="51"/>
        <v>-1.2960299500264227E-11</v>
      </c>
      <c r="H1416" s="238">
        <f t="shared" si="52"/>
        <v>0</v>
      </c>
      <c r="I1416" s="280"/>
      <c r="J1416" s="269"/>
      <c r="K1416" s="308"/>
      <c r="N1416" s="275"/>
      <c r="O1416" s="275"/>
      <c r="P1416" s="275"/>
      <c r="Q1416" s="295"/>
    </row>
    <row r="1417" spans="2:17" s="130" customFormat="1" ht="15.75" x14ac:dyDescent="0.25">
      <c r="B1417" s="236"/>
      <c r="C1417" s="237"/>
      <c r="D1417" s="238"/>
      <c r="E1417" s="250"/>
      <c r="F1417" s="236"/>
      <c r="G1417" s="237">
        <f t="shared" si="51"/>
        <v>-1.2960299500264227E-11</v>
      </c>
      <c r="H1417" s="238">
        <f t="shared" si="52"/>
        <v>0</v>
      </c>
      <c r="I1417" s="280"/>
      <c r="J1417" s="269"/>
      <c r="K1417" s="308"/>
      <c r="N1417" s="275"/>
      <c r="O1417" s="275"/>
      <c r="P1417" s="275"/>
      <c r="Q1417" s="295"/>
    </row>
    <row r="1418" spans="2:17" s="130" customFormat="1" ht="15.75" x14ac:dyDescent="0.25">
      <c r="B1418" s="236"/>
      <c r="C1418" s="237"/>
      <c r="D1418" s="238"/>
      <c r="E1418" s="250"/>
      <c r="F1418" s="236"/>
      <c r="G1418" s="237">
        <f t="shared" si="51"/>
        <v>-1.2960299500264227E-11</v>
      </c>
      <c r="H1418" s="238">
        <f t="shared" si="52"/>
        <v>0</v>
      </c>
      <c r="I1418" s="280"/>
      <c r="J1418" s="269"/>
      <c r="K1418" s="308"/>
      <c r="N1418" s="275"/>
      <c r="O1418" s="275"/>
      <c r="P1418" s="275"/>
      <c r="Q1418" s="295"/>
    </row>
    <row r="1419" spans="2:17" s="130" customFormat="1" ht="15.75" x14ac:dyDescent="0.25">
      <c r="B1419" s="236"/>
      <c r="C1419" s="237"/>
      <c r="D1419" s="238"/>
      <c r="E1419" s="250"/>
      <c r="F1419" s="236"/>
      <c r="G1419" s="237">
        <f t="shared" si="51"/>
        <v>-1.2960299500264227E-11</v>
      </c>
      <c r="H1419" s="238">
        <f t="shared" si="52"/>
        <v>0</v>
      </c>
      <c r="I1419" s="280"/>
      <c r="J1419" s="269"/>
      <c r="K1419" s="308"/>
      <c r="N1419" s="275"/>
      <c r="O1419" s="275"/>
      <c r="P1419" s="275"/>
      <c r="Q1419" s="295"/>
    </row>
    <row r="1420" spans="2:17" s="130" customFormat="1" ht="15.75" x14ac:dyDescent="0.25">
      <c r="B1420" s="236"/>
      <c r="C1420" s="237"/>
      <c r="D1420" s="238"/>
      <c r="E1420" s="250"/>
      <c r="F1420" s="236"/>
      <c r="G1420" s="237">
        <f t="shared" si="51"/>
        <v>-1.2960299500264227E-11</v>
      </c>
      <c r="H1420" s="238">
        <f t="shared" si="52"/>
        <v>0</v>
      </c>
      <c r="I1420" s="280"/>
      <c r="J1420" s="269"/>
      <c r="K1420" s="308"/>
      <c r="N1420" s="275"/>
      <c r="O1420" s="275"/>
      <c r="P1420" s="275"/>
      <c r="Q1420" s="295"/>
    </row>
    <row r="1421" spans="2:17" s="130" customFormat="1" ht="15.75" x14ac:dyDescent="0.25">
      <c r="B1421" s="236"/>
      <c r="C1421" s="237"/>
      <c r="D1421" s="238"/>
      <c r="E1421" s="250"/>
      <c r="F1421" s="236"/>
      <c r="G1421" s="237">
        <f t="shared" si="51"/>
        <v>-1.2960299500264227E-11</v>
      </c>
      <c r="H1421" s="238">
        <f t="shared" si="52"/>
        <v>0</v>
      </c>
      <c r="I1421" s="280"/>
      <c r="J1421" s="269"/>
      <c r="K1421" s="308"/>
      <c r="N1421" s="275"/>
      <c r="O1421" s="275"/>
      <c r="P1421" s="275"/>
      <c r="Q1421" s="295"/>
    </row>
    <row r="1422" spans="2:17" s="130" customFormat="1" ht="15.75" x14ac:dyDescent="0.25">
      <c r="B1422" s="236"/>
      <c r="C1422" s="237"/>
      <c r="D1422" s="238"/>
      <c r="E1422" s="250"/>
      <c r="F1422" s="236"/>
      <c r="G1422" s="237">
        <f t="shared" si="51"/>
        <v>-1.2960299500264227E-11</v>
      </c>
      <c r="H1422" s="238">
        <f t="shared" si="52"/>
        <v>0</v>
      </c>
      <c r="I1422" s="280"/>
      <c r="J1422" s="269"/>
      <c r="K1422" s="308"/>
      <c r="N1422" s="275"/>
      <c r="O1422" s="275"/>
      <c r="P1422" s="275"/>
      <c r="Q1422" s="295"/>
    </row>
    <row r="1423" spans="2:17" s="130" customFormat="1" ht="15.75" x14ac:dyDescent="0.25">
      <c r="B1423" s="236"/>
      <c r="C1423" s="237"/>
      <c r="D1423" s="238"/>
      <c r="E1423" s="250"/>
      <c r="F1423" s="236"/>
      <c r="G1423" s="237">
        <f t="shared" si="51"/>
        <v>-1.2960299500264227E-11</v>
      </c>
      <c r="H1423" s="238">
        <f t="shared" si="52"/>
        <v>0</v>
      </c>
      <c r="I1423" s="280"/>
      <c r="J1423" s="269"/>
      <c r="K1423" s="308"/>
      <c r="N1423" s="275"/>
      <c r="O1423" s="275"/>
      <c r="P1423" s="275"/>
      <c r="Q1423" s="295"/>
    </row>
    <row r="1424" spans="2:17" s="130" customFormat="1" ht="15.75" x14ac:dyDescent="0.25">
      <c r="B1424" s="236"/>
      <c r="C1424" s="237"/>
      <c r="D1424" s="238"/>
      <c r="E1424" s="250"/>
      <c r="F1424" s="236"/>
      <c r="G1424" s="237">
        <f t="shared" si="51"/>
        <v>-1.2960299500264227E-11</v>
      </c>
      <c r="H1424" s="238">
        <f t="shared" si="52"/>
        <v>0</v>
      </c>
      <c r="I1424" s="280"/>
      <c r="J1424" s="269"/>
      <c r="K1424" s="308"/>
      <c r="N1424" s="275"/>
      <c r="O1424" s="275"/>
      <c r="P1424" s="275"/>
      <c r="Q1424" s="295"/>
    </row>
    <row r="1425" spans="2:17" s="130" customFormat="1" ht="15.75" x14ac:dyDescent="0.25">
      <c r="B1425" s="236"/>
      <c r="C1425" s="237"/>
      <c r="D1425" s="238"/>
      <c r="E1425" s="250"/>
      <c r="F1425" s="236"/>
      <c r="G1425" s="237">
        <f t="shared" si="51"/>
        <v>-1.2960299500264227E-11</v>
      </c>
      <c r="H1425" s="238">
        <f t="shared" si="52"/>
        <v>0</v>
      </c>
      <c r="I1425" s="280"/>
      <c r="J1425" s="269"/>
      <c r="K1425" s="308"/>
      <c r="N1425" s="275"/>
      <c r="O1425" s="275"/>
      <c r="P1425" s="275"/>
      <c r="Q1425" s="295"/>
    </row>
    <row r="1426" spans="2:17" s="130" customFormat="1" ht="15.75" x14ac:dyDescent="0.25">
      <c r="B1426" s="236"/>
      <c r="C1426" s="237"/>
      <c r="D1426" s="238"/>
      <c r="E1426" s="250"/>
      <c r="F1426" s="236"/>
      <c r="G1426" s="237">
        <f t="shared" si="51"/>
        <v>-1.2960299500264227E-11</v>
      </c>
      <c r="H1426" s="238">
        <f t="shared" si="52"/>
        <v>0</v>
      </c>
      <c r="I1426" s="280"/>
      <c r="J1426" s="269"/>
      <c r="K1426" s="308"/>
      <c r="N1426" s="275"/>
      <c r="O1426" s="275"/>
      <c r="P1426" s="275"/>
      <c r="Q1426" s="295"/>
    </row>
    <row r="1427" spans="2:17" s="130" customFormat="1" ht="15.75" x14ac:dyDescent="0.25">
      <c r="B1427" s="236"/>
      <c r="C1427" s="237"/>
      <c r="D1427" s="238"/>
      <c r="E1427" s="250"/>
      <c r="F1427" s="236"/>
      <c r="G1427" s="237">
        <f t="shared" si="51"/>
        <v>-1.2960299500264227E-11</v>
      </c>
      <c r="H1427" s="238">
        <f t="shared" si="52"/>
        <v>0</v>
      </c>
      <c r="I1427" s="280"/>
      <c r="J1427" s="269"/>
      <c r="K1427" s="308"/>
      <c r="N1427" s="275"/>
      <c r="O1427" s="275"/>
      <c r="P1427" s="275"/>
      <c r="Q1427" s="295"/>
    </row>
    <row r="1428" spans="2:17" s="130" customFormat="1" ht="15.75" x14ac:dyDescent="0.25">
      <c r="B1428" s="236"/>
      <c r="C1428" s="237"/>
      <c r="D1428" s="238"/>
      <c r="E1428" s="250"/>
      <c r="F1428" s="236"/>
      <c r="G1428" s="237">
        <f t="shared" si="51"/>
        <v>-1.2960299500264227E-11</v>
      </c>
      <c r="H1428" s="238">
        <f t="shared" si="52"/>
        <v>0</v>
      </c>
      <c r="I1428" s="280"/>
      <c r="J1428" s="269"/>
      <c r="K1428" s="308"/>
      <c r="N1428" s="275"/>
      <c r="O1428" s="275"/>
      <c r="P1428" s="275"/>
      <c r="Q1428" s="295"/>
    </row>
    <row r="1429" spans="2:17" s="130" customFormat="1" ht="15.75" x14ac:dyDescent="0.25">
      <c r="B1429" s="236"/>
      <c r="C1429" s="237"/>
      <c r="D1429" s="238"/>
      <c r="E1429" s="250"/>
      <c r="F1429" s="236"/>
      <c r="G1429" s="237">
        <f t="shared" si="51"/>
        <v>-1.2960299500264227E-11</v>
      </c>
      <c r="H1429" s="238">
        <f t="shared" si="52"/>
        <v>0</v>
      </c>
      <c r="I1429" s="280"/>
      <c r="J1429" s="269"/>
      <c r="K1429" s="308"/>
      <c r="N1429" s="275"/>
      <c r="O1429" s="275"/>
      <c r="P1429" s="275"/>
      <c r="Q1429" s="295"/>
    </row>
    <row r="1430" spans="2:17" s="130" customFormat="1" ht="15.75" x14ac:dyDescent="0.25">
      <c r="B1430" s="236"/>
      <c r="C1430" s="237"/>
      <c r="D1430" s="238"/>
      <c r="E1430" s="250"/>
      <c r="F1430" s="236"/>
      <c r="G1430" s="237">
        <f t="shared" ref="G1430:G1493" si="53">G1429-E1430+C1430</f>
        <v>-1.2960299500264227E-11</v>
      </c>
      <c r="H1430" s="238">
        <f t="shared" si="52"/>
        <v>0</v>
      </c>
      <c r="I1430" s="280"/>
      <c r="J1430" s="269"/>
      <c r="K1430" s="308"/>
      <c r="N1430" s="275"/>
      <c r="O1430" s="275"/>
      <c r="P1430" s="275"/>
      <c r="Q1430" s="295"/>
    </row>
    <row r="1431" spans="2:17" s="130" customFormat="1" ht="15.75" x14ac:dyDescent="0.25">
      <c r="B1431" s="236"/>
      <c r="C1431" s="237"/>
      <c r="D1431" s="238"/>
      <c r="E1431" s="250"/>
      <c r="F1431" s="236"/>
      <c r="G1431" s="237">
        <f t="shared" si="53"/>
        <v>-1.2960299500264227E-11</v>
      </c>
      <c r="H1431" s="238">
        <f t="shared" si="52"/>
        <v>0</v>
      </c>
      <c r="I1431" s="280"/>
      <c r="J1431" s="269"/>
      <c r="K1431" s="308"/>
      <c r="N1431" s="275"/>
      <c r="O1431" s="275"/>
      <c r="P1431" s="275"/>
      <c r="Q1431" s="295"/>
    </row>
    <row r="1432" spans="2:17" s="130" customFormat="1" ht="15.75" x14ac:dyDescent="0.25">
      <c r="B1432" s="236"/>
      <c r="C1432" s="237"/>
      <c r="D1432" s="238"/>
      <c r="E1432" s="250"/>
      <c r="F1432" s="236"/>
      <c r="G1432" s="237">
        <f t="shared" si="53"/>
        <v>-1.2960299500264227E-11</v>
      </c>
      <c r="H1432" s="238">
        <f t="shared" si="52"/>
        <v>0</v>
      </c>
      <c r="I1432" s="280"/>
      <c r="J1432" s="269"/>
      <c r="K1432" s="308"/>
      <c r="N1432" s="275"/>
      <c r="O1432" s="275"/>
      <c r="P1432" s="275"/>
      <c r="Q1432" s="295"/>
    </row>
    <row r="1433" spans="2:17" s="130" customFormat="1" ht="15.75" x14ac:dyDescent="0.25">
      <c r="B1433" s="236"/>
      <c r="C1433" s="237"/>
      <c r="D1433" s="238"/>
      <c r="E1433" s="250"/>
      <c r="F1433" s="236"/>
      <c r="G1433" s="237">
        <f t="shared" si="53"/>
        <v>-1.2960299500264227E-11</v>
      </c>
      <c r="H1433" s="238">
        <f t="shared" si="52"/>
        <v>0</v>
      </c>
      <c r="I1433" s="280"/>
      <c r="J1433" s="269"/>
      <c r="K1433" s="308"/>
      <c r="N1433" s="275"/>
      <c r="O1433" s="275"/>
      <c r="P1433" s="275"/>
      <c r="Q1433" s="295"/>
    </row>
    <row r="1434" spans="2:17" s="130" customFormat="1" ht="15.75" x14ac:dyDescent="0.25">
      <c r="B1434" s="236"/>
      <c r="C1434" s="237"/>
      <c r="D1434" s="238"/>
      <c r="E1434" s="250"/>
      <c r="F1434" s="236"/>
      <c r="G1434" s="237">
        <f t="shared" si="53"/>
        <v>-1.2960299500264227E-11</v>
      </c>
      <c r="H1434" s="238">
        <f t="shared" si="52"/>
        <v>0</v>
      </c>
      <c r="I1434" s="280"/>
      <c r="J1434" s="269"/>
      <c r="K1434" s="308"/>
      <c r="N1434" s="275"/>
      <c r="O1434" s="275"/>
      <c r="P1434" s="275"/>
      <c r="Q1434" s="295"/>
    </row>
    <row r="1435" spans="2:17" s="130" customFormat="1" ht="15.75" x14ac:dyDescent="0.25">
      <c r="B1435" s="236"/>
      <c r="C1435" s="237"/>
      <c r="D1435" s="238"/>
      <c r="E1435" s="250"/>
      <c r="F1435" s="236"/>
      <c r="G1435" s="237">
        <f t="shared" si="53"/>
        <v>-1.2960299500264227E-11</v>
      </c>
      <c r="H1435" s="238">
        <f t="shared" si="52"/>
        <v>0</v>
      </c>
      <c r="I1435" s="280"/>
      <c r="J1435" s="269"/>
      <c r="K1435" s="308"/>
      <c r="N1435" s="275"/>
      <c r="O1435" s="275"/>
      <c r="P1435" s="275"/>
      <c r="Q1435" s="295"/>
    </row>
    <row r="1436" spans="2:17" s="130" customFormat="1" ht="15.75" x14ac:dyDescent="0.25">
      <c r="B1436" s="236"/>
      <c r="C1436" s="237"/>
      <c r="D1436" s="238"/>
      <c r="E1436" s="250"/>
      <c r="F1436" s="236"/>
      <c r="G1436" s="237">
        <f t="shared" si="53"/>
        <v>-1.2960299500264227E-11</v>
      </c>
      <c r="H1436" s="238">
        <f t="shared" si="52"/>
        <v>0</v>
      </c>
      <c r="I1436" s="280"/>
      <c r="J1436" s="269"/>
      <c r="K1436" s="308"/>
      <c r="N1436" s="275"/>
      <c r="O1436" s="275"/>
      <c r="P1436" s="275"/>
      <c r="Q1436" s="295"/>
    </row>
    <row r="1437" spans="2:17" s="130" customFormat="1" ht="15.75" x14ac:dyDescent="0.25">
      <c r="B1437" s="236"/>
      <c r="C1437" s="237"/>
      <c r="D1437" s="238"/>
      <c r="E1437" s="250"/>
      <c r="F1437" s="236"/>
      <c r="G1437" s="237">
        <f t="shared" si="53"/>
        <v>-1.2960299500264227E-11</v>
      </c>
      <c r="H1437" s="238">
        <f t="shared" si="52"/>
        <v>0</v>
      </c>
      <c r="I1437" s="280"/>
      <c r="J1437" s="269"/>
      <c r="K1437" s="308"/>
      <c r="N1437" s="275"/>
      <c r="O1437" s="275"/>
      <c r="P1437" s="275"/>
      <c r="Q1437" s="295"/>
    </row>
    <row r="1438" spans="2:17" s="130" customFormat="1" ht="15.75" x14ac:dyDescent="0.25">
      <c r="B1438" s="236"/>
      <c r="C1438" s="237"/>
      <c r="D1438" s="238"/>
      <c r="E1438" s="250"/>
      <c r="F1438" s="236"/>
      <c r="G1438" s="237">
        <f t="shared" si="53"/>
        <v>-1.2960299500264227E-11</v>
      </c>
      <c r="H1438" s="238">
        <f t="shared" si="52"/>
        <v>0</v>
      </c>
      <c r="I1438" s="280"/>
      <c r="J1438" s="269"/>
      <c r="K1438" s="308"/>
      <c r="N1438" s="275"/>
      <c r="O1438" s="275"/>
      <c r="P1438" s="275"/>
      <c r="Q1438" s="295"/>
    </row>
    <row r="1439" spans="2:17" s="130" customFormat="1" ht="15.75" x14ac:dyDescent="0.25">
      <c r="B1439" s="236"/>
      <c r="C1439" s="237"/>
      <c r="D1439" s="238"/>
      <c r="E1439" s="250"/>
      <c r="F1439" s="236"/>
      <c r="G1439" s="237">
        <f t="shared" si="53"/>
        <v>-1.2960299500264227E-11</v>
      </c>
      <c r="H1439" s="238">
        <f t="shared" si="52"/>
        <v>0</v>
      </c>
      <c r="I1439" s="280"/>
      <c r="J1439" s="269"/>
      <c r="K1439" s="308"/>
      <c r="N1439" s="275"/>
      <c r="O1439" s="275"/>
      <c r="P1439" s="275"/>
      <c r="Q1439" s="295"/>
    </row>
    <row r="1440" spans="2:17" s="130" customFormat="1" ht="15.75" x14ac:dyDescent="0.25">
      <c r="B1440" s="236"/>
      <c r="C1440" s="237"/>
      <c r="D1440" s="238"/>
      <c r="E1440" s="250"/>
      <c r="F1440" s="236"/>
      <c r="G1440" s="237">
        <f t="shared" si="53"/>
        <v>-1.2960299500264227E-11</v>
      </c>
      <c r="H1440" s="238">
        <f t="shared" si="52"/>
        <v>0</v>
      </c>
      <c r="I1440" s="280"/>
      <c r="J1440" s="269"/>
      <c r="K1440" s="308"/>
      <c r="N1440" s="275"/>
      <c r="O1440" s="275"/>
      <c r="P1440" s="275"/>
      <c r="Q1440" s="295"/>
    </row>
    <row r="1441" spans="2:17" s="130" customFormat="1" ht="15.75" x14ac:dyDescent="0.25">
      <c r="B1441" s="236"/>
      <c r="C1441" s="237"/>
      <c r="D1441" s="238"/>
      <c r="E1441" s="250"/>
      <c r="F1441" s="236"/>
      <c r="G1441" s="237">
        <f t="shared" si="53"/>
        <v>-1.2960299500264227E-11</v>
      </c>
      <c r="H1441" s="238">
        <f t="shared" si="52"/>
        <v>0</v>
      </c>
      <c r="I1441" s="280"/>
      <c r="J1441" s="269"/>
      <c r="K1441" s="308"/>
      <c r="N1441" s="275"/>
      <c r="O1441" s="275"/>
      <c r="P1441" s="275"/>
      <c r="Q1441" s="295"/>
    </row>
    <row r="1442" spans="2:17" s="130" customFormat="1" ht="15.75" x14ac:dyDescent="0.25">
      <c r="B1442" s="236"/>
      <c r="C1442" s="237"/>
      <c r="D1442" s="238"/>
      <c r="E1442" s="250"/>
      <c r="F1442" s="236"/>
      <c r="G1442" s="237">
        <f t="shared" si="53"/>
        <v>-1.2960299500264227E-11</v>
      </c>
      <c r="H1442" s="238">
        <f t="shared" si="52"/>
        <v>0</v>
      </c>
      <c r="I1442" s="280"/>
      <c r="J1442" s="269"/>
      <c r="K1442" s="308"/>
      <c r="N1442" s="275"/>
      <c r="O1442" s="275"/>
      <c r="P1442" s="275"/>
      <c r="Q1442" s="295"/>
    </row>
    <row r="1443" spans="2:17" s="130" customFormat="1" ht="15.75" x14ac:dyDescent="0.25">
      <c r="B1443" s="236"/>
      <c r="C1443" s="237"/>
      <c r="D1443" s="238"/>
      <c r="E1443" s="250"/>
      <c r="F1443" s="236"/>
      <c r="G1443" s="237">
        <f t="shared" si="53"/>
        <v>-1.2960299500264227E-11</v>
      </c>
      <c r="H1443" s="238">
        <f t="shared" si="52"/>
        <v>0</v>
      </c>
      <c r="I1443" s="280"/>
      <c r="J1443" s="269"/>
      <c r="K1443" s="308"/>
      <c r="N1443" s="275"/>
      <c r="O1443" s="275"/>
      <c r="P1443" s="275"/>
      <c r="Q1443" s="295"/>
    </row>
    <row r="1444" spans="2:17" s="130" customFormat="1" ht="15.75" x14ac:dyDescent="0.25">
      <c r="B1444" s="236"/>
      <c r="C1444" s="237"/>
      <c r="D1444" s="238"/>
      <c r="E1444" s="250"/>
      <c r="F1444" s="236"/>
      <c r="G1444" s="237">
        <f t="shared" si="53"/>
        <v>-1.2960299500264227E-11</v>
      </c>
      <c r="H1444" s="238">
        <f t="shared" si="52"/>
        <v>0</v>
      </c>
      <c r="I1444" s="280"/>
      <c r="J1444" s="269"/>
      <c r="K1444" s="308"/>
      <c r="N1444" s="275"/>
      <c r="O1444" s="275"/>
      <c r="P1444" s="275"/>
      <c r="Q1444" s="295"/>
    </row>
    <row r="1445" spans="2:17" s="130" customFormat="1" ht="15.75" x14ac:dyDescent="0.25">
      <c r="B1445" s="236"/>
      <c r="C1445" s="237"/>
      <c r="D1445" s="238"/>
      <c r="E1445" s="250"/>
      <c r="F1445" s="236"/>
      <c r="G1445" s="237">
        <f t="shared" si="53"/>
        <v>-1.2960299500264227E-11</v>
      </c>
      <c r="H1445" s="238">
        <f t="shared" si="52"/>
        <v>0</v>
      </c>
      <c r="I1445" s="280"/>
      <c r="J1445" s="269"/>
      <c r="K1445" s="308"/>
      <c r="N1445" s="275"/>
      <c r="O1445" s="275"/>
      <c r="P1445" s="275"/>
      <c r="Q1445" s="295"/>
    </row>
    <row r="1446" spans="2:17" s="130" customFormat="1" ht="15.75" x14ac:dyDescent="0.25">
      <c r="B1446" s="236"/>
      <c r="C1446" s="237"/>
      <c r="D1446" s="238"/>
      <c r="E1446" s="250"/>
      <c r="F1446" s="236"/>
      <c r="G1446" s="237">
        <f t="shared" si="53"/>
        <v>-1.2960299500264227E-11</v>
      </c>
      <c r="H1446" s="238">
        <f t="shared" si="52"/>
        <v>0</v>
      </c>
      <c r="I1446" s="280"/>
      <c r="J1446" s="269"/>
      <c r="K1446" s="308"/>
      <c r="N1446" s="275"/>
      <c r="O1446" s="275"/>
      <c r="P1446" s="275"/>
      <c r="Q1446" s="295"/>
    </row>
    <row r="1447" spans="2:17" s="130" customFormat="1" ht="15.75" x14ac:dyDescent="0.25">
      <c r="B1447" s="236"/>
      <c r="C1447" s="237"/>
      <c r="D1447" s="238"/>
      <c r="E1447" s="250"/>
      <c r="F1447" s="236"/>
      <c r="G1447" s="237">
        <f t="shared" si="53"/>
        <v>-1.2960299500264227E-11</v>
      </c>
      <c r="H1447" s="238">
        <f t="shared" si="52"/>
        <v>0</v>
      </c>
      <c r="I1447" s="280"/>
      <c r="J1447" s="269"/>
      <c r="K1447" s="308"/>
      <c r="N1447" s="275"/>
      <c r="O1447" s="275"/>
      <c r="P1447" s="275"/>
      <c r="Q1447" s="295"/>
    </row>
    <row r="1448" spans="2:17" s="130" customFormat="1" ht="15.75" x14ac:dyDescent="0.25">
      <c r="B1448" s="236"/>
      <c r="C1448" s="237"/>
      <c r="D1448" s="238"/>
      <c r="E1448" s="250"/>
      <c r="F1448" s="236"/>
      <c r="G1448" s="237">
        <f t="shared" si="53"/>
        <v>-1.2960299500264227E-11</v>
      </c>
      <c r="H1448" s="238">
        <f t="shared" si="52"/>
        <v>0</v>
      </c>
      <c r="I1448" s="280"/>
      <c r="J1448" s="269"/>
      <c r="K1448" s="308"/>
      <c r="N1448" s="275"/>
      <c r="O1448" s="275"/>
      <c r="P1448" s="275"/>
      <c r="Q1448" s="295"/>
    </row>
    <row r="1449" spans="2:17" s="130" customFormat="1" ht="15.75" x14ac:dyDescent="0.25">
      <c r="B1449" s="236"/>
      <c r="C1449" s="237"/>
      <c r="D1449" s="238"/>
      <c r="E1449" s="250"/>
      <c r="F1449" s="236"/>
      <c r="G1449" s="237">
        <f t="shared" si="53"/>
        <v>-1.2960299500264227E-11</v>
      </c>
      <c r="H1449" s="238">
        <f t="shared" si="52"/>
        <v>0</v>
      </c>
      <c r="I1449" s="280"/>
      <c r="J1449" s="269"/>
      <c r="K1449" s="308"/>
      <c r="N1449" s="275"/>
      <c r="O1449" s="275"/>
      <c r="P1449" s="275"/>
      <c r="Q1449" s="295"/>
    </row>
    <row r="1450" spans="2:17" s="130" customFormat="1" ht="15.75" x14ac:dyDescent="0.25">
      <c r="B1450" s="236"/>
      <c r="C1450" s="237"/>
      <c r="D1450" s="238"/>
      <c r="E1450" s="250"/>
      <c r="F1450" s="236"/>
      <c r="G1450" s="237">
        <f t="shared" si="53"/>
        <v>-1.2960299500264227E-11</v>
      </c>
      <c r="H1450" s="238">
        <f t="shared" si="52"/>
        <v>0</v>
      </c>
      <c r="I1450" s="280"/>
      <c r="J1450" s="269"/>
      <c r="K1450" s="308"/>
      <c r="N1450" s="275"/>
      <c r="O1450" s="275"/>
      <c r="P1450" s="275"/>
      <c r="Q1450" s="295"/>
    </row>
    <row r="1451" spans="2:17" s="130" customFormat="1" ht="15.75" x14ac:dyDescent="0.25">
      <c r="B1451" s="236"/>
      <c r="C1451" s="237"/>
      <c r="D1451" s="238"/>
      <c r="E1451" s="250"/>
      <c r="F1451" s="236"/>
      <c r="G1451" s="237">
        <f t="shared" si="53"/>
        <v>-1.2960299500264227E-11</v>
      </c>
      <c r="H1451" s="238">
        <f t="shared" si="52"/>
        <v>0</v>
      </c>
      <c r="I1451" s="280"/>
      <c r="J1451" s="269"/>
      <c r="K1451" s="308"/>
      <c r="N1451" s="275"/>
      <c r="O1451" s="275"/>
      <c r="P1451" s="275"/>
      <c r="Q1451" s="295"/>
    </row>
    <row r="1452" spans="2:17" s="130" customFormat="1" ht="15.75" x14ac:dyDescent="0.25">
      <c r="B1452" s="236"/>
      <c r="C1452" s="237"/>
      <c r="D1452" s="238"/>
      <c r="E1452" s="250"/>
      <c r="F1452" s="236"/>
      <c r="G1452" s="237">
        <f t="shared" si="53"/>
        <v>-1.2960299500264227E-11</v>
      </c>
      <c r="H1452" s="238">
        <f t="shared" si="52"/>
        <v>0</v>
      </c>
      <c r="I1452" s="280"/>
      <c r="J1452" s="269"/>
      <c r="K1452" s="308"/>
      <c r="N1452" s="275"/>
      <c r="O1452" s="275"/>
      <c r="P1452" s="275"/>
      <c r="Q1452" s="295"/>
    </row>
    <row r="1453" spans="2:17" s="130" customFormat="1" ht="15.75" x14ac:dyDescent="0.25">
      <c r="B1453" s="236"/>
      <c r="C1453" s="237"/>
      <c r="D1453" s="238"/>
      <c r="E1453" s="250"/>
      <c r="F1453" s="236"/>
      <c r="G1453" s="237">
        <f t="shared" si="53"/>
        <v>-1.2960299500264227E-11</v>
      </c>
      <c r="H1453" s="238">
        <f t="shared" si="52"/>
        <v>0</v>
      </c>
      <c r="I1453" s="280"/>
      <c r="J1453" s="269"/>
      <c r="K1453" s="308"/>
      <c r="N1453" s="275"/>
      <c r="O1453" s="275"/>
      <c r="P1453" s="275"/>
      <c r="Q1453" s="295"/>
    </row>
    <row r="1454" spans="2:17" s="130" customFormat="1" ht="15.75" x14ac:dyDescent="0.25">
      <c r="B1454" s="236"/>
      <c r="C1454" s="237"/>
      <c r="D1454" s="238"/>
      <c r="E1454" s="250"/>
      <c r="F1454" s="236"/>
      <c r="G1454" s="237">
        <f t="shared" si="53"/>
        <v>-1.2960299500264227E-11</v>
      </c>
      <c r="H1454" s="238">
        <f t="shared" si="52"/>
        <v>0</v>
      </c>
      <c r="I1454" s="280"/>
      <c r="J1454" s="269"/>
      <c r="K1454" s="308"/>
      <c r="N1454" s="275"/>
      <c r="O1454" s="275"/>
      <c r="P1454" s="275"/>
      <c r="Q1454" s="295"/>
    </row>
    <row r="1455" spans="2:17" s="130" customFormat="1" ht="15.75" x14ac:dyDescent="0.25">
      <c r="B1455" s="236"/>
      <c r="C1455" s="237"/>
      <c r="D1455" s="238"/>
      <c r="E1455" s="250"/>
      <c r="F1455" s="236"/>
      <c r="G1455" s="237">
        <f t="shared" si="53"/>
        <v>-1.2960299500264227E-11</v>
      </c>
      <c r="H1455" s="238">
        <f t="shared" si="52"/>
        <v>0</v>
      </c>
      <c r="I1455" s="280"/>
      <c r="J1455" s="269"/>
      <c r="K1455" s="308"/>
      <c r="N1455" s="275"/>
      <c r="O1455" s="275"/>
      <c r="P1455" s="275"/>
      <c r="Q1455" s="295"/>
    </row>
    <row r="1456" spans="2:17" s="130" customFormat="1" ht="15.75" x14ac:dyDescent="0.25">
      <c r="B1456" s="236"/>
      <c r="C1456" s="237"/>
      <c r="D1456" s="238"/>
      <c r="E1456" s="250"/>
      <c r="F1456" s="236"/>
      <c r="G1456" s="237">
        <f t="shared" si="53"/>
        <v>-1.2960299500264227E-11</v>
      </c>
      <c r="H1456" s="238">
        <f t="shared" si="52"/>
        <v>0</v>
      </c>
      <c r="I1456" s="280"/>
      <c r="J1456" s="269"/>
      <c r="K1456" s="308"/>
      <c r="N1456" s="275"/>
      <c r="O1456" s="275"/>
      <c r="P1456" s="275"/>
      <c r="Q1456" s="295"/>
    </row>
    <row r="1457" spans="2:17" s="130" customFormat="1" ht="15.75" x14ac:dyDescent="0.25">
      <c r="B1457" s="236"/>
      <c r="C1457" s="237"/>
      <c r="D1457" s="238"/>
      <c r="E1457" s="250"/>
      <c r="F1457" s="236"/>
      <c r="G1457" s="237">
        <f t="shared" si="53"/>
        <v>-1.2960299500264227E-11</v>
      </c>
      <c r="H1457" s="238">
        <f t="shared" si="52"/>
        <v>0</v>
      </c>
      <c r="I1457" s="280"/>
      <c r="J1457" s="269"/>
      <c r="K1457" s="308"/>
      <c r="N1457" s="275"/>
      <c r="O1457" s="275"/>
      <c r="P1457" s="275"/>
      <c r="Q1457" s="295"/>
    </row>
    <row r="1458" spans="2:17" s="130" customFormat="1" ht="15.75" x14ac:dyDescent="0.25">
      <c r="B1458" s="236"/>
      <c r="C1458" s="237"/>
      <c r="D1458" s="238"/>
      <c r="E1458" s="250"/>
      <c r="F1458" s="236"/>
      <c r="G1458" s="237">
        <f t="shared" si="53"/>
        <v>-1.2960299500264227E-11</v>
      </c>
      <c r="H1458" s="238">
        <f t="shared" si="52"/>
        <v>0</v>
      </c>
      <c r="I1458" s="280"/>
      <c r="J1458" s="269"/>
      <c r="K1458" s="308"/>
      <c r="N1458" s="275"/>
      <c r="O1458" s="275"/>
      <c r="P1458" s="275"/>
      <c r="Q1458" s="295"/>
    </row>
    <row r="1459" spans="2:17" s="130" customFormat="1" ht="15.75" x14ac:dyDescent="0.25">
      <c r="B1459" s="236"/>
      <c r="C1459" s="237"/>
      <c r="D1459" s="238"/>
      <c r="E1459" s="250"/>
      <c r="F1459" s="236"/>
      <c r="G1459" s="237">
        <f t="shared" si="53"/>
        <v>-1.2960299500264227E-11</v>
      </c>
      <c r="H1459" s="238">
        <f t="shared" si="52"/>
        <v>0</v>
      </c>
      <c r="I1459" s="280"/>
      <c r="J1459" s="269"/>
      <c r="K1459" s="308"/>
      <c r="N1459" s="275"/>
      <c r="O1459" s="275"/>
      <c r="P1459" s="275"/>
      <c r="Q1459" s="295"/>
    </row>
    <row r="1460" spans="2:17" s="130" customFormat="1" ht="15.75" x14ac:dyDescent="0.25">
      <c r="B1460" s="236"/>
      <c r="C1460" s="237"/>
      <c r="D1460" s="238"/>
      <c r="E1460" s="250"/>
      <c r="F1460" s="236"/>
      <c r="G1460" s="237">
        <f t="shared" si="53"/>
        <v>-1.2960299500264227E-11</v>
      </c>
      <c r="H1460" s="238">
        <f t="shared" si="52"/>
        <v>0</v>
      </c>
      <c r="I1460" s="280"/>
      <c r="J1460" s="269"/>
      <c r="K1460" s="308"/>
      <c r="N1460" s="275"/>
      <c r="O1460" s="275"/>
      <c r="P1460" s="275"/>
      <c r="Q1460" s="295"/>
    </row>
    <row r="1461" spans="2:17" s="130" customFormat="1" ht="15.75" x14ac:dyDescent="0.25">
      <c r="B1461" s="236"/>
      <c r="C1461" s="237"/>
      <c r="D1461" s="238"/>
      <c r="E1461" s="250"/>
      <c r="F1461" s="236"/>
      <c r="G1461" s="237">
        <f t="shared" si="53"/>
        <v>-1.2960299500264227E-11</v>
      </c>
      <c r="H1461" s="238">
        <f t="shared" si="52"/>
        <v>0</v>
      </c>
      <c r="I1461" s="280"/>
      <c r="J1461" s="269"/>
      <c r="K1461" s="308"/>
      <c r="N1461" s="275"/>
      <c r="O1461" s="275"/>
      <c r="P1461" s="275"/>
      <c r="Q1461" s="295"/>
    </row>
    <row r="1462" spans="2:17" s="130" customFormat="1" ht="15.75" x14ac:dyDescent="0.25">
      <c r="B1462" s="236"/>
      <c r="C1462" s="237"/>
      <c r="D1462" s="238"/>
      <c r="E1462" s="250"/>
      <c r="F1462" s="236"/>
      <c r="G1462" s="237">
        <f t="shared" si="53"/>
        <v>-1.2960299500264227E-11</v>
      </c>
      <c r="H1462" s="238">
        <f t="shared" si="52"/>
        <v>0</v>
      </c>
      <c r="I1462" s="280"/>
      <c r="J1462" s="269"/>
      <c r="K1462" s="308"/>
      <c r="N1462" s="275"/>
      <c r="O1462" s="275"/>
      <c r="P1462" s="275"/>
      <c r="Q1462" s="295"/>
    </row>
    <row r="1463" spans="2:17" s="130" customFormat="1" ht="15.75" x14ac:dyDescent="0.25">
      <c r="B1463" s="236"/>
      <c r="C1463" s="237"/>
      <c r="D1463" s="238"/>
      <c r="E1463" s="250"/>
      <c r="F1463" s="236"/>
      <c r="G1463" s="237">
        <f t="shared" si="53"/>
        <v>-1.2960299500264227E-11</v>
      </c>
      <c r="H1463" s="238">
        <f t="shared" si="52"/>
        <v>0</v>
      </c>
      <c r="I1463" s="280"/>
      <c r="J1463" s="269"/>
      <c r="K1463" s="308"/>
      <c r="N1463" s="275"/>
      <c r="O1463" s="275"/>
      <c r="P1463" s="275"/>
      <c r="Q1463" s="295"/>
    </row>
    <row r="1464" spans="2:17" s="130" customFormat="1" ht="15.75" x14ac:dyDescent="0.25">
      <c r="B1464" s="236"/>
      <c r="C1464" s="237"/>
      <c r="D1464" s="238"/>
      <c r="E1464" s="250"/>
      <c r="F1464" s="236"/>
      <c r="G1464" s="237">
        <f t="shared" si="53"/>
        <v>-1.2960299500264227E-11</v>
      </c>
      <c r="H1464" s="238">
        <f t="shared" si="52"/>
        <v>0</v>
      </c>
      <c r="I1464" s="280"/>
      <c r="J1464" s="269"/>
      <c r="K1464" s="308"/>
      <c r="N1464" s="275"/>
      <c r="O1464" s="275"/>
      <c r="P1464" s="275"/>
      <c r="Q1464" s="295"/>
    </row>
    <row r="1465" spans="2:17" s="130" customFormat="1" ht="15.75" x14ac:dyDescent="0.25">
      <c r="B1465" s="236"/>
      <c r="C1465" s="237"/>
      <c r="D1465" s="238"/>
      <c r="E1465" s="250"/>
      <c r="F1465" s="236"/>
      <c r="G1465" s="237">
        <f t="shared" si="53"/>
        <v>-1.2960299500264227E-11</v>
      </c>
      <c r="H1465" s="238">
        <f t="shared" si="52"/>
        <v>0</v>
      </c>
      <c r="I1465" s="280"/>
      <c r="J1465" s="269"/>
      <c r="K1465" s="308"/>
      <c r="N1465" s="275"/>
      <c r="O1465" s="275"/>
      <c r="P1465" s="275"/>
      <c r="Q1465" s="295"/>
    </row>
    <row r="1466" spans="2:17" s="130" customFormat="1" ht="15.75" x14ac:dyDescent="0.25">
      <c r="B1466" s="236"/>
      <c r="C1466" s="237"/>
      <c r="D1466" s="238"/>
      <c r="E1466" s="250"/>
      <c r="F1466" s="236"/>
      <c r="G1466" s="237">
        <f t="shared" si="53"/>
        <v>-1.2960299500264227E-11</v>
      </c>
      <c r="H1466" s="238">
        <f t="shared" si="52"/>
        <v>0</v>
      </c>
      <c r="I1466" s="280"/>
      <c r="J1466" s="269"/>
      <c r="K1466" s="308"/>
      <c r="N1466" s="275"/>
      <c r="O1466" s="275"/>
      <c r="P1466" s="275"/>
      <c r="Q1466" s="295"/>
    </row>
    <row r="1467" spans="2:17" s="130" customFormat="1" ht="15.75" x14ac:dyDescent="0.25">
      <c r="B1467" s="236"/>
      <c r="C1467" s="237"/>
      <c r="D1467" s="238"/>
      <c r="E1467" s="250"/>
      <c r="F1467" s="236"/>
      <c r="G1467" s="237">
        <f t="shared" si="53"/>
        <v>-1.2960299500264227E-11</v>
      </c>
      <c r="H1467" s="238">
        <f t="shared" si="52"/>
        <v>0</v>
      </c>
      <c r="I1467" s="280"/>
      <c r="J1467" s="269"/>
      <c r="K1467" s="308"/>
      <c r="N1467" s="275"/>
      <c r="O1467" s="275"/>
      <c r="P1467" s="275"/>
      <c r="Q1467" s="295"/>
    </row>
    <row r="1468" spans="2:17" s="130" customFormat="1" ht="15.75" x14ac:dyDescent="0.25">
      <c r="B1468" s="236"/>
      <c r="C1468" s="237"/>
      <c r="D1468" s="238"/>
      <c r="E1468" s="250"/>
      <c r="F1468" s="236"/>
      <c r="G1468" s="237">
        <f t="shared" si="53"/>
        <v>-1.2960299500264227E-11</v>
      </c>
      <c r="H1468" s="238">
        <f t="shared" si="52"/>
        <v>0</v>
      </c>
      <c r="I1468" s="280"/>
      <c r="J1468" s="269"/>
      <c r="K1468" s="308"/>
      <c r="N1468" s="275"/>
      <c r="O1468" s="275"/>
      <c r="P1468" s="275"/>
      <c r="Q1468" s="295"/>
    </row>
    <row r="1469" spans="2:17" s="130" customFormat="1" ht="15.75" x14ac:dyDescent="0.25">
      <c r="B1469" s="236"/>
      <c r="C1469" s="237"/>
      <c r="D1469" s="238"/>
      <c r="E1469" s="250"/>
      <c r="F1469" s="236"/>
      <c r="G1469" s="237">
        <f t="shared" si="53"/>
        <v>-1.2960299500264227E-11</v>
      </c>
      <c r="H1469" s="238">
        <f t="shared" si="52"/>
        <v>0</v>
      </c>
      <c r="I1469" s="280"/>
      <c r="J1469" s="269"/>
      <c r="K1469" s="308"/>
      <c r="N1469" s="275"/>
      <c r="O1469" s="275"/>
      <c r="P1469" s="275"/>
      <c r="Q1469" s="295"/>
    </row>
    <row r="1470" spans="2:17" s="130" customFormat="1" ht="15.75" x14ac:dyDescent="0.25">
      <c r="B1470" s="236"/>
      <c r="C1470" s="237"/>
      <c r="D1470" s="238"/>
      <c r="E1470" s="250"/>
      <c r="F1470" s="236"/>
      <c r="G1470" s="237">
        <f t="shared" si="53"/>
        <v>-1.2960299500264227E-11</v>
      </c>
      <c r="H1470" s="238">
        <f t="shared" si="52"/>
        <v>0</v>
      </c>
      <c r="I1470" s="280"/>
      <c r="J1470" s="269"/>
      <c r="K1470" s="308"/>
      <c r="N1470" s="275"/>
      <c r="O1470" s="275"/>
      <c r="P1470" s="275"/>
      <c r="Q1470" s="295"/>
    </row>
    <row r="1471" spans="2:17" s="130" customFormat="1" ht="15.75" x14ac:dyDescent="0.25">
      <c r="B1471" s="236"/>
      <c r="C1471" s="237"/>
      <c r="D1471" s="238"/>
      <c r="E1471" s="250"/>
      <c r="F1471" s="236"/>
      <c r="G1471" s="237">
        <f t="shared" si="53"/>
        <v>-1.2960299500264227E-11</v>
      </c>
      <c r="H1471" s="238">
        <f t="shared" si="52"/>
        <v>0</v>
      </c>
      <c r="I1471" s="280"/>
      <c r="J1471" s="269"/>
      <c r="K1471" s="308"/>
      <c r="N1471" s="275"/>
      <c r="O1471" s="275"/>
      <c r="P1471" s="275"/>
      <c r="Q1471" s="295"/>
    </row>
    <row r="1472" spans="2:17" s="130" customFormat="1" ht="15.75" x14ac:dyDescent="0.25">
      <c r="B1472" s="236"/>
      <c r="C1472" s="237"/>
      <c r="D1472" s="238"/>
      <c r="E1472" s="250"/>
      <c r="F1472" s="236"/>
      <c r="G1472" s="237">
        <f t="shared" si="53"/>
        <v>-1.2960299500264227E-11</v>
      </c>
      <c r="H1472" s="238">
        <f t="shared" si="52"/>
        <v>0</v>
      </c>
      <c r="I1472" s="280"/>
      <c r="J1472" s="269"/>
      <c r="K1472" s="308"/>
      <c r="N1472" s="275"/>
      <c r="O1472" s="275"/>
      <c r="P1472" s="275"/>
      <c r="Q1472" s="295"/>
    </row>
    <row r="1473" spans="2:17" s="130" customFormat="1" ht="15.75" x14ac:dyDescent="0.25">
      <c r="B1473" s="236"/>
      <c r="C1473" s="237"/>
      <c r="D1473" s="238"/>
      <c r="E1473" s="250"/>
      <c r="F1473" s="236"/>
      <c r="G1473" s="237">
        <f t="shared" si="53"/>
        <v>-1.2960299500264227E-11</v>
      </c>
      <c r="H1473" s="238">
        <f t="shared" si="52"/>
        <v>0</v>
      </c>
      <c r="I1473" s="280"/>
      <c r="J1473" s="269"/>
      <c r="K1473" s="308"/>
      <c r="N1473" s="275"/>
      <c r="O1473" s="275"/>
      <c r="P1473" s="275"/>
      <c r="Q1473" s="295"/>
    </row>
    <row r="1474" spans="2:17" s="130" customFormat="1" ht="15.75" x14ac:dyDescent="0.25">
      <c r="B1474" s="236"/>
      <c r="C1474" s="237"/>
      <c r="D1474" s="238"/>
      <c r="E1474" s="250"/>
      <c r="F1474" s="236"/>
      <c r="G1474" s="237">
        <f t="shared" si="53"/>
        <v>-1.2960299500264227E-11</v>
      </c>
      <c r="H1474" s="238">
        <f t="shared" si="52"/>
        <v>0</v>
      </c>
      <c r="I1474" s="280"/>
      <c r="J1474" s="269"/>
      <c r="K1474" s="308"/>
      <c r="N1474" s="275"/>
      <c r="O1474" s="275"/>
      <c r="P1474" s="275"/>
      <c r="Q1474" s="295"/>
    </row>
    <row r="1475" spans="2:17" s="130" customFormat="1" ht="15.75" x14ac:dyDescent="0.25">
      <c r="B1475" s="236"/>
      <c r="C1475" s="237"/>
      <c r="D1475" s="238"/>
      <c r="E1475" s="250"/>
      <c r="F1475" s="236"/>
      <c r="G1475" s="237">
        <f t="shared" si="53"/>
        <v>-1.2960299500264227E-11</v>
      </c>
      <c r="H1475" s="238">
        <f t="shared" ref="H1475:H1538" si="54">H1474-F1506+D1506</f>
        <v>0</v>
      </c>
      <c r="I1475" s="280"/>
      <c r="J1475" s="269"/>
      <c r="K1475" s="308"/>
      <c r="N1475" s="275"/>
      <c r="O1475" s="275"/>
      <c r="P1475" s="275"/>
      <c r="Q1475" s="295"/>
    </row>
    <row r="1476" spans="2:17" s="130" customFormat="1" ht="15.75" x14ac:dyDescent="0.25">
      <c r="B1476" s="236"/>
      <c r="C1476" s="237"/>
      <c r="D1476" s="238"/>
      <c r="E1476" s="250"/>
      <c r="F1476" s="236"/>
      <c r="G1476" s="237">
        <f t="shared" si="53"/>
        <v>-1.2960299500264227E-11</v>
      </c>
      <c r="H1476" s="238">
        <f t="shared" si="54"/>
        <v>0</v>
      </c>
      <c r="I1476" s="280"/>
      <c r="J1476" s="269"/>
      <c r="K1476" s="308"/>
      <c r="N1476" s="275"/>
      <c r="O1476" s="275"/>
      <c r="P1476" s="275"/>
      <c r="Q1476" s="295"/>
    </row>
    <row r="1477" spans="2:17" s="130" customFormat="1" ht="15.75" x14ac:dyDescent="0.25">
      <c r="B1477" s="236"/>
      <c r="C1477" s="237"/>
      <c r="D1477" s="238"/>
      <c r="E1477" s="250"/>
      <c r="F1477" s="236"/>
      <c r="G1477" s="237">
        <f t="shared" si="53"/>
        <v>-1.2960299500264227E-11</v>
      </c>
      <c r="H1477" s="238">
        <f t="shared" si="54"/>
        <v>0</v>
      </c>
      <c r="I1477" s="280"/>
      <c r="J1477" s="269"/>
      <c r="K1477" s="308"/>
      <c r="N1477" s="275"/>
      <c r="O1477" s="275"/>
      <c r="P1477" s="275"/>
      <c r="Q1477" s="295"/>
    </row>
    <row r="1478" spans="2:17" s="130" customFormat="1" ht="15.75" x14ac:dyDescent="0.25">
      <c r="B1478" s="236"/>
      <c r="C1478" s="237"/>
      <c r="D1478" s="238"/>
      <c r="E1478" s="250"/>
      <c r="F1478" s="236"/>
      <c r="G1478" s="237">
        <f t="shared" si="53"/>
        <v>-1.2960299500264227E-11</v>
      </c>
      <c r="H1478" s="238">
        <f t="shared" si="54"/>
        <v>0</v>
      </c>
      <c r="I1478" s="280"/>
      <c r="J1478" s="269"/>
      <c r="K1478" s="308"/>
      <c r="N1478" s="275"/>
      <c r="O1478" s="275"/>
      <c r="P1478" s="275"/>
      <c r="Q1478" s="295"/>
    </row>
    <row r="1479" spans="2:17" s="130" customFormat="1" ht="15.75" x14ac:dyDescent="0.25">
      <c r="B1479" s="236"/>
      <c r="C1479" s="237"/>
      <c r="D1479" s="238"/>
      <c r="E1479" s="250"/>
      <c r="F1479" s="236"/>
      <c r="G1479" s="237">
        <f t="shared" si="53"/>
        <v>-1.2960299500264227E-11</v>
      </c>
      <c r="H1479" s="238">
        <f t="shared" si="54"/>
        <v>0</v>
      </c>
      <c r="I1479" s="280"/>
      <c r="J1479" s="269"/>
      <c r="K1479" s="308"/>
      <c r="N1479" s="275"/>
      <c r="O1479" s="275"/>
      <c r="P1479" s="275"/>
      <c r="Q1479" s="295"/>
    </row>
    <row r="1480" spans="2:17" s="130" customFormat="1" ht="15.75" x14ac:dyDescent="0.25">
      <c r="B1480" s="236"/>
      <c r="C1480" s="237"/>
      <c r="D1480" s="238"/>
      <c r="E1480" s="250"/>
      <c r="F1480" s="236"/>
      <c r="G1480" s="237">
        <f t="shared" si="53"/>
        <v>-1.2960299500264227E-11</v>
      </c>
      <c r="H1480" s="238">
        <f t="shared" si="54"/>
        <v>0</v>
      </c>
      <c r="I1480" s="280"/>
      <c r="J1480" s="269"/>
      <c r="K1480" s="308"/>
      <c r="N1480" s="275"/>
      <c r="O1480" s="275"/>
      <c r="P1480" s="275"/>
      <c r="Q1480" s="295"/>
    </row>
    <row r="1481" spans="2:17" s="130" customFormat="1" ht="15.75" x14ac:dyDescent="0.25">
      <c r="B1481" s="236"/>
      <c r="C1481" s="237"/>
      <c r="D1481" s="238"/>
      <c r="E1481" s="250"/>
      <c r="F1481" s="236"/>
      <c r="G1481" s="237">
        <f t="shared" si="53"/>
        <v>-1.2960299500264227E-11</v>
      </c>
      <c r="H1481" s="238">
        <f t="shared" si="54"/>
        <v>0</v>
      </c>
      <c r="I1481" s="280"/>
      <c r="J1481" s="269"/>
      <c r="K1481" s="308"/>
      <c r="N1481" s="275"/>
      <c r="O1481" s="275"/>
      <c r="P1481" s="275"/>
      <c r="Q1481" s="295"/>
    </row>
    <row r="1482" spans="2:17" s="130" customFormat="1" ht="15.75" x14ac:dyDescent="0.25">
      <c r="B1482" s="236"/>
      <c r="C1482" s="237"/>
      <c r="D1482" s="238"/>
      <c r="E1482" s="250"/>
      <c r="F1482" s="236"/>
      <c r="G1482" s="237">
        <f t="shared" si="53"/>
        <v>-1.2960299500264227E-11</v>
      </c>
      <c r="H1482" s="238">
        <f t="shared" si="54"/>
        <v>0</v>
      </c>
      <c r="I1482" s="280"/>
      <c r="J1482" s="269"/>
      <c r="K1482" s="308"/>
      <c r="N1482" s="275"/>
      <c r="O1482" s="275"/>
      <c r="P1482" s="275"/>
      <c r="Q1482" s="295"/>
    </row>
    <row r="1483" spans="2:17" s="130" customFormat="1" ht="15.75" x14ac:dyDescent="0.25">
      <c r="B1483" s="236"/>
      <c r="C1483" s="237"/>
      <c r="D1483" s="238"/>
      <c r="E1483" s="250"/>
      <c r="F1483" s="236"/>
      <c r="G1483" s="237">
        <f t="shared" si="53"/>
        <v>-1.2960299500264227E-11</v>
      </c>
      <c r="H1483" s="238">
        <f t="shared" si="54"/>
        <v>0</v>
      </c>
      <c r="I1483" s="280"/>
      <c r="J1483" s="269"/>
      <c r="K1483" s="308"/>
      <c r="N1483" s="275"/>
      <c r="O1483" s="275"/>
      <c r="P1483" s="275"/>
      <c r="Q1483" s="295"/>
    </row>
    <row r="1484" spans="2:17" s="130" customFormat="1" ht="15.75" x14ac:dyDescent="0.25">
      <c r="B1484" s="236"/>
      <c r="C1484" s="237"/>
      <c r="D1484" s="238"/>
      <c r="E1484" s="250"/>
      <c r="F1484" s="236"/>
      <c r="G1484" s="237">
        <f t="shared" si="53"/>
        <v>-1.2960299500264227E-11</v>
      </c>
      <c r="H1484" s="238">
        <f t="shared" si="54"/>
        <v>0</v>
      </c>
      <c r="I1484" s="280"/>
      <c r="J1484" s="269"/>
      <c r="K1484" s="308"/>
      <c r="N1484" s="275"/>
      <c r="O1484" s="275"/>
      <c r="P1484" s="275"/>
      <c r="Q1484" s="295"/>
    </row>
    <row r="1485" spans="2:17" s="130" customFormat="1" ht="15.75" x14ac:dyDescent="0.25">
      <c r="B1485" s="236"/>
      <c r="C1485" s="237"/>
      <c r="D1485" s="238"/>
      <c r="E1485" s="250"/>
      <c r="F1485" s="236"/>
      <c r="G1485" s="237">
        <f t="shared" si="53"/>
        <v>-1.2960299500264227E-11</v>
      </c>
      <c r="H1485" s="238">
        <f t="shared" si="54"/>
        <v>0</v>
      </c>
      <c r="I1485" s="280"/>
      <c r="J1485" s="269"/>
      <c r="K1485" s="308"/>
      <c r="N1485" s="275"/>
      <c r="O1485" s="275"/>
      <c r="P1485" s="275"/>
      <c r="Q1485" s="295"/>
    </row>
    <row r="1486" spans="2:17" s="130" customFormat="1" ht="15.75" x14ac:dyDescent="0.25">
      <c r="B1486" s="236"/>
      <c r="C1486" s="237"/>
      <c r="D1486" s="238"/>
      <c r="E1486" s="250"/>
      <c r="F1486" s="236"/>
      <c r="G1486" s="237">
        <f t="shared" si="53"/>
        <v>-1.2960299500264227E-11</v>
      </c>
      <c r="H1486" s="238">
        <f t="shared" si="54"/>
        <v>0</v>
      </c>
      <c r="I1486" s="280"/>
      <c r="J1486" s="269"/>
      <c r="K1486" s="308"/>
      <c r="N1486" s="275"/>
      <c r="O1486" s="275"/>
      <c r="P1486" s="275"/>
      <c r="Q1486" s="295"/>
    </row>
    <row r="1487" spans="2:17" s="130" customFormat="1" ht="15.75" x14ac:dyDescent="0.25">
      <c r="B1487" s="236"/>
      <c r="C1487" s="237"/>
      <c r="D1487" s="238"/>
      <c r="E1487" s="250"/>
      <c r="F1487" s="236"/>
      <c r="G1487" s="237">
        <f t="shared" si="53"/>
        <v>-1.2960299500264227E-11</v>
      </c>
      <c r="H1487" s="238">
        <f t="shared" si="54"/>
        <v>0</v>
      </c>
      <c r="I1487" s="280"/>
      <c r="J1487" s="269"/>
      <c r="K1487" s="308"/>
      <c r="N1487" s="275"/>
      <c r="O1487" s="275"/>
      <c r="P1487" s="275"/>
      <c r="Q1487" s="295"/>
    </row>
    <row r="1488" spans="2:17" s="130" customFormat="1" ht="15.75" x14ac:dyDescent="0.25">
      <c r="B1488" s="236"/>
      <c r="C1488" s="237"/>
      <c r="D1488" s="238"/>
      <c r="E1488" s="250"/>
      <c r="F1488" s="236"/>
      <c r="G1488" s="237">
        <f t="shared" si="53"/>
        <v>-1.2960299500264227E-11</v>
      </c>
      <c r="H1488" s="238">
        <f t="shared" si="54"/>
        <v>0</v>
      </c>
      <c r="I1488" s="280"/>
      <c r="J1488" s="269"/>
      <c r="K1488" s="308"/>
      <c r="N1488" s="275"/>
      <c r="O1488" s="275"/>
      <c r="P1488" s="275"/>
      <c r="Q1488" s="295"/>
    </row>
    <row r="1489" spans="2:17" s="130" customFormat="1" ht="15.75" x14ac:dyDescent="0.25">
      <c r="B1489" s="236"/>
      <c r="C1489" s="237"/>
      <c r="D1489" s="238"/>
      <c r="E1489" s="250"/>
      <c r="F1489" s="236"/>
      <c r="G1489" s="237">
        <f t="shared" si="53"/>
        <v>-1.2960299500264227E-11</v>
      </c>
      <c r="H1489" s="238">
        <f t="shared" si="54"/>
        <v>0</v>
      </c>
      <c r="I1489" s="280"/>
      <c r="J1489" s="269"/>
      <c r="K1489" s="308"/>
      <c r="N1489" s="275"/>
      <c r="O1489" s="275"/>
      <c r="P1489" s="275"/>
      <c r="Q1489" s="295"/>
    </row>
    <row r="1490" spans="2:17" s="130" customFormat="1" ht="15.75" x14ac:dyDescent="0.25">
      <c r="B1490" s="236"/>
      <c r="C1490" s="237"/>
      <c r="D1490" s="238"/>
      <c r="E1490" s="250"/>
      <c r="F1490" s="236"/>
      <c r="G1490" s="237">
        <f t="shared" si="53"/>
        <v>-1.2960299500264227E-11</v>
      </c>
      <c r="H1490" s="238">
        <f t="shared" si="54"/>
        <v>0</v>
      </c>
      <c r="I1490" s="280"/>
      <c r="J1490" s="269"/>
      <c r="K1490" s="308"/>
      <c r="N1490" s="275"/>
      <c r="O1490" s="275"/>
      <c r="P1490" s="275"/>
      <c r="Q1490" s="295"/>
    </row>
    <row r="1491" spans="2:17" s="130" customFormat="1" ht="15.75" x14ac:dyDescent="0.25">
      <c r="B1491" s="236"/>
      <c r="C1491" s="237"/>
      <c r="D1491" s="238"/>
      <c r="E1491" s="250"/>
      <c r="F1491" s="236"/>
      <c r="G1491" s="237">
        <f t="shared" si="53"/>
        <v>-1.2960299500264227E-11</v>
      </c>
      <c r="H1491" s="238">
        <f t="shared" si="54"/>
        <v>0</v>
      </c>
      <c r="I1491" s="280"/>
      <c r="J1491" s="269"/>
      <c r="K1491" s="308"/>
      <c r="N1491" s="275"/>
      <c r="O1491" s="275"/>
      <c r="P1491" s="275"/>
      <c r="Q1491" s="295"/>
    </row>
    <row r="1492" spans="2:17" s="130" customFormat="1" ht="15.75" x14ac:dyDescent="0.25">
      <c r="B1492" s="236"/>
      <c r="C1492" s="237"/>
      <c r="D1492" s="238"/>
      <c r="E1492" s="250"/>
      <c r="F1492" s="236"/>
      <c r="G1492" s="237">
        <f t="shared" si="53"/>
        <v>-1.2960299500264227E-11</v>
      </c>
      <c r="H1492" s="238">
        <f t="shared" si="54"/>
        <v>0</v>
      </c>
      <c r="I1492" s="280"/>
      <c r="J1492" s="269"/>
      <c r="K1492" s="308"/>
      <c r="N1492" s="275"/>
      <c r="O1492" s="275"/>
      <c r="P1492" s="275"/>
      <c r="Q1492" s="295"/>
    </row>
    <row r="1493" spans="2:17" s="130" customFormat="1" ht="15.75" x14ac:dyDescent="0.25">
      <c r="B1493" s="236"/>
      <c r="C1493" s="237"/>
      <c r="D1493" s="238"/>
      <c r="E1493" s="250"/>
      <c r="F1493" s="236"/>
      <c r="G1493" s="237">
        <f t="shared" si="53"/>
        <v>-1.2960299500264227E-11</v>
      </c>
      <c r="H1493" s="238">
        <f t="shared" si="54"/>
        <v>0</v>
      </c>
      <c r="I1493" s="280"/>
      <c r="J1493" s="269"/>
      <c r="K1493" s="308"/>
      <c r="N1493" s="275"/>
      <c r="O1493" s="275"/>
      <c r="P1493" s="275"/>
      <c r="Q1493" s="295"/>
    </row>
    <row r="1494" spans="2:17" s="130" customFormat="1" ht="15.75" x14ac:dyDescent="0.25">
      <c r="B1494" s="236"/>
      <c r="C1494" s="237"/>
      <c r="D1494" s="238"/>
      <c r="E1494" s="250"/>
      <c r="F1494" s="236"/>
      <c r="G1494" s="237">
        <f t="shared" ref="G1494:G1557" si="55">G1493-E1494+C1494</f>
        <v>-1.2960299500264227E-11</v>
      </c>
      <c r="H1494" s="238">
        <f t="shared" si="54"/>
        <v>0</v>
      </c>
      <c r="I1494" s="280"/>
      <c r="J1494" s="269"/>
      <c r="K1494" s="308"/>
      <c r="N1494" s="275"/>
      <c r="O1494" s="275"/>
      <c r="P1494" s="275"/>
      <c r="Q1494" s="295"/>
    </row>
    <row r="1495" spans="2:17" s="130" customFormat="1" ht="15.75" x14ac:dyDescent="0.25">
      <c r="B1495" s="236"/>
      <c r="C1495" s="237"/>
      <c r="D1495" s="238"/>
      <c r="E1495" s="250"/>
      <c r="F1495" s="236"/>
      <c r="G1495" s="237">
        <f t="shared" si="55"/>
        <v>-1.2960299500264227E-11</v>
      </c>
      <c r="H1495" s="238">
        <f t="shared" si="54"/>
        <v>0</v>
      </c>
      <c r="I1495" s="280"/>
      <c r="J1495" s="269"/>
      <c r="K1495" s="308"/>
      <c r="N1495" s="275"/>
      <c r="O1495" s="275"/>
      <c r="P1495" s="275"/>
      <c r="Q1495" s="295"/>
    </row>
    <row r="1496" spans="2:17" s="130" customFormat="1" ht="15.75" x14ac:dyDescent="0.25">
      <c r="B1496" s="236"/>
      <c r="C1496" s="237"/>
      <c r="D1496" s="238"/>
      <c r="E1496" s="250"/>
      <c r="F1496" s="236"/>
      <c r="G1496" s="237">
        <f t="shared" si="55"/>
        <v>-1.2960299500264227E-11</v>
      </c>
      <c r="H1496" s="238">
        <f t="shared" si="54"/>
        <v>0</v>
      </c>
      <c r="I1496" s="280"/>
      <c r="J1496" s="269"/>
      <c r="K1496" s="308"/>
      <c r="N1496" s="275"/>
      <c r="O1496" s="275"/>
      <c r="P1496" s="275"/>
      <c r="Q1496" s="295"/>
    </row>
    <row r="1497" spans="2:17" s="130" customFormat="1" ht="15.75" x14ac:dyDescent="0.25">
      <c r="B1497" s="236"/>
      <c r="C1497" s="237"/>
      <c r="D1497" s="238"/>
      <c r="E1497" s="250"/>
      <c r="F1497" s="236"/>
      <c r="G1497" s="237">
        <f t="shared" si="55"/>
        <v>-1.2960299500264227E-11</v>
      </c>
      <c r="H1497" s="238">
        <f t="shared" si="54"/>
        <v>0</v>
      </c>
      <c r="I1497" s="280"/>
      <c r="J1497" s="269"/>
      <c r="K1497" s="308"/>
      <c r="N1497" s="275"/>
      <c r="O1497" s="275"/>
      <c r="P1497" s="275"/>
      <c r="Q1497" s="295"/>
    </row>
    <row r="1498" spans="2:17" s="130" customFormat="1" ht="15.75" x14ac:dyDescent="0.25">
      <c r="B1498" s="236"/>
      <c r="C1498" s="237"/>
      <c r="D1498" s="238"/>
      <c r="E1498" s="250"/>
      <c r="F1498" s="236"/>
      <c r="G1498" s="237">
        <f t="shared" si="55"/>
        <v>-1.2960299500264227E-11</v>
      </c>
      <c r="H1498" s="238">
        <f t="shared" si="54"/>
        <v>0</v>
      </c>
      <c r="I1498" s="280"/>
      <c r="J1498" s="269"/>
      <c r="K1498" s="308"/>
      <c r="N1498" s="275"/>
      <c r="O1498" s="275"/>
      <c r="P1498" s="275"/>
      <c r="Q1498" s="295"/>
    </row>
    <row r="1499" spans="2:17" s="130" customFormat="1" ht="15.75" x14ac:dyDescent="0.25">
      <c r="B1499" s="236"/>
      <c r="C1499" s="237"/>
      <c r="D1499" s="238"/>
      <c r="E1499" s="250"/>
      <c r="F1499" s="236"/>
      <c r="G1499" s="237">
        <f t="shared" si="55"/>
        <v>-1.2960299500264227E-11</v>
      </c>
      <c r="H1499" s="238">
        <f t="shared" si="54"/>
        <v>0</v>
      </c>
      <c r="I1499" s="280"/>
      <c r="J1499" s="269"/>
      <c r="K1499" s="308"/>
      <c r="N1499" s="275"/>
      <c r="O1499" s="275"/>
      <c r="P1499" s="275"/>
      <c r="Q1499" s="295"/>
    </row>
    <row r="1500" spans="2:17" s="130" customFormat="1" ht="15.75" x14ac:dyDescent="0.25">
      <c r="B1500" s="236"/>
      <c r="C1500" s="237"/>
      <c r="D1500" s="238"/>
      <c r="E1500" s="250"/>
      <c r="F1500" s="236"/>
      <c r="G1500" s="237">
        <f t="shared" si="55"/>
        <v>-1.2960299500264227E-11</v>
      </c>
      <c r="H1500" s="238">
        <f t="shared" si="54"/>
        <v>0</v>
      </c>
      <c r="I1500" s="280"/>
      <c r="J1500" s="269"/>
      <c r="K1500" s="308"/>
      <c r="N1500" s="275"/>
      <c r="O1500" s="275"/>
      <c r="P1500" s="275"/>
      <c r="Q1500" s="295"/>
    </row>
    <row r="1501" spans="2:17" s="130" customFormat="1" ht="15.75" x14ac:dyDescent="0.25">
      <c r="B1501" s="236"/>
      <c r="C1501" s="237"/>
      <c r="D1501" s="238"/>
      <c r="E1501" s="250"/>
      <c r="F1501" s="236"/>
      <c r="G1501" s="237">
        <f t="shared" si="55"/>
        <v>-1.2960299500264227E-11</v>
      </c>
      <c r="H1501" s="238">
        <f t="shared" si="54"/>
        <v>0</v>
      </c>
      <c r="I1501" s="280"/>
      <c r="J1501" s="269"/>
      <c r="K1501" s="308"/>
      <c r="N1501" s="275"/>
      <c r="O1501" s="275"/>
      <c r="P1501" s="275"/>
      <c r="Q1501" s="295"/>
    </row>
    <row r="1502" spans="2:17" s="130" customFormat="1" ht="15.75" x14ac:dyDescent="0.25">
      <c r="B1502" s="236"/>
      <c r="C1502" s="237"/>
      <c r="D1502" s="238"/>
      <c r="E1502" s="250"/>
      <c r="F1502" s="236"/>
      <c r="G1502" s="237">
        <f t="shared" si="55"/>
        <v>-1.2960299500264227E-11</v>
      </c>
      <c r="H1502" s="238">
        <f t="shared" si="54"/>
        <v>0</v>
      </c>
      <c r="I1502" s="280"/>
      <c r="J1502" s="269"/>
      <c r="K1502" s="308"/>
      <c r="N1502" s="275"/>
      <c r="O1502" s="275"/>
      <c r="P1502" s="275"/>
      <c r="Q1502" s="295"/>
    </row>
    <row r="1503" spans="2:17" s="130" customFormat="1" ht="15.75" x14ac:dyDescent="0.25">
      <c r="B1503" s="236"/>
      <c r="C1503" s="237"/>
      <c r="D1503" s="238"/>
      <c r="E1503" s="250"/>
      <c r="F1503" s="236"/>
      <c r="G1503" s="237">
        <f t="shared" si="55"/>
        <v>-1.2960299500264227E-11</v>
      </c>
      <c r="H1503" s="238">
        <f t="shared" si="54"/>
        <v>0</v>
      </c>
      <c r="I1503" s="280"/>
      <c r="J1503" s="269"/>
      <c r="K1503" s="308"/>
      <c r="N1503" s="275"/>
      <c r="O1503" s="275"/>
      <c r="P1503" s="275"/>
      <c r="Q1503" s="295"/>
    </row>
    <row r="1504" spans="2:17" s="130" customFormat="1" ht="15.75" x14ac:dyDescent="0.25">
      <c r="B1504" s="236"/>
      <c r="C1504" s="237"/>
      <c r="D1504" s="238"/>
      <c r="E1504" s="250"/>
      <c r="F1504" s="236"/>
      <c r="G1504" s="237">
        <f t="shared" si="55"/>
        <v>-1.2960299500264227E-11</v>
      </c>
      <c r="H1504" s="238">
        <f t="shared" si="54"/>
        <v>0</v>
      </c>
      <c r="I1504" s="280"/>
      <c r="J1504" s="269"/>
      <c r="K1504" s="308"/>
      <c r="N1504" s="275"/>
      <c r="O1504" s="275"/>
      <c r="P1504" s="275"/>
      <c r="Q1504" s="295"/>
    </row>
    <row r="1505" spans="2:17" s="130" customFormat="1" ht="15.75" x14ac:dyDescent="0.25">
      <c r="B1505" s="236"/>
      <c r="C1505" s="237"/>
      <c r="D1505" s="238"/>
      <c r="E1505" s="250"/>
      <c r="F1505" s="236"/>
      <c r="G1505" s="237">
        <f t="shared" si="55"/>
        <v>-1.2960299500264227E-11</v>
      </c>
      <c r="H1505" s="238">
        <f t="shared" si="54"/>
        <v>0</v>
      </c>
      <c r="I1505" s="280"/>
      <c r="J1505" s="269"/>
      <c r="K1505" s="308"/>
      <c r="N1505" s="275"/>
      <c r="O1505" s="275"/>
      <c r="P1505" s="275"/>
      <c r="Q1505" s="295"/>
    </row>
    <row r="1506" spans="2:17" s="130" customFormat="1" ht="15.75" x14ac:dyDescent="0.25">
      <c r="B1506" s="236"/>
      <c r="C1506" s="237"/>
      <c r="D1506" s="238"/>
      <c r="E1506" s="250"/>
      <c r="F1506" s="236"/>
      <c r="G1506" s="237">
        <f t="shared" si="55"/>
        <v>-1.2960299500264227E-11</v>
      </c>
      <c r="H1506" s="238">
        <f t="shared" si="54"/>
        <v>0</v>
      </c>
      <c r="I1506" s="280"/>
      <c r="J1506" s="269"/>
      <c r="K1506" s="308"/>
      <c r="N1506" s="275"/>
      <c r="O1506" s="275"/>
      <c r="P1506" s="275"/>
      <c r="Q1506" s="295"/>
    </row>
    <row r="1507" spans="2:17" s="130" customFormat="1" ht="15.75" x14ac:dyDescent="0.25">
      <c r="B1507" s="236"/>
      <c r="C1507" s="237"/>
      <c r="D1507" s="238"/>
      <c r="E1507" s="250"/>
      <c r="F1507" s="236"/>
      <c r="G1507" s="237">
        <f t="shared" si="55"/>
        <v>-1.2960299500264227E-11</v>
      </c>
      <c r="H1507" s="238">
        <f t="shared" si="54"/>
        <v>0</v>
      </c>
      <c r="I1507" s="280"/>
      <c r="J1507" s="269"/>
      <c r="K1507" s="308"/>
      <c r="N1507" s="275"/>
      <c r="O1507" s="275"/>
      <c r="P1507" s="275"/>
      <c r="Q1507" s="295"/>
    </row>
    <row r="1508" spans="2:17" s="130" customFormat="1" ht="15.75" x14ac:dyDescent="0.25">
      <c r="B1508" s="236"/>
      <c r="C1508" s="237"/>
      <c r="D1508" s="238"/>
      <c r="E1508" s="250"/>
      <c r="F1508" s="236"/>
      <c r="G1508" s="237">
        <f t="shared" si="55"/>
        <v>-1.2960299500264227E-11</v>
      </c>
      <c r="H1508" s="238">
        <f t="shared" si="54"/>
        <v>0</v>
      </c>
      <c r="I1508" s="280"/>
      <c r="J1508" s="269"/>
      <c r="K1508" s="308"/>
      <c r="N1508" s="275"/>
      <c r="O1508" s="275"/>
      <c r="P1508" s="275"/>
      <c r="Q1508" s="295"/>
    </row>
    <row r="1509" spans="2:17" s="130" customFormat="1" ht="15.75" x14ac:dyDescent="0.25">
      <c r="B1509" s="236"/>
      <c r="C1509" s="237"/>
      <c r="D1509" s="238"/>
      <c r="E1509" s="250"/>
      <c r="F1509" s="236"/>
      <c r="G1509" s="237">
        <f t="shared" si="55"/>
        <v>-1.2960299500264227E-11</v>
      </c>
      <c r="H1509" s="238">
        <f t="shared" si="54"/>
        <v>0</v>
      </c>
      <c r="I1509" s="280"/>
      <c r="J1509" s="269"/>
      <c r="K1509" s="308"/>
      <c r="N1509" s="275"/>
      <c r="O1509" s="275"/>
      <c r="P1509" s="275"/>
      <c r="Q1509" s="295"/>
    </row>
    <row r="1510" spans="2:17" s="130" customFormat="1" ht="15.75" x14ac:dyDescent="0.25">
      <c r="B1510" s="236"/>
      <c r="C1510" s="237"/>
      <c r="D1510" s="238"/>
      <c r="E1510" s="250"/>
      <c r="F1510" s="236"/>
      <c r="G1510" s="237">
        <f t="shared" si="55"/>
        <v>-1.2960299500264227E-11</v>
      </c>
      <c r="H1510" s="238">
        <f t="shared" si="54"/>
        <v>0</v>
      </c>
      <c r="I1510" s="280"/>
      <c r="J1510" s="269"/>
      <c r="K1510" s="308"/>
      <c r="N1510" s="275"/>
      <c r="O1510" s="275"/>
      <c r="P1510" s="275"/>
      <c r="Q1510" s="295"/>
    </row>
    <row r="1511" spans="2:17" s="130" customFormat="1" ht="15.75" x14ac:dyDescent="0.25">
      <c r="B1511" s="236"/>
      <c r="C1511" s="237"/>
      <c r="D1511" s="238"/>
      <c r="E1511" s="250"/>
      <c r="F1511" s="236"/>
      <c r="G1511" s="237">
        <f t="shared" si="55"/>
        <v>-1.2960299500264227E-11</v>
      </c>
      <c r="H1511" s="238">
        <f t="shared" si="54"/>
        <v>0</v>
      </c>
      <c r="I1511" s="280"/>
      <c r="J1511" s="269"/>
      <c r="K1511" s="308"/>
      <c r="N1511" s="275"/>
      <c r="O1511" s="275"/>
      <c r="P1511" s="275"/>
      <c r="Q1511" s="295"/>
    </row>
    <row r="1512" spans="2:17" s="130" customFormat="1" ht="15.75" x14ac:dyDescent="0.25">
      <c r="B1512" s="236"/>
      <c r="C1512" s="237"/>
      <c r="D1512" s="238"/>
      <c r="E1512" s="250"/>
      <c r="F1512" s="236"/>
      <c r="G1512" s="237">
        <f t="shared" si="55"/>
        <v>-1.2960299500264227E-11</v>
      </c>
      <c r="H1512" s="238">
        <f t="shared" si="54"/>
        <v>0</v>
      </c>
      <c r="I1512" s="280"/>
      <c r="J1512" s="269"/>
      <c r="K1512" s="308"/>
      <c r="M1512" s="264"/>
      <c r="N1512" s="275"/>
      <c r="O1512" s="275"/>
      <c r="P1512" s="275"/>
      <c r="Q1512" s="295"/>
    </row>
    <row r="1513" spans="2:17" s="130" customFormat="1" ht="15.75" x14ac:dyDescent="0.25">
      <c r="B1513" s="236"/>
      <c r="C1513" s="237"/>
      <c r="D1513" s="238"/>
      <c r="E1513" s="718"/>
      <c r="F1513" s="236"/>
      <c r="G1513" s="237">
        <f t="shared" si="55"/>
        <v>-1.2960299500264227E-11</v>
      </c>
      <c r="H1513" s="238">
        <f t="shared" si="54"/>
        <v>0</v>
      </c>
      <c r="I1513" s="280"/>
      <c r="J1513" s="269"/>
      <c r="K1513" s="308"/>
      <c r="M1513" s="264"/>
      <c r="N1513" s="275"/>
      <c r="O1513" s="275"/>
      <c r="P1513" s="275"/>
      <c r="Q1513" s="295"/>
    </row>
    <row r="1514" spans="2:17" s="130" customFormat="1" ht="15.75" x14ac:dyDescent="0.25">
      <c r="B1514" s="236"/>
      <c r="C1514" s="237"/>
      <c r="D1514" s="238"/>
      <c r="E1514" s="718"/>
      <c r="F1514" s="236"/>
      <c r="G1514" s="237">
        <f t="shared" si="55"/>
        <v>-1.2960299500264227E-11</v>
      </c>
      <c r="H1514" s="238">
        <f t="shared" si="54"/>
        <v>0</v>
      </c>
      <c r="I1514" s="280"/>
      <c r="J1514" s="269"/>
      <c r="K1514" s="308"/>
      <c r="M1514" s="264"/>
      <c r="N1514" s="275"/>
      <c r="O1514" s="275"/>
      <c r="P1514" s="275"/>
      <c r="Q1514" s="295"/>
    </row>
    <row r="1515" spans="2:17" s="130" customFormat="1" ht="15.75" x14ac:dyDescent="0.25">
      <c r="B1515" s="236"/>
      <c r="C1515" s="237"/>
      <c r="D1515" s="238"/>
      <c r="E1515" s="718"/>
      <c r="F1515" s="236"/>
      <c r="G1515" s="237">
        <f t="shared" si="55"/>
        <v>-1.2960299500264227E-11</v>
      </c>
      <c r="H1515" s="238">
        <f t="shared" si="54"/>
        <v>0</v>
      </c>
      <c r="I1515" s="280"/>
      <c r="J1515" s="269"/>
      <c r="K1515" s="308"/>
      <c r="M1515" s="264"/>
      <c r="N1515" s="275"/>
      <c r="O1515" s="275"/>
      <c r="P1515" s="275"/>
      <c r="Q1515" s="295"/>
    </row>
    <row r="1516" spans="2:17" s="130" customFormat="1" ht="15.75" x14ac:dyDescent="0.25">
      <c r="B1516" s="236"/>
      <c r="C1516" s="237"/>
      <c r="D1516" s="238"/>
      <c r="E1516" s="718"/>
      <c r="F1516" s="236"/>
      <c r="G1516" s="237">
        <f t="shared" si="55"/>
        <v>-1.2960299500264227E-11</v>
      </c>
      <c r="H1516" s="238">
        <f t="shared" si="54"/>
        <v>0</v>
      </c>
      <c r="I1516" s="280"/>
      <c r="J1516" s="269"/>
      <c r="K1516" s="308"/>
      <c r="M1516" s="264"/>
      <c r="N1516" s="275"/>
      <c r="O1516" s="275"/>
      <c r="P1516" s="275"/>
      <c r="Q1516" s="295"/>
    </row>
    <row r="1517" spans="2:17" s="130" customFormat="1" ht="15.75" x14ac:dyDescent="0.25">
      <c r="B1517" s="236"/>
      <c r="C1517" s="237"/>
      <c r="D1517" s="238"/>
      <c r="E1517" s="718"/>
      <c r="F1517" s="236"/>
      <c r="G1517" s="237">
        <f t="shared" si="55"/>
        <v>-1.2960299500264227E-11</v>
      </c>
      <c r="H1517" s="238">
        <f t="shared" si="54"/>
        <v>0</v>
      </c>
      <c r="I1517" s="280"/>
      <c r="J1517" s="269"/>
      <c r="K1517" s="308"/>
      <c r="M1517" s="264"/>
      <c r="N1517" s="275"/>
      <c r="O1517" s="275"/>
      <c r="P1517" s="275"/>
      <c r="Q1517" s="295"/>
    </row>
    <row r="1518" spans="2:17" s="130" customFormat="1" ht="15.75" x14ac:dyDescent="0.25">
      <c r="B1518" s="236"/>
      <c r="C1518" s="237"/>
      <c r="D1518" s="238"/>
      <c r="E1518" s="718"/>
      <c r="F1518" s="236"/>
      <c r="G1518" s="237">
        <f t="shared" si="55"/>
        <v>-1.2960299500264227E-11</v>
      </c>
      <c r="H1518" s="238">
        <f t="shared" si="54"/>
        <v>0</v>
      </c>
      <c r="I1518" s="280"/>
      <c r="J1518" s="269"/>
      <c r="K1518" s="308"/>
      <c r="M1518" s="264"/>
      <c r="N1518" s="275"/>
      <c r="O1518" s="275"/>
      <c r="P1518" s="275"/>
      <c r="Q1518" s="295"/>
    </row>
    <row r="1519" spans="2:17" s="130" customFormat="1" ht="15.75" x14ac:dyDescent="0.25">
      <c r="B1519" s="236"/>
      <c r="C1519" s="237"/>
      <c r="D1519" s="238"/>
      <c r="E1519" s="718"/>
      <c r="F1519" s="236"/>
      <c r="G1519" s="237">
        <f t="shared" si="55"/>
        <v>-1.2960299500264227E-11</v>
      </c>
      <c r="H1519" s="238">
        <f t="shared" si="54"/>
        <v>0</v>
      </c>
      <c r="I1519" s="280"/>
      <c r="J1519" s="269"/>
      <c r="K1519" s="308"/>
      <c r="M1519" s="264"/>
      <c r="N1519" s="275"/>
      <c r="O1519" s="275"/>
      <c r="P1519" s="275"/>
      <c r="Q1519" s="295"/>
    </row>
    <row r="1520" spans="2:17" s="130" customFormat="1" ht="15.75" x14ac:dyDescent="0.25">
      <c r="B1520" s="236"/>
      <c r="C1520" s="237"/>
      <c r="D1520" s="238"/>
      <c r="E1520" s="718"/>
      <c r="F1520" s="236"/>
      <c r="G1520" s="237">
        <f t="shared" si="55"/>
        <v>-1.2960299500264227E-11</v>
      </c>
      <c r="H1520" s="238">
        <f t="shared" si="54"/>
        <v>0</v>
      </c>
      <c r="I1520" s="280"/>
      <c r="J1520" s="269"/>
      <c r="K1520" s="308"/>
      <c r="M1520" s="264"/>
      <c r="N1520" s="275"/>
      <c r="O1520" s="275"/>
      <c r="P1520" s="275"/>
      <c r="Q1520" s="295"/>
    </row>
    <row r="1521" spans="2:17" s="130" customFormat="1" ht="15.75" x14ac:dyDescent="0.25">
      <c r="B1521" s="236"/>
      <c r="C1521" s="237"/>
      <c r="D1521" s="238"/>
      <c r="E1521" s="718"/>
      <c r="F1521" s="236"/>
      <c r="G1521" s="237">
        <f t="shared" si="55"/>
        <v>-1.2960299500264227E-11</v>
      </c>
      <c r="H1521" s="238">
        <f t="shared" si="54"/>
        <v>0</v>
      </c>
      <c r="I1521" s="280"/>
      <c r="J1521" s="269"/>
      <c r="K1521" s="308"/>
      <c r="M1521" s="264"/>
      <c r="N1521" s="275"/>
      <c r="O1521" s="275"/>
      <c r="P1521" s="275"/>
      <c r="Q1521" s="295"/>
    </row>
    <row r="1522" spans="2:17" s="130" customFormat="1" ht="15.75" x14ac:dyDescent="0.25">
      <c r="B1522" s="236"/>
      <c r="C1522" s="237"/>
      <c r="D1522" s="238"/>
      <c r="E1522" s="718"/>
      <c r="F1522" s="236"/>
      <c r="G1522" s="237">
        <f t="shared" si="55"/>
        <v>-1.2960299500264227E-11</v>
      </c>
      <c r="H1522" s="238">
        <f t="shared" si="54"/>
        <v>0</v>
      </c>
      <c r="I1522" s="280"/>
      <c r="J1522" s="269"/>
      <c r="K1522" s="308"/>
      <c r="M1522" s="264"/>
      <c r="N1522" s="275"/>
      <c r="O1522" s="275"/>
      <c r="P1522" s="275"/>
      <c r="Q1522" s="295"/>
    </row>
    <row r="1523" spans="2:17" s="130" customFormat="1" ht="15.75" x14ac:dyDescent="0.25">
      <c r="B1523" s="236"/>
      <c r="C1523" s="237"/>
      <c r="D1523" s="238"/>
      <c r="E1523" s="718"/>
      <c r="F1523" s="236"/>
      <c r="G1523" s="237">
        <f t="shared" si="55"/>
        <v>-1.2960299500264227E-11</v>
      </c>
      <c r="H1523" s="238">
        <f t="shared" si="54"/>
        <v>0</v>
      </c>
      <c r="I1523" s="280"/>
      <c r="J1523" s="269"/>
      <c r="K1523" s="308"/>
      <c r="M1523" s="264"/>
      <c r="N1523" s="275"/>
      <c r="O1523" s="275"/>
      <c r="P1523" s="275"/>
      <c r="Q1523" s="295"/>
    </row>
    <row r="1524" spans="2:17" s="130" customFormat="1" ht="15.75" x14ac:dyDescent="0.25">
      <c r="B1524" s="236"/>
      <c r="C1524" s="237"/>
      <c r="D1524" s="238"/>
      <c r="E1524" s="718"/>
      <c r="F1524" s="236"/>
      <c r="G1524" s="237">
        <f t="shared" si="55"/>
        <v>-1.2960299500264227E-11</v>
      </c>
      <c r="H1524" s="238">
        <f t="shared" si="54"/>
        <v>0</v>
      </c>
      <c r="I1524" s="280"/>
      <c r="J1524" s="269"/>
      <c r="K1524" s="308"/>
      <c r="M1524" s="264"/>
      <c r="N1524" s="275"/>
      <c r="O1524" s="275"/>
      <c r="P1524" s="275"/>
      <c r="Q1524" s="295"/>
    </row>
    <row r="1525" spans="2:17" s="130" customFormat="1" ht="15.75" x14ac:dyDescent="0.25">
      <c r="B1525" s="236"/>
      <c r="C1525" s="237"/>
      <c r="D1525" s="238"/>
      <c r="E1525" s="718"/>
      <c r="F1525" s="236"/>
      <c r="G1525" s="237">
        <f t="shared" si="55"/>
        <v>-1.2960299500264227E-11</v>
      </c>
      <c r="H1525" s="238">
        <f t="shared" si="54"/>
        <v>0</v>
      </c>
      <c r="I1525" s="280"/>
      <c r="J1525" s="269"/>
      <c r="K1525" s="308"/>
      <c r="M1525" s="264"/>
      <c r="N1525" s="275"/>
      <c r="O1525" s="275"/>
      <c r="P1525" s="275"/>
      <c r="Q1525" s="295"/>
    </row>
    <row r="1526" spans="2:17" s="130" customFormat="1" ht="15.75" x14ac:dyDescent="0.25">
      <c r="B1526" s="236"/>
      <c r="C1526" s="237"/>
      <c r="D1526" s="238"/>
      <c r="E1526" s="718"/>
      <c r="F1526" s="236"/>
      <c r="G1526" s="237">
        <f t="shared" si="55"/>
        <v>-1.2960299500264227E-11</v>
      </c>
      <c r="H1526" s="238">
        <f t="shared" si="54"/>
        <v>0</v>
      </c>
      <c r="I1526" s="280"/>
      <c r="J1526" s="269"/>
      <c r="K1526" s="308"/>
      <c r="M1526" s="264"/>
      <c r="N1526" s="275"/>
      <c r="O1526" s="275"/>
      <c r="P1526" s="275"/>
      <c r="Q1526" s="295"/>
    </row>
    <row r="1527" spans="2:17" s="130" customFormat="1" ht="15.75" x14ac:dyDescent="0.25">
      <c r="B1527" s="236"/>
      <c r="C1527" s="237"/>
      <c r="D1527" s="238"/>
      <c r="E1527" s="718"/>
      <c r="F1527" s="236"/>
      <c r="G1527" s="237">
        <f t="shared" si="55"/>
        <v>-1.2960299500264227E-11</v>
      </c>
      <c r="H1527" s="238">
        <f t="shared" si="54"/>
        <v>0</v>
      </c>
      <c r="I1527" s="280"/>
      <c r="J1527" s="269"/>
      <c r="K1527" s="308"/>
      <c r="M1527" s="264"/>
      <c r="N1527" s="275"/>
      <c r="O1527" s="275"/>
      <c r="P1527" s="275"/>
      <c r="Q1527" s="295"/>
    </row>
    <row r="1528" spans="2:17" s="130" customFormat="1" ht="15.75" x14ac:dyDescent="0.25">
      <c r="B1528" s="236"/>
      <c r="C1528" s="237"/>
      <c r="D1528" s="238"/>
      <c r="E1528" s="718"/>
      <c r="F1528" s="236"/>
      <c r="G1528" s="237">
        <f t="shared" si="55"/>
        <v>-1.2960299500264227E-11</v>
      </c>
      <c r="H1528" s="238">
        <f t="shared" si="54"/>
        <v>0</v>
      </c>
      <c r="I1528" s="280"/>
      <c r="J1528" s="269"/>
      <c r="K1528" s="308"/>
      <c r="M1528" s="264"/>
      <c r="N1528" s="275"/>
      <c r="O1528" s="275"/>
      <c r="P1528" s="275"/>
      <c r="Q1528" s="295"/>
    </row>
    <row r="1529" spans="2:17" s="130" customFormat="1" ht="15.75" x14ac:dyDescent="0.25">
      <c r="B1529" s="236"/>
      <c r="C1529" s="237"/>
      <c r="D1529" s="238"/>
      <c r="E1529" s="718"/>
      <c r="F1529" s="236"/>
      <c r="G1529" s="237">
        <f t="shared" si="55"/>
        <v>-1.2960299500264227E-11</v>
      </c>
      <c r="H1529" s="238">
        <f t="shared" si="54"/>
        <v>0</v>
      </c>
      <c r="I1529" s="280"/>
      <c r="J1529" s="269"/>
      <c r="K1529" s="308"/>
      <c r="M1529" s="264"/>
      <c r="N1529" s="275"/>
      <c r="O1529" s="275"/>
      <c r="P1529" s="275"/>
      <c r="Q1529" s="295"/>
    </row>
    <row r="1530" spans="2:17" s="130" customFormat="1" ht="15.75" x14ac:dyDescent="0.25">
      <c r="B1530" s="236"/>
      <c r="C1530" s="237"/>
      <c r="D1530" s="238"/>
      <c r="E1530" s="718"/>
      <c r="F1530" s="236"/>
      <c r="G1530" s="237">
        <f t="shared" si="55"/>
        <v>-1.2960299500264227E-11</v>
      </c>
      <c r="H1530" s="238">
        <f t="shared" si="54"/>
        <v>0</v>
      </c>
      <c r="I1530" s="280"/>
      <c r="J1530" s="269"/>
      <c r="K1530" s="308"/>
      <c r="M1530" s="264"/>
      <c r="N1530" s="275"/>
      <c r="O1530" s="275"/>
      <c r="P1530" s="275"/>
      <c r="Q1530" s="295"/>
    </row>
    <row r="1531" spans="2:17" s="130" customFormat="1" ht="15.75" x14ac:dyDescent="0.25">
      <c r="B1531" s="236"/>
      <c r="C1531" s="237"/>
      <c r="D1531" s="238"/>
      <c r="E1531" s="718"/>
      <c r="F1531" s="236"/>
      <c r="G1531" s="237">
        <f t="shared" si="55"/>
        <v>-1.2960299500264227E-11</v>
      </c>
      <c r="H1531" s="238">
        <f t="shared" si="54"/>
        <v>0</v>
      </c>
      <c r="I1531" s="280"/>
      <c r="J1531" s="269"/>
      <c r="K1531" s="308"/>
      <c r="M1531" s="264"/>
      <c r="N1531" s="275"/>
      <c r="O1531" s="275"/>
      <c r="P1531" s="275"/>
      <c r="Q1531" s="295"/>
    </row>
    <row r="1532" spans="2:17" s="130" customFormat="1" ht="15.75" x14ac:dyDescent="0.25">
      <c r="B1532" s="236"/>
      <c r="C1532" s="237"/>
      <c r="D1532" s="238"/>
      <c r="E1532" s="718"/>
      <c r="F1532" s="236"/>
      <c r="G1532" s="237">
        <f t="shared" si="55"/>
        <v>-1.2960299500264227E-11</v>
      </c>
      <c r="H1532" s="238">
        <f t="shared" si="54"/>
        <v>0</v>
      </c>
      <c r="I1532" s="280"/>
      <c r="J1532" s="269"/>
      <c r="K1532" s="308"/>
      <c r="M1532" s="264"/>
      <c r="N1532" s="275"/>
      <c r="O1532" s="275"/>
      <c r="P1532" s="275"/>
      <c r="Q1532" s="295"/>
    </row>
    <row r="1533" spans="2:17" s="130" customFormat="1" ht="15.75" x14ac:dyDescent="0.25">
      <c r="B1533" s="236"/>
      <c r="C1533" s="237"/>
      <c r="D1533" s="238"/>
      <c r="E1533" s="250"/>
      <c r="F1533" s="236"/>
      <c r="G1533" s="237">
        <f t="shared" si="55"/>
        <v>-1.2960299500264227E-11</v>
      </c>
      <c r="H1533" s="238">
        <f t="shared" si="54"/>
        <v>0</v>
      </c>
      <c r="I1533" s="862"/>
      <c r="J1533" s="862"/>
      <c r="K1533" s="308"/>
      <c r="M1533" s="264"/>
      <c r="N1533" s="275"/>
      <c r="O1533" s="275"/>
      <c r="P1533" s="275"/>
      <c r="Q1533" s="295"/>
    </row>
    <row r="1534" spans="2:17" s="130" customFormat="1" ht="15.75" x14ac:dyDescent="0.25">
      <c r="B1534" s="236"/>
      <c r="C1534" s="237"/>
      <c r="D1534" s="238"/>
      <c r="E1534" s="718"/>
      <c r="F1534" s="236"/>
      <c r="G1534" s="237">
        <f t="shared" si="55"/>
        <v>-1.2960299500264227E-11</v>
      </c>
      <c r="H1534" s="238">
        <f t="shared" si="54"/>
        <v>0</v>
      </c>
      <c r="I1534" s="280"/>
      <c r="J1534" s="269"/>
      <c r="K1534" s="308"/>
      <c r="M1534" s="264"/>
      <c r="N1534" s="275"/>
      <c r="O1534" s="275"/>
      <c r="P1534" s="275"/>
      <c r="Q1534" s="295"/>
    </row>
    <row r="1535" spans="2:17" s="130" customFormat="1" ht="15.75" x14ac:dyDescent="0.25">
      <c r="B1535" s="236"/>
      <c r="C1535" s="237"/>
      <c r="D1535" s="238"/>
      <c r="E1535" s="718"/>
      <c r="F1535" s="236"/>
      <c r="G1535" s="237">
        <f t="shared" si="55"/>
        <v>-1.2960299500264227E-11</v>
      </c>
      <c r="H1535" s="238">
        <f t="shared" si="54"/>
        <v>0</v>
      </c>
      <c r="I1535" s="280"/>
      <c r="J1535" s="269"/>
      <c r="K1535" s="308"/>
      <c r="M1535" s="264"/>
      <c r="N1535" s="275"/>
      <c r="O1535" s="275"/>
      <c r="P1535" s="275"/>
      <c r="Q1535" s="295"/>
    </row>
    <row r="1536" spans="2:17" s="130" customFormat="1" ht="15.75" x14ac:dyDescent="0.25">
      <c r="B1536" s="236"/>
      <c r="C1536" s="237"/>
      <c r="D1536" s="238"/>
      <c r="E1536" s="718"/>
      <c r="F1536" s="236"/>
      <c r="G1536" s="237">
        <f t="shared" si="55"/>
        <v>-1.2960299500264227E-11</v>
      </c>
      <c r="H1536" s="238">
        <f t="shared" si="54"/>
        <v>0</v>
      </c>
      <c r="I1536" s="280"/>
      <c r="J1536" s="269"/>
      <c r="K1536" s="308"/>
      <c r="M1536" s="264"/>
      <c r="N1536" s="275"/>
      <c r="O1536" s="275"/>
      <c r="P1536" s="275"/>
      <c r="Q1536" s="295"/>
    </row>
    <row r="1537" spans="2:17" s="130" customFormat="1" ht="15.75" x14ac:dyDescent="0.25">
      <c r="B1537" s="236"/>
      <c r="C1537" s="237"/>
      <c r="D1537" s="238"/>
      <c r="E1537" s="718"/>
      <c r="F1537" s="236"/>
      <c r="G1537" s="237">
        <f t="shared" si="55"/>
        <v>-1.2960299500264227E-11</v>
      </c>
      <c r="H1537" s="238">
        <f t="shared" si="54"/>
        <v>0</v>
      </c>
      <c r="I1537" s="280"/>
      <c r="J1537" s="269"/>
      <c r="K1537" s="308"/>
      <c r="M1537" s="264"/>
      <c r="N1537" s="275"/>
      <c r="O1537" s="275"/>
      <c r="P1537" s="275"/>
      <c r="Q1537" s="295"/>
    </row>
    <row r="1538" spans="2:17" s="130" customFormat="1" ht="15.75" x14ac:dyDescent="0.25">
      <c r="B1538" s="236"/>
      <c r="C1538" s="237"/>
      <c r="D1538" s="238"/>
      <c r="E1538" s="718"/>
      <c r="F1538" s="236"/>
      <c r="G1538" s="237">
        <f t="shared" si="55"/>
        <v>-1.2960299500264227E-11</v>
      </c>
      <c r="H1538" s="238">
        <f t="shared" si="54"/>
        <v>0</v>
      </c>
      <c r="I1538" s="280"/>
      <c r="J1538" s="269"/>
      <c r="K1538" s="308"/>
      <c r="M1538" s="264"/>
      <c r="N1538" s="275"/>
      <c r="O1538" s="275"/>
      <c r="P1538" s="275"/>
      <c r="Q1538" s="295"/>
    </row>
    <row r="1539" spans="2:17" s="130" customFormat="1" ht="15.75" x14ac:dyDescent="0.25">
      <c r="B1539" s="236"/>
      <c r="C1539" s="237"/>
      <c r="D1539" s="238"/>
      <c r="E1539" s="718"/>
      <c r="F1539" s="236"/>
      <c r="G1539" s="237">
        <f t="shared" si="55"/>
        <v>-1.2960299500264227E-11</v>
      </c>
      <c r="H1539" s="238">
        <f t="shared" ref="H1539:H1602" si="56">H1538-F1570+D1570</f>
        <v>0</v>
      </c>
      <c r="I1539" s="280"/>
      <c r="J1539" s="269"/>
      <c r="K1539" s="308"/>
      <c r="M1539" s="264"/>
      <c r="N1539" s="275"/>
      <c r="O1539" s="275"/>
      <c r="P1539" s="275"/>
      <c r="Q1539" s="295"/>
    </row>
    <row r="1540" spans="2:17" s="130" customFormat="1" ht="15.75" x14ac:dyDescent="0.25">
      <c r="B1540" s="236"/>
      <c r="C1540" s="237"/>
      <c r="D1540" s="238"/>
      <c r="E1540" s="718"/>
      <c r="F1540" s="236"/>
      <c r="G1540" s="237">
        <f t="shared" si="55"/>
        <v>-1.2960299500264227E-11</v>
      </c>
      <c r="H1540" s="238">
        <f t="shared" si="56"/>
        <v>0</v>
      </c>
      <c r="I1540" s="280"/>
      <c r="J1540" s="269"/>
      <c r="K1540" s="308"/>
      <c r="M1540" s="264"/>
      <c r="N1540" s="275"/>
      <c r="O1540" s="275"/>
      <c r="P1540" s="275"/>
      <c r="Q1540" s="295"/>
    </row>
    <row r="1541" spans="2:17" s="130" customFormat="1" ht="15.75" x14ac:dyDescent="0.25">
      <c r="B1541" s="236"/>
      <c r="C1541" s="237"/>
      <c r="D1541" s="238"/>
      <c r="E1541" s="718"/>
      <c r="F1541" s="236"/>
      <c r="G1541" s="237">
        <f t="shared" si="55"/>
        <v>-1.2960299500264227E-11</v>
      </c>
      <c r="H1541" s="238">
        <f t="shared" si="56"/>
        <v>0</v>
      </c>
      <c r="I1541" s="280"/>
      <c r="J1541" s="269"/>
      <c r="K1541" s="308"/>
      <c r="M1541" s="264"/>
      <c r="N1541" s="275"/>
      <c r="O1541" s="275"/>
      <c r="P1541" s="275"/>
      <c r="Q1541" s="295"/>
    </row>
    <row r="1542" spans="2:17" s="130" customFormat="1" ht="15.75" x14ac:dyDescent="0.25">
      <c r="B1542" s="236"/>
      <c r="C1542" s="237"/>
      <c r="D1542" s="238"/>
      <c r="E1542" s="718"/>
      <c r="F1542" s="236"/>
      <c r="G1542" s="237">
        <f t="shared" si="55"/>
        <v>-1.2960299500264227E-11</v>
      </c>
      <c r="H1542" s="238">
        <f t="shared" si="56"/>
        <v>0</v>
      </c>
      <c r="I1542" s="280"/>
      <c r="J1542" s="269"/>
      <c r="K1542" s="308"/>
      <c r="M1542" s="264"/>
      <c r="N1542" s="275"/>
      <c r="O1542" s="275"/>
      <c r="P1542" s="275"/>
      <c r="Q1542" s="295"/>
    </row>
    <row r="1543" spans="2:17" s="130" customFormat="1" ht="15.75" x14ac:dyDescent="0.25">
      <c r="B1543" s="236"/>
      <c r="C1543" s="237"/>
      <c r="D1543" s="238"/>
      <c r="E1543" s="718"/>
      <c r="F1543" s="236"/>
      <c r="G1543" s="237">
        <f t="shared" si="55"/>
        <v>-1.2960299500264227E-11</v>
      </c>
      <c r="H1543" s="238">
        <f t="shared" si="56"/>
        <v>0</v>
      </c>
      <c r="I1543" s="280"/>
      <c r="J1543" s="269"/>
      <c r="K1543" s="308"/>
      <c r="M1543" s="264"/>
      <c r="N1543" s="275"/>
      <c r="O1543" s="275"/>
      <c r="P1543" s="275"/>
      <c r="Q1543" s="295"/>
    </row>
    <row r="1544" spans="2:17" s="130" customFormat="1" ht="15.75" x14ac:dyDescent="0.25">
      <c r="B1544" s="236"/>
      <c r="C1544" s="237"/>
      <c r="D1544" s="238"/>
      <c r="E1544" s="718"/>
      <c r="F1544" s="236"/>
      <c r="G1544" s="237">
        <f t="shared" si="55"/>
        <v>-1.2960299500264227E-11</v>
      </c>
      <c r="H1544" s="238">
        <f t="shared" si="56"/>
        <v>0</v>
      </c>
      <c r="I1544" s="280"/>
      <c r="J1544" s="269"/>
      <c r="K1544" s="308"/>
      <c r="M1544" s="264"/>
      <c r="N1544" s="275"/>
      <c r="O1544" s="275"/>
      <c r="P1544" s="275"/>
      <c r="Q1544" s="295"/>
    </row>
    <row r="1545" spans="2:17" s="130" customFormat="1" ht="15.75" x14ac:dyDescent="0.25">
      <c r="B1545" s="236"/>
      <c r="C1545" s="237"/>
      <c r="D1545" s="238"/>
      <c r="E1545" s="718"/>
      <c r="F1545" s="236"/>
      <c r="G1545" s="237">
        <f t="shared" si="55"/>
        <v>-1.2960299500264227E-11</v>
      </c>
      <c r="H1545" s="238">
        <f t="shared" si="56"/>
        <v>0</v>
      </c>
      <c r="I1545" s="280"/>
      <c r="J1545" s="269"/>
      <c r="K1545" s="308"/>
      <c r="M1545" s="264"/>
      <c r="N1545" s="275"/>
      <c r="O1545" s="275"/>
      <c r="P1545" s="275"/>
      <c r="Q1545" s="295"/>
    </row>
    <row r="1546" spans="2:17" s="130" customFormat="1" ht="15.75" x14ac:dyDescent="0.25">
      <c r="B1546" s="236"/>
      <c r="C1546" s="237"/>
      <c r="D1546" s="238"/>
      <c r="E1546" s="718"/>
      <c r="F1546" s="236"/>
      <c r="G1546" s="237">
        <f t="shared" si="55"/>
        <v>-1.2960299500264227E-11</v>
      </c>
      <c r="H1546" s="238">
        <f t="shared" si="56"/>
        <v>0</v>
      </c>
      <c r="I1546" s="280"/>
      <c r="J1546" s="269"/>
      <c r="K1546" s="308"/>
      <c r="M1546" s="264"/>
      <c r="N1546" s="275"/>
      <c r="O1546" s="275"/>
      <c r="P1546" s="275"/>
      <c r="Q1546" s="295"/>
    </row>
    <row r="1547" spans="2:17" s="130" customFormat="1" ht="15.75" x14ac:dyDescent="0.25">
      <c r="B1547" s="236"/>
      <c r="C1547" s="237"/>
      <c r="D1547" s="238"/>
      <c r="E1547" s="718"/>
      <c r="F1547" s="236"/>
      <c r="G1547" s="237">
        <f t="shared" si="55"/>
        <v>-1.2960299500264227E-11</v>
      </c>
      <c r="H1547" s="238">
        <f t="shared" si="56"/>
        <v>0</v>
      </c>
      <c r="I1547" s="280"/>
      <c r="J1547" s="269"/>
      <c r="K1547" s="308"/>
      <c r="M1547" s="264"/>
      <c r="N1547" s="275"/>
      <c r="O1547" s="275"/>
      <c r="P1547" s="275"/>
      <c r="Q1547" s="295"/>
    </row>
    <row r="1548" spans="2:17" s="130" customFormat="1" ht="15.75" x14ac:dyDescent="0.25">
      <c r="B1548" s="236"/>
      <c r="C1548" s="237"/>
      <c r="D1548" s="238"/>
      <c r="E1548" s="718"/>
      <c r="F1548" s="236"/>
      <c r="G1548" s="237">
        <f t="shared" si="55"/>
        <v>-1.2960299500264227E-11</v>
      </c>
      <c r="H1548" s="238">
        <f t="shared" si="56"/>
        <v>0</v>
      </c>
      <c r="I1548" s="280"/>
      <c r="J1548" s="269"/>
      <c r="K1548" s="308"/>
      <c r="M1548" s="264"/>
      <c r="N1548" s="275"/>
      <c r="O1548" s="275"/>
      <c r="P1548" s="275"/>
      <c r="Q1548" s="295"/>
    </row>
    <row r="1549" spans="2:17" s="130" customFormat="1" ht="15.75" x14ac:dyDescent="0.25">
      <c r="B1549" s="236"/>
      <c r="C1549" s="237"/>
      <c r="D1549" s="238"/>
      <c r="E1549" s="718"/>
      <c r="F1549" s="236"/>
      <c r="G1549" s="237">
        <f t="shared" si="55"/>
        <v>-1.2960299500264227E-11</v>
      </c>
      <c r="H1549" s="238">
        <f t="shared" si="56"/>
        <v>0</v>
      </c>
      <c r="I1549" s="280"/>
      <c r="J1549" s="269"/>
      <c r="K1549" s="308"/>
      <c r="M1549" s="264"/>
      <c r="N1549" s="275"/>
      <c r="O1549" s="275"/>
      <c r="P1549" s="275"/>
      <c r="Q1549" s="295"/>
    </row>
    <row r="1550" spans="2:17" s="130" customFormat="1" ht="15.75" x14ac:dyDescent="0.25">
      <c r="B1550" s="236"/>
      <c r="C1550" s="237"/>
      <c r="D1550" s="238"/>
      <c r="E1550" s="718"/>
      <c r="F1550" s="236"/>
      <c r="G1550" s="237">
        <f t="shared" si="55"/>
        <v>-1.2960299500264227E-11</v>
      </c>
      <c r="H1550" s="238">
        <f t="shared" si="56"/>
        <v>0</v>
      </c>
      <c r="I1550" s="280"/>
      <c r="J1550" s="269"/>
      <c r="K1550" s="308"/>
      <c r="M1550" s="264"/>
      <c r="N1550" s="275"/>
      <c r="O1550" s="275"/>
      <c r="P1550" s="275"/>
      <c r="Q1550" s="295"/>
    </row>
    <row r="1551" spans="2:17" s="130" customFormat="1" ht="15.75" x14ac:dyDescent="0.25">
      <c r="B1551" s="236"/>
      <c r="C1551" s="237"/>
      <c r="D1551" s="238"/>
      <c r="E1551" s="718"/>
      <c r="F1551" s="236"/>
      <c r="G1551" s="237">
        <f t="shared" si="55"/>
        <v>-1.2960299500264227E-11</v>
      </c>
      <c r="H1551" s="238">
        <f t="shared" si="56"/>
        <v>0</v>
      </c>
      <c r="I1551" s="280"/>
      <c r="J1551" s="269"/>
      <c r="K1551" s="308"/>
      <c r="M1551" s="264"/>
      <c r="N1551" s="275"/>
      <c r="O1551" s="275"/>
      <c r="P1551" s="275"/>
      <c r="Q1551" s="295"/>
    </row>
    <row r="1552" spans="2:17" s="130" customFormat="1" ht="15.75" x14ac:dyDescent="0.25">
      <c r="B1552" s="236"/>
      <c r="C1552" s="237"/>
      <c r="D1552" s="238"/>
      <c r="E1552" s="718"/>
      <c r="F1552" s="236"/>
      <c r="G1552" s="237">
        <f t="shared" si="55"/>
        <v>-1.2960299500264227E-11</v>
      </c>
      <c r="H1552" s="238">
        <f t="shared" si="56"/>
        <v>0</v>
      </c>
      <c r="I1552" s="280"/>
      <c r="J1552" s="269"/>
      <c r="K1552" s="308"/>
      <c r="M1552" s="264"/>
      <c r="N1552" s="275"/>
      <c r="O1552" s="275"/>
      <c r="P1552" s="275"/>
      <c r="Q1552" s="295"/>
    </row>
    <row r="1553" spans="2:17" s="130" customFormat="1" ht="15.75" x14ac:dyDescent="0.25">
      <c r="B1553" s="236"/>
      <c r="C1553" s="237"/>
      <c r="D1553" s="238"/>
      <c r="E1553" s="718"/>
      <c r="F1553" s="236"/>
      <c r="G1553" s="237">
        <f t="shared" si="55"/>
        <v>-1.2960299500264227E-11</v>
      </c>
      <c r="H1553" s="238">
        <f t="shared" si="56"/>
        <v>0</v>
      </c>
      <c r="I1553" s="280"/>
      <c r="J1553" s="269"/>
      <c r="K1553" s="308"/>
      <c r="M1553" s="264"/>
      <c r="N1553" s="275"/>
      <c r="O1553" s="275"/>
      <c r="P1553" s="275"/>
      <c r="Q1553" s="295"/>
    </row>
    <row r="1554" spans="2:17" s="130" customFormat="1" ht="15.75" x14ac:dyDescent="0.25">
      <c r="B1554" s="236"/>
      <c r="C1554" s="237"/>
      <c r="D1554" s="238"/>
      <c r="E1554" s="718"/>
      <c r="F1554" s="236"/>
      <c r="G1554" s="237">
        <f t="shared" si="55"/>
        <v>-1.2960299500264227E-11</v>
      </c>
      <c r="H1554" s="238">
        <f t="shared" si="56"/>
        <v>0</v>
      </c>
      <c r="I1554" s="280"/>
      <c r="J1554" s="269"/>
      <c r="K1554" s="308"/>
      <c r="M1554" s="264"/>
      <c r="N1554" s="275"/>
      <c r="O1554" s="275"/>
      <c r="P1554" s="275"/>
      <c r="Q1554" s="295"/>
    </row>
    <row r="1555" spans="2:17" s="130" customFormat="1" ht="15.75" x14ac:dyDescent="0.25">
      <c r="B1555" s="236"/>
      <c r="C1555" s="237"/>
      <c r="D1555" s="238"/>
      <c r="E1555" s="718"/>
      <c r="F1555" s="236"/>
      <c r="G1555" s="237">
        <f t="shared" si="55"/>
        <v>-1.2960299500264227E-11</v>
      </c>
      <c r="H1555" s="238">
        <f t="shared" si="56"/>
        <v>0</v>
      </c>
      <c r="I1555" s="280"/>
      <c r="J1555" s="269"/>
      <c r="K1555" s="308"/>
      <c r="M1555" s="264"/>
      <c r="N1555" s="275"/>
      <c r="O1555" s="275"/>
      <c r="P1555" s="275"/>
      <c r="Q1555" s="295"/>
    </row>
    <row r="1556" spans="2:17" s="130" customFormat="1" ht="15.75" x14ac:dyDescent="0.25">
      <c r="B1556" s="236"/>
      <c r="C1556" s="237"/>
      <c r="D1556" s="238"/>
      <c r="E1556" s="250"/>
      <c r="F1556" s="236"/>
      <c r="G1556" s="237">
        <f t="shared" si="55"/>
        <v>-1.2960299500264227E-11</v>
      </c>
      <c r="H1556" s="238">
        <f t="shared" si="56"/>
        <v>0</v>
      </c>
      <c r="I1556" s="280"/>
      <c r="J1556" s="269"/>
      <c r="K1556" s="308"/>
      <c r="M1556" s="264"/>
      <c r="N1556" s="275"/>
      <c r="O1556" s="275"/>
      <c r="P1556" s="275"/>
      <c r="Q1556" s="295"/>
    </row>
    <row r="1557" spans="2:17" s="130" customFormat="1" ht="15.75" x14ac:dyDescent="0.25">
      <c r="B1557" s="236"/>
      <c r="C1557" s="237"/>
      <c r="D1557" s="238"/>
      <c r="E1557" s="718"/>
      <c r="F1557" s="236"/>
      <c r="G1557" s="237">
        <f t="shared" si="55"/>
        <v>-1.2960299500264227E-11</v>
      </c>
      <c r="H1557" s="238">
        <f t="shared" si="56"/>
        <v>0</v>
      </c>
      <c r="I1557" s="280"/>
      <c r="J1557" s="269"/>
      <c r="K1557" s="308"/>
      <c r="N1557" s="275"/>
      <c r="O1557" s="275"/>
      <c r="P1557" s="275"/>
      <c r="Q1557" s="295"/>
    </row>
    <row r="1558" spans="2:17" s="130" customFormat="1" ht="15.75" x14ac:dyDescent="0.25">
      <c r="B1558" s="236"/>
      <c r="C1558" s="237"/>
      <c r="D1558" s="238"/>
      <c r="E1558" s="718"/>
      <c r="F1558" s="236"/>
      <c r="G1558" s="237">
        <f t="shared" ref="G1558:G1621" si="57">G1557-E1558+C1558</f>
        <v>-1.2960299500264227E-11</v>
      </c>
      <c r="H1558" s="238">
        <f t="shared" si="56"/>
        <v>0</v>
      </c>
      <c r="I1558" s="280"/>
      <c r="J1558" s="269"/>
      <c r="K1558" s="308"/>
      <c r="N1558" s="275"/>
      <c r="O1558" s="275"/>
      <c r="P1558" s="275"/>
      <c r="Q1558" s="295"/>
    </row>
    <row r="1559" spans="2:17" s="130" customFormat="1" ht="15.75" x14ac:dyDescent="0.25">
      <c r="B1559" s="236"/>
      <c r="C1559" s="237"/>
      <c r="D1559" s="238"/>
      <c r="E1559" s="718"/>
      <c r="F1559" s="236"/>
      <c r="G1559" s="237">
        <f t="shared" si="57"/>
        <v>-1.2960299500264227E-11</v>
      </c>
      <c r="H1559" s="238">
        <f t="shared" si="56"/>
        <v>0</v>
      </c>
      <c r="I1559" s="280"/>
      <c r="J1559" s="269"/>
      <c r="K1559" s="308"/>
      <c r="N1559" s="275"/>
      <c r="O1559" s="275"/>
      <c r="P1559" s="275"/>
      <c r="Q1559" s="295"/>
    </row>
    <row r="1560" spans="2:17" s="130" customFormat="1" ht="15.75" x14ac:dyDescent="0.25">
      <c r="B1560" s="236"/>
      <c r="C1560" s="237"/>
      <c r="D1560" s="238"/>
      <c r="E1560" s="718"/>
      <c r="F1560" s="236"/>
      <c r="G1560" s="237">
        <f t="shared" si="57"/>
        <v>-1.2960299500264227E-11</v>
      </c>
      <c r="H1560" s="238">
        <f t="shared" si="56"/>
        <v>0</v>
      </c>
      <c r="I1560" s="280"/>
      <c r="J1560" s="269"/>
      <c r="K1560" s="308"/>
      <c r="N1560" s="275"/>
      <c r="O1560" s="275"/>
      <c r="P1560" s="275"/>
      <c r="Q1560" s="295"/>
    </row>
    <row r="1561" spans="2:17" s="130" customFormat="1" ht="15.75" x14ac:dyDescent="0.25">
      <c r="B1561" s="236"/>
      <c r="C1561" s="237"/>
      <c r="D1561" s="238"/>
      <c r="E1561" s="718"/>
      <c r="F1561" s="236"/>
      <c r="G1561" s="237">
        <f t="shared" si="57"/>
        <v>-1.2960299500264227E-11</v>
      </c>
      <c r="H1561" s="238">
        <f t="shared" si="56"/>
        <v>0</v>
      </c>
      <c r="I1561" s="280"/>
      <c r="J1561" s="269"/>
      <c r="K1561" s="308"/>
      <c r="N1561" s="275"/>
      <c r="O1561" s="275"/>
      <c r="P1561" s="275"/>
      <c r="Q1561" s="295"/>
    </row>
    <row r="1562" spans="2:17" s="130" customFormat="1" ht="15.75" x14ac:dyDescent="0.25">
      <c r="B1562" s="236"/>
      <c r="C1562" s="237"/>
      <c r="D1562" s="238"/>
      <c r="E1562" s="718"/>
      <c r="F1562" s="236"/>
      <c r="G1562" s="237">
        <f t="shared" si="57"/>
        <v>-1.2960299500264227E-11</v>
      </c>
      <c r="H1562" s="238">
        <f t="shared" si="56"/>
        <v>0</v>
      </c>
      <c r="I1562" s="280"/>
      <c r="J1562" s="269"/>
      <c r="K1562" s="308"/>
      <c r="N1562" s="275"/>
      <c r="O1562" s="275"/>
      <c r="P1562" s="275"/>
      <c r="Q1562" s="295"/>
    </row>
    <row r="1563" spans="2:17" s="130" customFormat="1" ht="15.75" x14ac:dyDescent="0.25">
      <c r="B1563" s="236"/>
      <c r="C1563" s="237"/>
      <c r="D1563" s="238"/>
      <c r="E1563" s="718"/>
      <c r="F1563" s="236"/>
      <c r="G1563" s="237">
        <f t="shared" si="57"/>
        <v>-1.2960299500264227E-11</v>
      </c>
      <c r="H1563" s="238">
        <f t="shared" si="56"/>
        <v>0</v>
      </c>
      <c r="I1563" s="280"/>
      <c r="J1563" s="269"/>
      <c r="K1563" s="308"/>
      <c r="N1563" s="275"/>
      <c r="O1563" s="275"/>
      <c r="P1563" s="275"/>
      <c r="Q1563" s="295"/>
    </row>
    <row r="1564" spans="2:17" s="130" customFormat="1" ht="15.75" x14ac:dyDescent="0.25">
      <c r="B1564" s="236"/>
      <c r="C1564" s="237"/>
      <c r="D1564" s="238"/>
      <c r="E1564" s="718"/>
      <c r="F1564" s="236"/>
      <c r="G1564" s="237">
        <f t="shared" si="57"/>
        <v>-1.2960299500264227E-11</v>
      </c>
      <c r="H1564" s="238">
        <f t="shared" si="56"/>
        <v>0</v>
      </c>
      <c r="I1564" s="280"/>
      <c r="J1564" s="269"/>
      <c r="K1564" s="308"/>
      <c r="N1564" s="275"/>
      <c r="O1564" s="275"/>
      <c r="P1564" s="275"/>
      <c r="Q1564" s="295"/>
    </row>
    <row r="1565" spans="2:17" s="130" customFormat="1" ht="15.75" x14ac:dyDescent="0.25">
      <c r="B1565" s="236"/>
      <c r="C1565" s="237"/>
      <c r="D1565" s="238"/>
      <c r="E1565" s="718"/>
      <c r="F1565" s="236"/>
      <c r="G1565" s="237">
        <f t="shared" si="57"/>
        <v>-1.2960299500264227E-11</v>
      </c>
      <c r="H1565" s="238">
        <f t="shared" si="56"/>
        <v>0</v>
      </c>
      <c r="I1565" s="280"/>
      <c r="J1565" s="269"/>
      <c r="K1565" s="308"/>
      <c r="N1565" s="275"/>
      <c r="O1565" s="275"/>
      <c r="P1565" s="275"/>
      <c r="Q1565" s="295"/>
    </row>
    <row r="1566" spans="2:17" s="130" customFormat="1" ht="15.75" x14ac:dyDescent="0.25">
      <c r="B1566" s="236"/>
      <c r="C1566" s="237"/>
      <c r="D1566" s="238"/>
      <c r="E1566" s="718"/>
      <c r="F1566" s="236"/>
      <c r="G1566" s="237">
        <f t="shared" si="57"/>
        <v>-1.2960299500264227E-11</v>
      </c>
      <c r="H1566" s="238">
        <f t="shared" si="56"/>
        <v>0</v>
      </c>
      <c r="I1566" s="280"/>
      <c r="J1566" s="269"/>
      <c r="K1566" s="308"/>
      <c r="N1566" s="275"/>
      <c r="O1566" s="275"/>
      <c r="P1566" s="275"/>
      <c r="Q1566" s="295"/>
    </row>
    <row r="1567" spans="2:17" s="130" customFormat="1" ht="15.75" x14ac:dyDescent="0.25">
      <c r="B1567" s="236"/>
      <c r="C1567" s="237"/>
      <c r="D1567" s="238"/>
      <c r="E1567" s="718"/>
      <c r="F1567" s="236"/>
      <c r="G1567" s="237">
        <f t="shared" si="57"/>
        <v>-1.2960299500264227E-11</v>
      </c>
      <c r="H1567" s="238">
        <f t="shared" si="56"/>
        <v>0</v>
      </c>
      <c r="I1567" s="280"/>
      <c r="J1567" s="269"/>
      <c r="K1567" s="308"/>
      <c r="N1567" s="275"/>
      <c r="O1567" s="275"/>
      <c r="P1567" s="275"/>
      <c r="Q1567" s="295"/>
    </row>
    <row r="1568" spans="2:17" s="130" customFormat="1" ht="15.75" x14ac:dyDescent="0.25">
      <c r="B1568" s="236"/>
      <c r="C1568" s="237"/>
      <c r="D1568" s="238"/>
      <c r="E1568" s="718"/>
      <c r="F1568" s="236"/>
      <c r="G1568" s="237">
        <f t="shared" si="57"/>
        <v>-1.2960299500264227E-11</v>
      </c>
      <c r="H1568" s="238">
        <f t="shared" si="56"/>
        <v>0</v>
      </c>
      <c r="I1568" s="280"/>
      <c r="J1568" s="269"/>
      <c r="K1568" s="308"/>
      <c r="N1568" s="275"/>
      <c r="O1568" s="275"/>
      <c r="P1568" s="275"/>
      <c r="Q1568" s="295"/>
    </row>
    <row r="1569" spans="2:17" s="130" customFormat="1" ht="15.75" x14ac:dyDescent="0.25">
      <c r="B1569" s="236"/>
      <c r="C1569" s="237"/>
      <c r="D1569" s="238"/>
      <c r="E1569" s="718"/>
      <c r="F1569" s="236"/>
      <c r="G1569" s="237">
        <f t="shared" si="57"/>
        <v>-1.2960299500264227E-11</v>
      </c>
      <c r="H1569" s="238">
        <f t="shared" si="56"/>
        <v>0</v>
      </c>
      <c r="I1569" s="280"/>
      <c r="J1569" s="269"/>
      <c r="K1569" s="308"/>
      <c r="N1569" s="275"/>
      <c r="O1569" s="275"/>
      <c r="P1569" s="275"/>
      <c r="Q1569" s="295"/>
    </row>
    <row r="1570" spans="2:17" s="130" customFormat="1" ht="15.75" x14ac:dyDescent="0.25">
      <c r="B1570" s="236"/>
      <c r="C1570" s="237"/>
      <c r="D1570" s="238"/>
      <c r="E1570" s="718"/>
      <c r="F1570" s="236"/>
      <c r="G1570" s="237">
        <f t="shared" si="57"/>
        <v>-1.2960299500264227E-11</v>
      </c>
      <c r="H1570" s="238">
        <f t="shared" si="56"/>
        <v>0</v>
      </c>
      <c r="I1570" s="280"/>
      <c r="J1570" s="269"/>
      <c r="K1570" s="308"/>
      <c r="N1570" s="275"/>
      <c r="O1570" s="275"/>
      <c r="P1570" s="275"/>
      <c r="Q1570" s="295"/>
    </row>
    <row r="1571" spans="2:17" s="130" customFormat="1" ht="15.75" x14ac:dyDescent="0.25">
      <c r="B1571" s="236"/>
      <c r="C1571" s="237"/>
      <c r="D1571" s="238"/>
      <c r="E1571" s="718"/>
      <c r="F1571" s="236"/>
      <c r="G1571" s="237">
        <f t="shared" si="57"/>
        <v>-1.2960299500264227E-11</v>
      </c>
      <c r="H1571" s="238">
        <f t="shared" si="56"/>
        <v>0</v>
      </c>
      <c r="I1571" s="280"/>
      <c r="J1571" s="269"/>
      <c r="K1571" s="308"/>
      <c r="N1571" s="275"/>
      <c r="O1571" s="275"/>
      <c r="P1571" s="275"/>
      <c r="Q1571" s="295"/>
    </row>
    <row r="1572" spans="2:17" s="130" customFormat="1" ht="15.75" x14ac:dyDescent="0.25">
      <c r="B1572" s="236"/>
      <c r="C1572" s="237"/>
      <c r="D1572" s="238"/>
      <c r="E1572" s="718"/>
      <c r="F1572" s="236"/>
      <c r="G1572" s="237">
        <f t="shared" si="57"/>
        <v>-1.2960299500264227E-11</v>
      </c>
      <c r="H1572" s="238">
        <f t="shared" si="56"/>
        <v>0</v>
      </c>
      <c r="I1572" s="280"/>
      <c r="J1572" s="269"/>
      <c r="K1572" s="308"/>
      <c r="N1572" s="275"/>
      <c r="O1572" s="275"/>
      <c r="P1572" s="275"/>
      <c r="Q1572" s="295"/>
    </row>
    <row r="1573" spans="2:17" s="130" customFormat="1" ht="15.75" x14ac:dyDescent="0.25">
      <c r="B1573" s="236"/>
      <c r="C1573" s="237"/>
      <c r="D1573" s="238"/>
      <c r="E1573" s="718"/>
      <c r="F1573" s="236"/>
      <c r="G1573" s="237">
        <f t="shared" si="57"/>
        <v>-1.2960299500264227E-11</v>
      </c>
      <c r="H1573" s="238">
        <f t="shared" si="56"/>
        <v>0</v>
      </c>
      <c r="I1573" s="280"/>
      <c r="J1573" s="269"/>
      <c r="K1573" s="308"/>
      <c r="N1573" s="275"/>
      <c r="O1573" s="275"/>
      <c r="P1573" s="275"/>
      <c r="Q1573" s="295"/>
    </row>
    <row r="1574" spans="2:17" s="130" customFormat="1" ht="15.75" x14ac:dyDescent="0.25">
      <c r="B1574" s="236"/>
      <c r="C1574" s="237"/>
      <c r="D1574" s="238"/>
      <c r="E1574" s="718"/>
      <c r="F1574" s="236"/>
      <c r="G1574" s="237">
        <f t="shared" si="57"/>
        <v>-1.2960299500264227E-11</v>
      </c>
      <c r="H1574" s="238">
        <f t="shared" si="56"/>
        <v>0</v>
      </c>
      <c r="I1574" s="280"/>
      <c r="J1574" s="269"/>
      <c r="K1574" s="308"/>
      <c r="N1574" s="275"/>
      <c r="O1574" s="275"/>
      <c r="P1574" s="275"/>
      <c r="Q1574" s="295"/>
    </row>
    <row r="1575" spans="2:17" s="130" customFormat="1" ht="15.75" x14ac:dyDescent="0.25">
      <c r="B1575" s="236"/>
      <c r="C1575" s="237"/>
      <c r="D1575" s="238"/>
      <c r="E1575" s="718"/>
      <c r="F1575" s="236"/>
      <c r="G1575" s="237">
        <f t="shared" si="57"/>
        <v>-1.2960299500264227E-11</v>
      </c>
      <c r="H1575" s="238">
        <f t="shared" si="56"/>
        <v>0</v>
      </c>
      <c r="I1575" s="280"/>
      <c r="J1575" s="269"/>
      <c r="K1575" s="308"/>
      <c r="N1575" s="275"/>
      <c r="O1575" s="275"/>
      <c r="P1575" s="275"/>
      <c r="Q1575" s="295"/>
    </row>
    <row r="1576" spans="2:17" s="130" customFormat="1" ht="15.75" x14ac:dyDescent="0.25">
      <c r="B1576" s="236"/>
      <c r="C1576" s="237"/>
      <c r="D1576" s="238"/>
      <c r="E1576" s="718"/>
      <c r="F1576" s="236"/>
      <c r="G1576" s="237">
        <f t="shared" si="57"/>
        <v>-1.2960299500264227E-11</v>
      </c>
      <c r="H1576" s="238">
        <f t="shared" si="56"/>
        <v>0</v>
      </c>
      <c r="I1576" s="280"/>
      <c r="J1576" s="269"/>
      <c r="K1576" s="308"/>
      <c r="N1576" s="275"/>
      <c r="O1576" s="275"/>
      <c r="P1576" s="275"/>
      <c r="Q1576" s="295"/>
    </row>
    <row r="1577" spans="2:17" s="130" customFormat="1" ht="15.75" x14ac:dyDescent="0.25">
      <c r="B1577" s="236"/>
      <c r="C1577" s="237"/>
      <c r="D1577" s="238"/>
      <c r="E1577" s="718"/>
      <c r="F1577" s="236"/>
      <c r="G1577" s="237">
        <f t="shared" si="57"/>
        <v>-1.2960299500264227E-11</v>
      </c>
      <c r="H1577" s="238">
        <f t="shared" si="56"/>
        <v>0</v>
      </c>
      <c r="I1577" s="280"/>
      <c r="J1577" s="269"/>
      <c r="K1577" s="308"/>
      <c r="N1577" s="275"/>
      <c r="O1577" s="275"/>
      <c r="P1577" s="275"/>
      <c r="Q1577" s="295"/>
    </row>
    <row r="1578" spans="2:17" s="130" customFormat="1" ht="15.75" x14ac:dyDescent="0.25">
      <c r="B1578" s="236"/>
      <c r="C1578" s="237"/>
      <c r="D1578" s="238"/>
      <c r="E1578" s="718"/>
      <c r="F1578" s="236"/>
      <c r="G1578" s="237">
        <f t="shared" si="57"/>
        <v>-1.2960299500264227E-11</v>
      </c>
      <c r="H1578" s="238">
        <f t="shared" si="56"/>
        <v>0</v>
      </c>
      <c r="I1578" s="280"/>
      <c r="J1578" s="269"/>
      <c r="K1578" s="308"/>
      <c r="N1578" s="275"/>
      <c r="O1578" s="275"/>
      <c r="P1578" s="275"/>
      <c r="Q1578" s="295"/>
    </row>
    <row r="1579" spans="2:17" s="130" customFormat="1" ht="15.75" x14ac:dyDescent="0.25">
      <c r="B1579" s="236"/>
      <c r="C1579" s="237"/>
      <c r="D1579" s="238"/>
      <c r="E1579" s="250"/>
      <c r="F1579" s="236"/>
      <c r="G1579" s="237">
        <f t="shared" si="57"/>
        <v>-1.2960299500264227E-11</v>
      </c>
      <c r="H1579" s="238">
        <f t="shared" si="56"/>
        <v>0</v>
      </c>
      <c r="I1579" s="280"/>
      <c r="J1579" s="269"/>
      <c r="K1579" s="308"/>
      <c r="M1579" s="264"/>
      <c r="N1579" s="275"/>
      <c r="O1579" s="275"/>
      <c r="P1579" s="275"/>
      <c r="Q1579" s="295"/>
    </row>
    <row r="1580" spans="2:17" s="130" customFormat="1" ht="15.75" x14ac:dyDescent="0.25">
      <c r="B1580" s="236"/>
      <c r="C1580" s="237"/>
      <c r="D1580" s="238"/>
      <c r="E1580" s="250"/>
      <c r="F1580" s="236"/>
      <c r="G1580" s="237">
        <f t="shared" si="57"/>
        <v>-1.2960299500264227E-11</v>
      </c>
      <c r="H1580" s="238">
        <f t="shared" si="56"/>
        <v>0</v>
      </c>
      <c r="I1580" s="280"/>
      <c r="J1580" s="269"/>
      <c r="K1580" s="308"/>
      <c r="M1580" s="264"/>
      <c r="N1580" s="275"/>
      <c r="O1580" s="275"/>
      <c r="P1580" s="275"/>
      <c r="Q1580" s="295"/>
    </row>
    <row r="1581" spans="2:17" s="130" customFormat="1" ht="15.75" x14ac:dyDescent="0.25">
      <c r="B1581" s="236"/>
      <c r="C1581" s="237"/>
      <c r="D1581" s="238"/>
      <c r="E1581" s="250"/>
      <c r="F1581" s="236"/>
      <c r="G1581" s="237">
        <f t="shared" si="57"/>
        <v>-1.2960299500264227E-11</v>
      </c>
      <c r="H1581" s="238">
        <f t="shared" si="56"/>
        <v>0</v>
      </c>
      <c r="I1581" s="280"/>
      <c r="J1581" s="269"/>
      <c r="K1581" s="308"/>
      <c r="N1581" s="275"/>
      <c r="O1581" s="275"/>
      <c r="P1581" s="275"/>
      <c r="Q1581" s="295"/>
    </row>
    <row r="1582" spans="2:17" s="130" customFormat="1" ht="15.75" x14ac:dyDescent="0.25">
      <c r="B1582" s="236"/>
      <c r="C1582" s="237"/>
      <c r="D1582" s="238"/>
      <c r="E1582" s="250"/>
      <c r="F1582" s="236"/>
      <c r="G1582" s="237">
        <f t="shared" si="57"/>
        <v>-1.2960299500264227E-11</v>
      </c>
      <c r="H1582" s="238">
        <f t="shared" si="56"/>
        <v>0</v>
      </c>
      <c r="I1582" s="280"/>
      <c r="J1582" s="269"/>
      <c r="K1582" s="308"/>
      <c r="N1582" s="275"/>
      <c r="O1582" s="275"/>
      <c r="P1582" s="275"/>
      <c r="Q1582" s="295"/>
    </row>
    <row r="1583" spans="2:17" s="130" customFormat="1" ht="15.75" x14ac:dyDescent="0.25">
      <c r="B1583" s="236"/>
      <c r="C1583" s="237"/>
      <c r="D1583" s="238"/>
      <c r="E1583" s="250"/>
      <c r="F1583" s="236"/>
      <c r="G1583" s="237">
        <f t="shared" si="57"/>
        <v>-1.2960299500264227E-11</v>
      </c>
      <c r="H1583" s="238">
        <f t="shared" si="56"/>
        <v>0</v>
      </c>
      <c r="I1583" s="280"/>
      <c r="J1583" s="269"/>
      <c r="K1583" s="308"/>
      <c r="N1583" s="275"/>
      <c r="O1583" s="275"/>
      <c r="P1583" s="275"/>
      <c r="Q1583" s="295"/>
    </row>
    <row r="1584" spans="2:17" s="130" customFormat="1" ht="15.75" x14ac:dyDescent="0.25">
      <c r="B1584" s="236"/>
      <c r="C1584" s="237"/>
      <c r="D1584" s="238"/>
      <c r="E1584" s="250"/>
      <c r="F1584" s="236"/>
      <c r="G1584" s="237">
        <f t="shared" si="57"/>
        <v>-1.2960299500264227E-11</v>
      </c>
      <c r="H1584" s="238">
        <f t="shared" si="56"/>
        <v>0</v>
      </c>
      <c r="I1584" s="280"/>
      <c r="J1584" s="269"/>
      <c r="K1584" s="308"/>
      <c r="N1584" s="275"/>
      <c r="O1584" s="275"/>
      <c r="P1584" s="275"/>
      <c r="Q1584" s="295"/>
    </row>
    <row r="1585" spans="2:17" s="130" customFormat="1" ht="15.75" x14ac:dyDescent="0.25">
      <c r="B1585" s="236"/>
      <c r="C1585" s="237"/>
      <c r="D1585" s="238"/>
      <c r="E1585" s="250"/>
      <c r="F1585" s="236"/>
      <c r="G1585" s="237">
        <f t="shared" si="57"/>
        <v>-1.2960299500264227E-11</v>
      </c>
      <c r="H1585" s="238">
        <f t="shared" si="56"/>
        <v>0</v>
      </c>
      <c r="I1585" s="280"/>
      <c r="J1585" s="269"/>
      <c r="K1585" s="308"/>
      <c r="N1585" s="275"/>
      <c r="O1585" s="275"/>
      <c r="P1585" s="275"/>
      <c r="Q1585" s="295"/>
    </row>
    <row r="1586" spans="2:17" s="130" customFormat="1" ht="15.75" x14ac:dyDescent="0.25">
      <c r="B1586" s="236"/>
      <c r="C1586" s="237"/>
      <c r="D1586" s="238"/>
      <c r="E1586" s="250"/>
      <c r="F1586" s="236"/>
      <c r="G1586" s="237">
        <f t="shared" si="57"/>
        <v>-1.2960299500264227E-11</v>
      </c>
      <c r="H1586" s="238">
        <f t="shared" si="56"/>
        <v>0</v>
      </c>
      <c r="I1586" s="280"/>
      <c r="J1586" s="269"/>
      <c r="K1586" s="308"/>
      <c r="N1586" s="275"/>
      <c r="O1586" s="275"/>
      <c r="P1586" s="275"/>
      <c r="Q1586" s="295"/>
    </row>
    <row r="1587" spans="2:17" s="130" customFormat="1" ht="15.75" x14ac:dyDescent="0.25">
      <c r="B1587" s="236"/>
      <c r="C1587" s="237"/>
      <c r="D1587" s="238"/>
      <c r="E1587" s="250"/>
      <c r="F1587" s="236"/>
      <c r="G1587" s="237">
        <f t="shared" si="57"/>
        <v>-1.2960299500264227E-11</v>
      </c>
      <c r="H1587" s="238">
        <f t="shared" si="56"/>
        <v>0</v>
      </c>
      <c r="I1587" s="280"/>
      <c r="J1587" s="269"/>
      <c r="K1587" s="308"/>
      <c r="N1587" s="275"/>
      <c r="O1587" s="275"/>
      <c r="P1587" s="275"/>
      <c r="Q1587" s="295"/>
    </row>
    <row r="1588" spans="2:17" s="130" customFormat="1" ht="15.75" x14ac:dyDescent="0.25">
      <c r="B1588" s="236"/>
      <c r="C1588" s="237"/>
      <c r="D1588" s="238"/>
      <c r="E1588" s="250"/>
      <c r="F1588" s="236"/>
      <c r="G1588" s="237">
        <f t="shared" si="57"/>
        <v>-1.2960299500264227E-11</v>
      </c>
      <c r="H1588" s="238">
        <f t="shared" si="56"/>
        <v>0</v>
      </c>
      <c r="I1588" s="280"/>
      <c r="J1588" s="269"/>
      <c r="K1588" s="308"/>
      <c r="N1588" s="275"/>
      <c r="O1588" s="275"/>
      <c r="P1588" s="275"/>
      <c r="Q1588" s="295"/>
    </row>
    <row r="1589" spans="2:17" s="130" customFormat="1" ht="15.75" x14ac:dyDescent="0.25">
      <c r="B1589" s="236"/>
      <c r="C1589" s="237"/>
      <c r="D1589" s="238"/>
      <c r="E1589" s="250"/>
      <c r="F1589" s="236"/>
      <c r="G1589" s="237">
        <f t="shared" si="57"/>
        <v>-1.2960299500264227E-11</v>
      </c>
      <c r="H1589" s="238">
        <f t="shared" si="56"/>
        <v>0</v>
      </c>
      <c r="I1589" s="280"/>
      <c r="J1589" s="269"/>
      <c r="K1589" s="308"/>
      <c r="N1589" s="275"/>
      <c r="O1589" s="275"/>
      <c r="P1589" s="275"/>
      <c r="Q1589" s="295"/>
    </row>
    <row r="1590" spans="2:17" s="130" customFormat="1" ht="15.75" x14ac:dyDescent="0.25">
      <c r="B1590" s="236"/>
      <c r="C1590" s="237"/>
      <c r="D1590" s="238"/>
      <c r="E1590" s="250"/>
      <c r="F1590" s="236"/>
      <c r="G1590" s="237">
        <f t="shared" si="57"/>
        <v>-1.2960299500264227E-11</v>
      </c>
      <c r="H1590" s="238">
        <f t="shared" si="56"/>
        <v>0</v>
      </c>
      <c r="I1590" s="280"/>
      <c r="J1590" s="269"/>
      <c r="K1590" s="308"/>
      <c r="N1590" s="275"/>
      <c r="O1590" s="275"/>
      <c r="P1590" s="275"/>
      <c r="Q1590" s="295"/>
    </row>
    <row r="1591" spans="2:17" s="130" customFormat="1" ht="15.75" x14ac:dyDescent="0.25">
      <c r="B1591" s="236"/>
      <c r="C1591" s="237"/>
      <c r="D1591" s="238"/>
      <c r="E1591" s="250"/>
      <c r="F1591" s="236"/>
      <c r="G1591" s="237">
        <f t="shared" si="57"/>
        <v>-1.2960299500264227E-11</v>
      </c>
      <c r="H1591" s="238">
        <f t="shared" si="56"/>
        <v>0</v>
      </c>
      <c r="I1591" s="280"/>
      <c r="J1591" s="269"/>
      <c r="K1591" s="308"/>
      <c r="N1591" s="275"/>
      <c r="O1591" s="275"/>
      <c r="P1591" s="275"/>
      <c r="Q1591" s="295"/>
    </row>
    <row r="1592" spans="2:17" s="130" customFormat="1" ht="15.75" x14ac:dyDescent="0.25">
      <c r="B1592" s="236"/>
      <c r="C1592" s="237"/>
      <c r="D1592" s="238"/>
      <c r="E1592" s="250"/>
      <c r="F1592" s="236"/>
      <c r="G1592" s="237">
        <f t="shared" si="57"/>
        <v>-1.2960299500264227E-11</v>
      </c>
      <c r="H1592" s="238">
        <f t="shared" si="56"/>
        <v>0</v>
      </c>
      <c r="I1592" s="280"/>
      <c r="J1592" s="269"/>
      <c r="K1592" s="308"/>
      <c r="N1592" s="275"/>
      <c r="O1592" s="275"/>
      <c r="P1592" s="275"/>
      <c r="Q1592" s="295"/>
    </row>
    <row r="1593" spans="2:17" s="130" customFormat="1" ht="15.75" x14ac:dyDescent="0.25">
      <c r="B1593" s="236"/>
      <c r="C1593" s="237"/>
      <c r="D1593" s="238"/>
      <c r="E1593" s="250"/>
      <c r="F1593" s="236"/>
      <c r="G1593" s="237">
        <f t="shared" si="57"/>
        <v>-1.2960299500264227E-11</v>
      </c>
      <c r="H1593" s="238">
        <f t="shared" si="56"/>
        <v>0</v>
      </c>
      <c r="I1593" s="280"/>
      <c r="J1593" s="269"/>
      <c r="K1593" s="308"/>
      <c r="N1593" s="275"/>
      <c r="O1593" s="275"/>
      <c r="P1593" s="275"/>
      <c r="Q1593" s="295"/>
    </row>
    <row r="1594" spans="2:17" s="130" customFormat="1" ht="15.75" x14ac:dyDescent="0.25">
      <c r="B1594" s="236"/>
      <c r="C1594" s="237"/>
      <c r="D1594" s="238"/>
      <c r="E1594" s="250"/>
      <c r="F1594" s="236"/>
      <c r="G1594" s="237">
        <f t="shared" si="57"/>
        <v>-1.2960299500264227E-11</v>
      </c>
      <c r="H1594" s="238">
        <f t="shared" si="56"/>
        <v>0</v>
      </c>
      <c r="I1594" s="280"/>
      <c r="J1594" s="269"/>
      <c r="K1594" s="308"/>
      <c r="N1594" s="275"/>
      <c r="O1594" s="275"/>
      <c r="P1594" s="275"/>
      <c r="Q1594" s="295"/>
    </row>
    <row r="1595" spans="2:17" s="130" customFormat="1" ht="15.75" x14ac:dyDescent="0.25">
      <c r="B1595" s="236"/>
      <c r="C1595" s="237"/>
      <c r="D1595" s="238"/>
      <c r="E1595" s="250"/>
      <c r="F1595" s="236"/>
      <c r="G1595" s="237">
        <f t="shared" si="57"/>
        <v>-1.2960299500264227E-11</v>
      </c>
      <c r="H1595" s="238">
        <f t="shared" si="56"/>
        <v>0</v>
      </c>
      <c r="I1595" s="280"/>
      <c r="J1595" s="269"/>
      <c r="K1595" s="308"/>
      <c r="N1595" s="275"/>
      <c r="O1595" s="275"/>
      <c r="P1595" s="275"/>
      <c r="Q1595" s="295"/>
    </row>
    <row r="1596" spans="2:17" s="130" customFormat="1" ht="15.75" x14ac:dyDescent="0.25">
      <c r="B1596" s="236"/>
      <c r="C1596" s="237"/>
      <c r="D1596" s="238"/>
      <c r="E1596" s="250"/>
      <c r="F1596" s="236"/>
      <c r="G1596" s="237">
        <f t="shared" si="57"/>
        <v>-1.2960299500264227E-11</v>
      </c>
      <c r="H1596" s="238">
        <f t="shared" si="56"/>
        <v>0</v>
      </c>
      <c r="I1596" s="280"/>
      <c r="J1596" s="269"/>
      <c r="K1596" s="308"/>
      <c r="N1596" s="275"/>
      <c r="O1596" s="275"/>
      <c r="P1596" s="275"/>
      <c r="Q1596" s="295"/>
    </row>
    <row r="1597" spans="2:17" s="130" customFormat="1" ht="15.75" x14ac:dyDescent="0.25">
      <c r="B1597" s="236"/>
      <c r="C1597" s="237"/>
      <c r="D1597" s="238"/>
      <c r="E1597" s="250"/>
      <c r="F1597" s="236"/>
      <c r="G1597" s="237">
        <f t="shared" si="57"/>
        <v>-1.2960299500264227E-11</v>
      </c>
      <c r="H1597" s="238">
        <f t="shared" si="56"/>
        <v>0</v>
      </c>
      <c r="I1597" s="280"/>
      <c r="J1597" s="269"/>
      <c r="K1597" s="308"/>
      <c r="N1597" s="275"/>
      <c r="O1597" s="275"/>
      <c r="P1597" s="275"/>
      <c r="Q1597" s="295"/>
    </row>
    <row r="1598" spans="2:17" s="130" customFormat="1" ht="15.75" x14ac:dyDescent="0.25">
      <c r="B1598" s="236"/>
      <c r="C1598" s="237"/>
      <c r="D1598" s="238"/>
      <c r="E1598" s="250"/>
      <c r="F1598" s="236"/>
      <c r="G1598" s="237">
        <f t="shared" si="57"/>
        <v>-1.2960299500264227E-11</v>
      </c>
      <c r="H1598" s="238">
        <f t="shared" si="56"/>
        <v>0</v>
      </c>
      <c r="I1598" s="280"/>
      <c r="J1598" s="269"/>
      <c r="K1598" s="308"/>
      <c r="N1598" s="275"/>
      <c r="O1598" s="275"/>
      <c r="P1598" s="275"/>
      <c r="Q1598" s="295"/>
    </row>
    <row r="1599" spans="2:17" s="130" customFormat="1" ht="15.75" x14ac:dyDescent="0.25">
      <c r="B1599" s="236"/>
      <c r="C1599" s="237"/>
      <c r="D1599" s="238"/>
      <c r="E1599" s="250"/>
      <c r="F1599" s="236"/>
      <c r="G1599" s="237">
        <f t="shared" si="57"/>
        <v>-1.2960299500264227E-11</v>
      </c>
      <c r="H1599" s="238">
        <f t="shared" si="56"/>
        <v>0</v>
      </c>
      <c r="I1599" s="280"/>
      <c r="J1599" s="269"/>
      <c r="K1599" s="308"/>
      <c r="N1599" s="275"/>
      <c r="O1599" s="275"/>
      <c r="P1599" s="275"/>
      <c r="Q1599" s="295"/>
    </row>
    <row r="1600" spans="2:17" s="130" customFormat="1" ht="15.75" x14ac:dyDescent="0.25">
      <c r="B1600" s="236"/>
      <c r="C1600" s="237"/>
      <c r="D1600" s="238"/>
      <c r="E1600" s="250"/>
      <c r="F1600" s="236"/>
      <c r="G1600" s="237">
        <f t="shared" si="57"/>
        <v>-1.2960299500264227E-11</v>
      </c>
      <c r="H1600" s="238">
        <f t="shared" si="56"/>
        <v>0</v>
      </c>
      <c r="I1600" s="280"/>
      <c r="J1600" s="269"/>
      <c r="K1600" s="308"/>
      <c r="N1600" s="275"/>
      <c r="O1600" s="275"/>
      <c r="P1600" s="275"/>
      <c r="Q1600" s="295"/>
    </row>
    <row r="1601" spans="2:17" s="130" customFormat="1" ht="15.75" x14ac:dyDescent="0.25">
      <c r="B1601" s="236"/>
      <c r="C1601" s="237"/>
      <c r="D1601" s="238"/>
      <c r="E1601" s="250"/>
      <c r="F1601" s="236"/>
      <c r="G1601" s="237">
        <f t="shared" si="57"/>
        <v>-1.2960299500264227E-11</v>
      </c>
      <c r="H1601" s="238">
        <f t="shared" si="56"/>
        <v>0</v>
      </c>
      <c r="I1601" s="280"/>
      <c r="J1601" s="269"/>
      <c r="K1601" s="308"/>
      <c r="N1601" s="275"/>
      <c r="O1601" s="275"/>
      <c r="P1601" s="275"/>
      <c r="Q1601" s="295"/>
    </row>
    <row r="1602" spans="2:17" s="130" customFormat="1" ht="15.75" x14ac:dyDescent="0.25">
      <c r="B1602" s="236"/>
      <c r="C1602" s="237"/>
      <c r="D1602" s="238"/>
      <c r="E1602" s="250"/>
      <c r="F1602" s="236"/>
      <c r="G1602" s="237">
        <f t="shared" si="57"/>
        <v>-1.2960299500264227E-11</v>
      </c>
      <c r="H1602" s="238">
        <f t="shared" si="56"/>
        <v>0</v>
      </c>
      <c r="I1602" s="280"/>
      <c r="J1602" s="269"/>
      <c r="K1602" s="308"/>
      <c r="N1602" s="275"/>
      <c r="O1602" s="275"/>
      <c r="P1602" s="275"/>
      <c r="Q1602" s="295"/>
    </row>
    <row r="1603" spans="2:17" s="130" customFormat="1" ht="15.75" x14ac:dyDescent="0.25">
      <c r="B1603" s="236"/>
      <c r="C1603" s="237"/>
      <c r="D1603" s="238"/>
      <c r="E1603" s="250"/>
      <c r="F1603" s="236"/>
      <c r="G1603" s="237">
        <f t="shared" si="57"/>
        <v>-1.2960299500264227E-11</v>
      </c>
      <c r="H1603" s="238">
        <f t="shared" ref="H1603:H1666" si="58">H1602-F1634+D1634</f>
        <v>0</v>
      </c>
      <c r="I1603" s="280"/>
      <c r="J1603" s="269"/>
      <c r="K1603" s="308"/>
      <c r="N1603" s="275"/>
      <c r="O1603" s="275"/>
      <c r="P1603" s="275"/>
      <c r="Q1603" s="295"/>
    </row>
    <row r="1604" spans="2:17" s="130" customFormat="1" ht="15.75" x14ac:dyDescent="0.25">
      <c r="B1604" s="236"/>
      <c r="C1604" s="237"/>
      <c r="D1604" s="238"/>
      <c r="E1604" s="250"/>
      <c r="F1604" s="236"/>
      <c r="G1604" s="237">
        <f t="shared" si="57"/>
        <v>-1.2960299500264227E-11</v>
      </c>
      <c r="H1604" s="238">
        <f t="shared" si="58"/>
        <v>0</v>
      </c>
      <c r="I1604" s="280"/>
      <c r="J1604" s="269"/>
      <c r="K1604" s="308"/>
      <c r="N1604" s="275"/>
      <c r="O1604" s="275"/>
      <c r="P1604" s="275"/>
      <c r="Q1604" s="295"/>
    </row>
    <row r="1605" spans="2:17" s="130" customFormat="1" ht="15.75" x14ac:dyDescent="0.25">
      <c r="B1605" s="236"/>
      <c r="C1605" s="237"/>
      <c r="D1605" s="238"/>
      <c r="E1605" s="250"/>
      <c r="F1605" s="236"/>
      <c r="G1605" s="237">
        <f t="shared" si="57"/>
        <v>-1.2960299500264227E-11</v>
      </c>
      <c r="H1605" s="238">
        <f t="shared" si="58"/>
        <v>0</v>
      </c>
      <c r="I1605" s="280"/>
      <c r="J1605" s="269"/>
      <c r="K1605" s="308"/>
      <c r="N1605" s="275"/>
      <c r="O1605" s="275"/>
      <c r="P1605" s="275"/>
      <c r="Q1605" s="295"/>
    </row>
    <row r="1606" spans="2:17" s="130" customFormat="1" ht="15.75" x14ac:dyDescent="0.25">
      <c r="B1606" s="236"/>
      <c r="C1606" s="237"/>
      <c r="D1606" s="238"/>
      <c r="E1606" s="250"/>
      <c r="F1606" s="236"/>
      <c r="G1606" s="237">
        <f t="shared" si="57"/>
        <v>-1.2960299500264227E-11</v>
      </c>
      <c r="H1606" s="238">
        <f t="shared" si="58"/>
        <v>0</v>
      </c>
      <c r="I1606" s="280"/>
      <c r="J1606" s="269"/>
      <c r="K1606" s="308"/>
      <c r="N1606" s="275"/>
      <c r="O1606" s="275"/>
      <c r="P1606" s="275"/>
      <c r="Q1606" s="295"/>
    </row>
    <row r="1607" spans="2:17" s="130" customFormat="1" ht="15.75" x14ac:dyDescent="0.25">
      <c r="B1607" s="236"/>
      <c r="C1607" s="237"/>
      <c r="D1607" s="238"/>
      <c r="E1607" s="250"/>
      <c r="F1607" s="236"/>
      <c r="G1607" s="237">
        <f t="shared" si="57"/>
        <v>-1.2960299500264227E-11</v>
      </c>
      <c r="H1607" s="238">
        <f t="shared" si="58"/>
        <v>0</v>
      </c>
      <c r="I1607" s="280"/>
      <c r="J1607" s="269"/>
      <c r="K1607" s="308"/>
      <c r="N1607" s="275"/>
      <c r="O1607" s="275"/>
      <c r="P1607" s="275"/>
      <c r="Q1607" s="295"/>
    </row>
    <row r="1608" spans="2:17" s="130" customFormat="1" ht="15.75" x14ac:dyDescent="0.25">
      <c r="B1608" s="236"/>
      <c r="C1608" s="237"/>
      <c r="D1608" s="238"/>
      <c r="E1608" s="250"/>
      <c r="F1608" s="236"/>
      <c r="G1608" s="237">
        <f t="shared" si="57"/>
        <v>-1.2960299500264227E-11</v>
      </c>
      <c r="H1608" s="238">
        <f t="shared" si="58"/>
        <v>0</v>
      </c>
      <c r="I1608" s="280"/>
      <c r="J1608" s="269"/>
      <c r="K1608" s="308"/>
      <c r="N1608" s="275"/>
      <c r="O1608" s="275"/>
      <c r="P1608" s="275"/>
      <c r="Q1608" s="295"/>
    </row>
    <row r="1609" spans="2:17" s="130" customFormat="1" ht="15.75" x14ac:dyDescent="0.25">
      <c r="B1609" s="236"/>
      <c r="C1609" s="237"/>
      <c r="D1609" s="238"/>
      <c r="E1609" s="250"/>
      <c r="F1609" s="236"/>
      <c r="G1609" s="237">
        <f t="shared" si="57"/>
        <v>-1.2960299500264227E-11</v>
      </c>
      <c r="H1609" s="238">
        <f t="shared" si="58"/>
        <v>0</v>
      </c>
      <c r="I1609" s="280"/>
      <c r="J1609" s="269"/>
      <c r="K1609" s="308"/>
      <c r="N1609" s="275"/>
      <c r="O1609" s="275"/>
      <c r="P1609" s="275"/>
      <c r="Q1609" s="295"/>
    </row>
    <row r="1610" spans="2:17" s="130" customFormat="1" ht="15.75" x14ac:dyDescent="0.25">
      <c r="B1610" s="236"/>
      <c r="C1610" s="237"/>
      <c r="D1610" s="238"/>
      <c r="E1610" s="250"/>
      <c r="F1610" s="236"/>
      <c r="G1610" s="237">
        <f t="shared" si="57"/>
        <v>-1.2960299500264227E-11</v>
      </c>
      <c r="H1610" s="238">
        <f t="shared" si="58"/>
        <v>0</v>
      </c>
      <c r="I1610" s="280"/>
      <c r="J1610" s="269"/>
      <c r="K1610" s="308"/>
      <c r="N1610" s="275"/>
      <c r="O1610" s="275"/>
      <c r="P1610" s="275"/>
      <c r="Q1610" s="295"/>
    </row>
    <row r="1611" spans="2:17" s="130" customFormat="1" ht="15.75" x14ac:dyDescent="0.25">
      <c r="B1611" s="236"/>
      <c r="C1611" s="237"/>
      <c r="D1611" s="238"/>
      <c r="E1611" s="250"/>
      <c r="F1611" s="236"/>
      <c r="G1611" s="237">
        <f t="shared" si="57"/>
        <v>-1.2960299500264227E-11</v>
      </c>
      <c r="H1611" s="238">
        <f t="shared" si="58"/>
        <v>0</v>
      </c>
      <c r="I1611" s="280"/>
      <c r="J1611" s="269"/>
      <c r="K1611" s="308"/>
      <c r="N1611" s="275"/>
      <c r="O1611" s="275"/>
      <c r="P1611" s="275"/>
      <c r="Q1611" s="295"/>
    </row>
    <row r="1612" spans="2:17" s="130" customFormat="1" ht="15.75" x14ac:dyDescent="0.25">
      <c r="B1612" s="236"/>
      <c r="C1612" s="237"/>
      <c r="D1612" s="238"/>
      <c r="E1612" s="250"/>
      <c r="F1612" s="236"/>
      <c r="G1612" s="237">
        <f t="shared" si="57"/>
        <v>-1.2960299500264227E-11</v>
      </c>
      <c r="H1612" s="238">
        <f t="shared" si="58"/>
        <v>0</v>
      </c>
      <c r="I1612" s="280"/>
      <c r="J1612" s="269"/>
      <c r="K1612" s="308"/>
      <c r="N1612" s="275"/>
      <c r="O1612" s="275"/>
      <c r="P1612" s="275"/>
      <c r="Q1612" s="295"/>
    </row>
    <row r="1613" spans="2:17" s="130" customFormat="1" ht="15.75" x14ac:dyDescent="0.25">
      <c r="B1613" s="236"/>
      <c r="C1613" s="237"/>
      <c r="D1613" s="238"/>
      <c r="E1613" s="250"/>
      <c r="F1613" s="236"/>
      <c r="G1613" s="237">
        <f t="shared" si="57"/>
        <v>-1.2960299500264227E-11</v>
      </c>
      <c r="H1613" s="238">
        <f t="shared" si="58"/>
        <v>0</v>
      </c>
      <c r="I1613" s="280"/>
      <c r="J1613" s="269"/>
      <c r="K1613" s="308"/>
      <c r="N1613" s="275"/>
      <c r="O1613" s="275"/>
      <c r="P1613" s="275"/>
      <c r="Q1613" s="295"/>
    </row>
    <row r="1614" spans="2:17" s="130" customFormat="1" ht="15.75" x14ac:dyDescent="0.25">
      <c r="B1614" s="236"/>
      <c r="C1614" s="237"/>
      <c r="D1614" s="238"/>
      <c r="E1614" s="250"/>
      <c r="F1614" s="236"/>
      <c r="G1614" s="237">
        <f t="shared" si="57"/>
        <v>-1.2960299500264227E-11</v>
      </c>
      <c r="H1614" s="238">
        <f t="shared" si="58"/>
        <v>0</v>
      </c>
      <c r="I1614" s="280"/>
      <c r="J1614" s="269"/>
      <c r="K1614" s="308"/>
      <c r="N1614" s="275"/>
      <c r="O1614" s="275"/>
      <c r="P1614" s="275"/>
      <c r="Q1614" s="295"/>
    </row>
    <row r="1615" spans="2:17" s="130" customFormat="1" ht="15.75" x14ac:dyDescent="0.25">
      <c r="B1615" s="236"/>
      <c r="C1615" s="237"/>
      <c r="D1615" s="238"/>
      <c r="E1615" s="250"/>
      <c r="F1615" s="236"/>
      <c r="G1615" s="237">
        <f t="shared" si="57"/>
        <v>-1.2960299500264227E-11</v>
      </c>
      <c r="H1615" s="238">
        <f t="shared" si="58"/>
        <v>0</v>
      </c>
      <c r="I1615" s="280"/>
      <c r="J1615" s="269"/>
      <c r="K1615" s="308"/>
      <c r="N1615" s="275"/>
      <c r="O1615" s="275"/>
      <c r="P1615" s="275"/>
      <c r="Q1615" s="295"/>
    </row>
    <row r="1616" spans="2:17" s="130" customFormat="1" ht="15.75" x14ac:dyDescent="0.25">
      <c r="B1616" s="236"/>
      <c r="C1616" s="237"/>
      <c r="D1616" s="238"/>
      <c r="E1616" s="250"/>
      <c r="F1616" s="236"/>
      <c r="G1616" s="237">
        <f t="shared" si="57"/>
        <v>-1.2960299500264227E-11</v>
      </c>
      <c r="H1616" s="238">
        <f t="shared" si="58"/>
        <v>0</v>
      </c>
      <c r="I1616" s="280"/>
      <c r="J1616" s="269"/>
      <c r="K1616" s="308"/>
      <c r="N1616" s="275"/>
      <c r="O1616" s="275"/>
      <c r="P1616" s="275"/>
      <c r="Q1616" s="295"/>
    </row>
    <row r="1617" spans="2:17" s="130" customFormat="1" ht="15.75" x14ac:dyDescent="0.25">
      <c r="B1617" s="236"/>
      <c r="C1617" s="237"/>
      <c r="D1617" s="238"/>
      <c r="E1617" s="250"/>
      <c r="F1617" s="236"/>
      <c r="G1617" s="237">
        <f t="shared" si="57"/>
        <v>-1.2960299500264227E-11</v>
      </c>
      <c r="H1617" s="238">
        <f t="shared" si="58"/>
        <v>0</v>
      </c>
      <c r="I1617" s="280"/>
      <c r="J1617" s="269"/>
      <c r="K1617" s="308"/>
      <c r="N1617" s="275"/>
      <c r="O1617" s="275"/>
      <c r="P1617" s="275"/>
      <c r="Q1617" s="295"/>
    </row>
    <row r="1618" spans="2:17" s="130" customFormat="1" ht="15.75" x14ac:dyDescent="0.25">
      <c r="B1618" s="236"/>
      <c r="C1618" s="237"/>
      <c r="D1618" s="238"/>
      <c r="E1618" s="250"/>
      <c r="F1618" s="236"/>
      <c r="G1618" s="237">
        <f t="shared" si="57"/>
        <v>-1.2960299500264227E-11</v>
      </c>
      <c r="H1618" s="238">
        <f t="shared" si="58"/>
        <v>0</v>
      </c>
      <c r="I1618" s="280"/>
      <c r="J1618" s="269"/>
      <c r="K1618" s="308"/>
      <c r="N1618" s="275"/>
      <c r="O1618" s="275"/>
      <c r="P1618" s="275"/>
      <c r="Q1618" s="295"/>
    </row>
    <row r="1619" spans="2:17" s="130" customFormat="1" ht="15.75" x14ac:dyDescent="0.25">
      <c r="B1619" s="236"/>
      <c r="C1619" s="237"/>
      <c r="D1619" s="238"/>
      <c r="E1619" s="250"/>
      <c r="F1619" s="236"/>
      <c r="G1619" s="237">
        <f t="shared" si="57"/>
        <v>-1.2960299500264227E-11</v>
      </c>
      <c r="H1619" s="238">
        <f t="shared" si="58"/>
        <v>0</v>
      </c>
      <c r="I1619" s="280"/>
      <c r="J1619" s="269"/>
      <c r="K1619" s="308"/>
      <c r="N1619" s="275"/>
      <c r="O1619" s="275"/>
      <c r="P1619" s="275"/>
      <c r="Q1619" s="295"/>
    </row>
    <row r="1620" spans="2:17" s="130" customFormat="1" ht="15.75" x14ac:dyDescent="0.25">
      <c r="B1620" s="236"/>
      <c r="C1620" s="237"/>
      <c r="D1620" s="238"/>
      <c r="E1620" s="250"/>
      <c r="F1620" s="236"/>
      <c r="G1620" s="237">
        <f t="shared" si="57"/>
        <v>-1.2960299500264227E-11</v>
      </c>
      <c r="H1620" s="238">
        <f t="shared" si="58"/>
        <v>0</v>
      </c>
      <c r="I1620" s="280"/>
      <c r="J1620" s="269"/>
      <c r="K1620" s="308"/>
      <c r="N1620" s="275"/>
      <c r="O1620" s="275"/>
      <c r="P1620" s="275"/>
      <c r="Q1620" s="295"/>
    </row>
    <row r="1621" spans="2:17" s="130" customFormat="1" ht="15.75" x14ac:dyDescent="0.25">
      <c r="B1621" s="236"/>
      <c r="C1621" s="237"/>
      <c r="D1621" s="238"/>
      <c r="E1621" s="250"/>
      <c r="F1621" s="236"/>
      <c r="G1621" s="237">
        <f t="shared" si="57"/>
        <v>-1.2960299500264227E-11</v>
      </c>
      <c r="H1621" s="238">
        <f t="shared" si="58"/>
        <v>0</v>
      </c>
      <c r="I1621" s="280"/>
      <c r="J1621" s="269"/>
      <c r="K1621" s="308"/>
      <c r="N1621" s="275"/>
      <c r="O1621" s="275"/>
      <c r="P1621" s="275"/>
      <c r="Q1621" s="295"/>
    </row>
    <row r="1622" spans="2:17" s="130" customFormat="1" ht="15.75" x14ac:dyDescent="0.25">
      <c r="B1622" s="236"/>
      <c r="C1622" s="237"/>
      <c r="D1622" s="238"/>
      <c r="E1622" s="250"/>
      <c r="F1622" s="236"/>
      <c r="G1622" s="237">
        <f t="shared" ref="G1622:G1685" si="59">G1621-E1622+C1622</f>
        <v>-1.2960299500264227E-11</v>
      </c>
      <c r="H1622" s="238">
        <f t="shared" si="58"/>
        <v>0</v>
      </c>
      <c r="I1622" s="280"/>
      <c r="J1622" s="269"/>
      <c r="K1622" s="308"/>
      <c r="N1622" s="275"/>
      <c r="O1622" s="275"/>
      <c r="P1622" s="275"/>
      <c r="Q1622" s="295"/>
    </row>
    <row r="1623" spans="2:17" s="130" customFormat="1" ht="15.75" x14ac:dyDescent="0.25">
      <c r="B1623" s="236"/>
      <c r="C1623" s="237"/>
      <c r="D1623" s="238"/>
      <c r="E1623" s="250"/>
      <c r="F1623" s="236"/>
      <c r="G1623" s="237">
        <f t="shared" si="59"/>
        <v>-1.2960299500264227E-11</v>
      </c>
      <c r="H1623" s="238">
        <f t="shared" si="58"/>
        <v>0</v>
      </c>
      <c r="I1623" s="280"/>
      <c r="J1623" s="269"/>
      <c r="K1623" s="308"/>
      <c r="N1623" s="275"/>
      <c r="O1623" s="275"/>
      <c r="P1623" s="275"/>
      <c r="Q1623" s="295"/>
    </row>
    <row r="1624" spans="2:17" s="130" customFormat="1" ht="15.75" x14ac:dyDescent="0.25">
      <c r="B1624" s="236"/>
      <c r="C1624" s="237"/>
      <c r="D1624" s="238"/>
      <c r="E1624" s="250"/>
      <c r="F1624" s="236"/>
      <c r="G1624" s="237">
        <f t="shared" si="59"/>
        <v>-1.2960299500264227E-11</v>
      </c>
      <c r="H1624" s="238">
        <f t="shared" si="58"/>
        <v>0</v>
      </c>
      <c r="I1624" s="280"/>
      <c r="J1624" s="269"/>
      <c r="K1624" s="308"/>
      <c r="N1624" s="275"/>
      <c r="O1624" s="275"/>
      <c r="P1624" s="275"/>
      <c r="Q1624" s="295"/>
    </row>
    <row r="1625" spans="2:17" s="130" customFormat="1" ht="15.75" x14ac:dyDescent="0.25">
      <c r="B1625" s="236"/>
      <c r="C1625" s="237"/>
      <c r="D1625" s="238"/>
      <c r="E1625" s="250"/>
      <c r="F1625" s="236"/>
      <c r="G1625" s="237">
        <f t="shared" si="59"/>
        <v>-1.2960299500264227E-11</v>
      </c>
      <c r="H1625" s="238">
        <f t="shared" si="58"/>
        <v>0</v>
      </c>
      <c r="I1625" s="280"/>
      <c r="J1625" s="269"/>
      <c r="K1625" s="308"/>
      <c r="N1625" s="275"/>
      <c r="O1625" s="275"/>
      <c r="P1625" s="275"/>
      <c r="Q1625" s="295"/>
    </row>
    <row r="1626" spans="2:17" s="130" customFormat="1" ht="15.75" x14ac:dyDescent="0.25">
      <c r="B1626" s="236"/>
      <c r="C1626" s="237"/>
      <c r="D1626" s="238"/>
      <c r="E1626" s="250"/>
      <c r="F1626" s="236"/>
      <c r="G1626" s="237">
        <f t="shared" si="59"/>
        <v>-1.2960299500264227E-11</v>
      </c>
      <c r="H1626" s="238">
        <f t="shared" si="58"/>
        <v>0</v>
      </c>
      <c r="I1626" s="280"/>
      <c r="J1626" s="269"/>
      <c r="K1626" s="308"/>
      <c r="N1626" s="275"/>
      <c r="O1626" s="275"/>
      <c r="P1626" s="275"/>
      <c r="Q1626" s="295"/>
    </row>
    <row r="1627" spans="2:17" s="130" customFormat="1" ht="15.75" x14ac:dyDescent="0.25">
      <c r="B1627" s="236"/>
      <c r="C1627" s="237"/>
      <c r="D1627" s="238"/>
      <c r="E1627" s="250"/>
      <c r="F1627" s="236"/>
      <c r="G1627" s="237">
        <f t="shared" si="59"/>
        <v>-1.2960299500264227E-11</v>
      </c>
      <c r="H1627" s="238">
        <f t="shared" si="58"/>
        <v>0</v>
      </c>
      <c r="I1627" s="280"/>
      <c r="J1627" s="269"/>
      <c r="K1627" s="308"/>
      <c r="N1627" s="275"/>
      <c r="O1627" s="275"/>
      <c r="P1627" s="275"/>
      <c r="Q1627" s="295"/>
    </row>
    <row r="1628" spans="2:17" s="130" customFormat="1" ht="15.75" x14ac:dyDescent="0.25">
      <c r="B1628" s="236"/>
      <c r="C1628" s="237"/>
      <c r="D1628" s="238"/>
      <c r="E1628" s="250"/>
      <c r="F1628" s="236"/>
      <c r="G1628" s="237">
        <f t="shared" si="59"/>
        <v>-1.2960299500264227E-11</v>
      </c>
      <c r="H1628" s="238">
        <f t="shared" si="58"/>
        <v>0</v>
      </c>
      <c r="I1628" s="280"/>
      <c r="J1628" s="269"/>
      <c r="K1628" s="308"/>
      <c r="N1628" s="275"/>
      <c r="O1628" s="275"/>
      <c r="P1628" s="275"/>
      <c r="Q1628" s="295"/>
    </row>
    <row r="1629" spans="2:17" s="130" customFormat="1" ht="15.75" x14ac:dyDescent="0.25">
      <c r="B1629" s="236"/>
      <c r="C1629" s="237"/>
      <c r="D1629" s="238"/>
      <c r="E1629" s="250"/>
      <c r="F1629" s="236"/>
      <c r="G1629" s="237">
        <f t="shared" si="59"/>
        <v>-1.2960299500264227E-11</v>
      </c>
      <c r="H1629" s="238">
        <f t="shared" si="58"/>
        <v>0</v>
      </c>
      <c r="I1629" s="280"/>
      <c r="J1629" s="269"/>
      <c r="K1629" s="308"/>
      <c r="N1629" s="275"/>
      <c r="O1629" s="275"/>
      <c r="P1629" s="275"/>
      <c r="Q1629" s="295"/>
    </row>
    <row r="1630" spans="2:17" s="130" customFormat="1" ht="15.75" x14ac:dyDescent="0.25">
      <c r="B1630" s="236"/>
      <c r="C1630" s="237"/>
      <c r="D1630" s="238"/>
      <c r="E1630" s="250"/>
      <c r="F1630" s="236"/>
      <c r="G1630" s="237">
        <f t="shared" si="59"/>
        <v>-1.2960299500264227E-11</v>
      </c>
      <c r="H1630" s="238">
        <f t="shared" si="58"/>
        <v>0</v>
      </c>
      <c r="I1630" s="280"/>
      <c r="J1630" s="269"/>
      <c r="K1630" s="308"/>
      <c r="N1630" s="275"/>
      <c r="O1630" s="275"/>
      <c r="P1630" s="275"/>
      <c r="Q1630" s="295"/>
    </row>
    <row r="1631" spans="2:17" s="130" customFormat="1" ht="15.75" x14ac:dyDescent="0.25">
      <c r="B1631" s="236"/>
      <c r="C1631" s="237"/>
      <c r="D1631" s="238"/>
      <c r="E1631" s="250"/>
      <c r="F1631" s="236"/>
      <c r="G1631" s="237">
        <f t="shared" si="59"/>
        <v>-1.2960299500264227E-11</v>
      </c>
      <c r="H1631" s="238">
        <f t="shared" si="58"/>
        <v>0</v>
      </c>
      <c r="I1631" s="280"/>
      <c r="J1631" s="269"/>
      <c r="K1631" s="308"/>
      <c r="N1631" s="275"/>
      <c r="O1631" s="275"/>
      <c r="P1631" s="275"/>
      <c r="Q1631" s="295"/>
    </row>
    <row r="1632" spans="2:17" s="130" customFormat="1" ht="15.75" x14ac:dyDescent="0.25">
      <c r="B1632" s="236"/>
      <c r="C1632" s="237"/>
      <c r="D1632" s="238"/>
      <c r="E1632" s="250"/>
      <c r="F1632" s="236"/>
      <c r="G1632" s="237">
        <f t="shared" si="59"/>
        <v>-1.2960299500264227E-11</v>
      </c>
      <c r="H1632" s="238">
        <f t="shared" si="58"/>
        <v>0</v>
      </c>
      <c r="I1632" s="280"/>
      <c r="J1632" s="269"/>
      <c r="K1632" s="308"/>
      <c r="N1632" s="275"/>
      <c r="O1632" s="275"/>
      <c r="P1632" s="275"/>
      <c r="Q1632" s="295"/>
    </row>
    <row r="1633" spans="2:17" s="130" customFormat="1" ht="15.75" x14ac:dyDescent="0.25">
      <c r="B1633" s="236"/>
      <c r="C1633" s="237"/>
      <c r="D1633" s="238"/>
      <c r="E1633" s="250"/>
      <c r="F1633" s="236"/>
      <c r="G1633" s="237">
        <f t="shared" si="59"/>
        <v>-1.2960299500264227E-11</v>
      </c>
      <c r="H1633" s="238">
        <f t="shared" si="58"/>
        <v>0</v>
      </c>
      <c r="I1633" s="280"/>
      <c r="J1633" s="269"/>
      <c r="K1633" s="308"/>
      <c r="N1633" s="275"/>
      <c r="O1633" s="275"/>
      <c r="P1633" s="275"/>
      <c r="Q1633" s="295"/>
    </row>
    <row r="1634" spans="2:17" s="130" customFormat="1" ht="15.75" x14ac:dyDescent="0.25">
      <c r="B1634" s="236"/>
      <c r="C1634" s="237"/>
      <c r="D1634" s="238"/>
      <c r="E1634" s="250"/>
      <c r="F1634" s="236"/>
      <c r="G1634" s="237">
        <f t="shared" si="59"/>
        <v>-1.2960299500264227E-11</v>
      </c>
      <c r="H1634" s="238">
        <f t="shared" si="58"/>
        <v>0</v>
      </c>
      <c r="I1634" s="280"/>
      <c r="J1634" s="269"/>
      <c r="K1634" s="308"/>
      <c r="N1634" s="275"/>
      <c r="O1634" s="275"/>
      <c r="P1634" s="275"/>
      <c r="Q1634" s="295"/>
    </row>
    <row r="1635" spans="2:17" s="130" customFormat="1" ht="15.75" x14ac:dyDescent="0.25">
      <c r="B1635" s="236"/>
      <c r="C1635" s="237"/>
      <c r="D1635" s="238"/>
      <c r="E1635" s="250"/>
      <c r="F1635" s="236"/>
      <c r="G1635" s="237">
        <f t="shared" si="59"/>
        <v>-1.2960299500264227E-11</v>
      </c>
      <c r="H1635" s="238">
        <f t="shared" si="58"/>
        <v>0</v>
      </c>
      <c r="I1635" s="280"/>
      <c r="J1635" s="269"/>
      <c r="K1635" s="308"/>
      <c r="N1635" s="275"/>
      <c r="O1635" s="275"/>
      <c r="P1635" s="275"/>
      <c r="Q1635" s="295"/>
    </row>
    <row r="1636" spans="2:17" s="130" customFormat="1" ht="15.75" x14ac:dyDescent="0.25">
      <c r="B1636" s="236"/>
      <c r="C1636" s="237"/>
      <c r="D1636" s="238"/>
      <c r="E1636" s="250"/>
      <c r="F1636" s="236"/>
      <c r="G1636" s="237">
        <f t="shared" si="59"/>
        <v>-1.2960299500264227E-11</v>
      </c>
      <c r="H1636" s="238">
        <f t="shared" si="58"/>
        <v>0</v>
      </c>
      <c r="I1636" s="280"/>
      <c r="J1636" s="269"/>
      <c r="K1636" s="308"/>
      <c r="N1636" s="275"/>
      <c r="O1636" s="275"/>
      <c r="P1636" s="275"/>
      <c r="Q1636" s="295"/>
    </row>
    <row r="1637" spans="2:17" s="130" customFormat="1" ht="15.75" x14ac:dyDescent="0.25">
      <c r="B1637" s="236"/>
      <c r="C1637" s="237"/>
      <c r="D1637" s="238"/>
      <c r="E1637" s="250"/>
      <c r="F1637" s="236"/>
      <c r="G1637" s="237">
        <f t="shared" si="59"/>
        <v>-1.2960299500264227E-11</v>
      </c>
      <c r="H1637" s="238">
        <f t="shared" si="58"/>
        <v>0</v>
      </c>
      <c r="I1637" s="280"/>
      <c r="J1637" s="269"/>
      <c r="K1637" s="308"/>
      <c r="N1637" s="275"/>
      <c r="O1637" s="275"/>
      <c r="P1637" s="275"/>
      <c r="Q1637" s="295"/>
    </row>
    <row r="1638" spans="2:17" s="130" customFormat="1" ht="15.75" x14ac:dyDescent="0.25">
      <c r="B1638" s="236"/>
      <c r="C1638" s="237"/>
      <c r="D1638" s="238"/>
      <c r="E1638" s="250"/>
      <c r="F1638" s="236"/>
      <c r="G1638" s="237">
        <f t="shared" si="59"/>
        <v>-1.2960299500264227E-11</v>
      </c>
      <c r="H1638" s="238">
        <f t="shared" si="58"/>
        <v>0</v>
      </c>
      <c r="I1638" s="280"/>
      <c r="J1638" s="269"/>
      <c r="K1638" s="308"/>
      <c r="N1638" s="275"/>
      <c r="O1638" s="275"/>
      <c r="P1638" s="275"/>
      <c r="Q1638" s="295"/>
    </row>
    <row r="1639" spans="2:17" s="130" customFormat="1" ht="15.75" x14ac:dyDescent="0.25">
      <c r="B1639" s="236"/>
      <c r="C1639" s="237"/>
      <c r="D1639" s="238"/>
      <c r="E1639" s="250"/>
      <c r="F1639" s="236"/>
      <c r="G1639" s="237">
        <f t="shared" si="59"/>
        <v>-1.2960299500264227E-11</v>
      </c>
      <c r="H1639" s="238">
        <f t="shared" si="58"/>
        <v>0</v>
      </c>
      <c r="I1639" s="280"/>
      <c r="J1639" s="269"/>
      <c r="K1639" s="308"/>
      <c r="N1639" s="275"/>
      <c r="O1639" s="275"/>
      <c r="P1639" s="275"/>
      <c r="Q1639" s="295"/>
    </row>
    <row r="1640" spans="2:17" s="130" customFormat="1" ht="15.75" x14ac:dyDescent="0.25">
      <c r="B1640" s="236"/>
      <c r="C1640" s="237"/>
      <c r="D1640" s="238"/>
      <c r="E1640" s="250"/>
      <c r="F1640" s="236"/>
      <c r="G1640" s="237">
        <f t="shared" si="59"/>
        <v>-1.2960299500264227E-11</v>
      </c>
      <c r="H1640" s="238">
        <f t="shared" si="58"/>
        <v>0</v>
      </c>
      <c r="I1640" s="280"/>
      <c r="J1640" s="269"/>
      <c r="K1640" s="308"/>
      <c r="N1640" s="275"/>
      <c r="O1640" s="275"/>
      <c r="P1640" s="275"/>
      <c r="Q1640" s="295"/>
    </row>
    <row r="1641" spans="2:17" s="130" customFormat="1" ht="15.75" x14ac:dyDescent="0.25">
      <c r="B1641" s="236"/>
      <c r="C1641" s="237"/>
      <c r="D1641" s="238"/>
      <c r="E1641" s="250"/>
      <c r="F1641" s="236"/>
      <c r="G1641" s="237">
        <f t="shared" si="59"/>
        <v>-1.2960299500264227E-11</v>
      </c>
      <c r="H1641" s="238">
        <f t="shared" si="58"/>
        <v>0</v>
      </c>
      <c r="I1641" s="280"/>
      <c r="J1641" s="269"/>
      <c r="K1641" s="308"/>
      <c r="N1641" s="275"/>
      <c r="O1641" s="275"/>
      <c r="P1641" s="275"/>
      <c r="Q1641" s="295"/>
    </row>
    <row r="1642" spans="2:17" s="130" customFormat="1" ht="15.75" x14ac:dyDescent="0.25">
      <c r="B1642" s="236"/>
      <c r="C1642" s="237"/>
      <c r="D1642" s="238"/>
      <c r="E1642" s="250"/>
      <c r="F1642" s="236"/>
      <c r="G1642" s="237">
        <f t="shared" si="59"/>
        <v>-1.2960299500264227E-11</v>
      </c>
      <c r="H1642" s="238">
        <f t="shared" si="58"/>
        <v>0</v>
      </c>
      <c r="I1642" s="280"/>
      <c r="J1642" s="269"/>
      <c r="K1642" s="308"/>
      <c r="N1642" s="275"/>
      <c r="O1642" s="275"/>
      <c r="P1642" s="275"/>
      <c r="Q1642" s="295"/>
    </row>
    <row r="1643" spans="2:17" s="130" customFormat="1" ht="15.75" x14ac:dyDescent="0.25">
      <c r="B1643" s="236"/>
      <c r="C1643" s="237"/>
      <c r="D1643" s="238"/>
      <c r="E1643" s="250"/>
      <c r="F1643" s="236"/>
      <c r="G1643" s="237">
        <f t="shared" si="59"/>
        <v>-1.2960299500264227E-11</v>
      </c>
      <c r="H1643" s="238">
        <f t="shared" si="58"/>
        <v>0</v>
      </c>
      <c r="I1643" s="280"/>
      <c r="J1643" s="269"/>
      <c r="K1643" s="308"/>
      <c r="N1643" s="275"/>
      <c r="O1643" s="275"/>
      <c r="P1643" s="275"/>
      <c r="Q1643" s="295"/>
    </row>
    <row r="1644" spans="2:17" s="130" customFormat="1" ht="15.75" x14ac:dyDescent="0.25">
      <c r="B1644" s="236"/>
      <c r="C1644" s="237"/>
      <c r="D1644" s="238"/>
      <c r="E1644" s="250"/>
      <c r="F1644" s="236"/>
      <c r="G1644" s="237">
        <f t="shared" si="59"/>
        <v>-1.2960299500264227E-11</v>
      </c>
      <c r="H1644" s="238">
        <f t="shared" si="58"/>
        <v>0</v>
      </c>
      <c r="I1644" s="280"/>
      <c r="J1644" s="269"/>
      <c r="K1644" s="308"/>
      <c r="N1644" s="275"/>
      <c r="O1644" s="275"/>
      <c r="P1644" s="275"/>
      <c r="Q1644" s="295"/>
    </row>
    <row r="1645" spans="2:17" s="130" customFormat="1" ht="15.75" x14ac:dyDescent="0.25">
      <c r="B1645" s="236"/>
      <c r="C1645" s="237"/>
      <c r="D1645" s="238"/>
      <c r="E1645" s="250"/>
      <c r="F1645" s="236"/>
      <c r="G1645" s="237">
        <f t="shared" si="59"/>
        <v>-1.2960299500264227E-11</v>
      </c>
      <c r="H1645" s="238">
        <f t="shared" si="58"/>
        <v>0</v>
      </c>
      <c r="I1645" s="280"/>
      <c r="J1645" s="269"/>
      <c r="K1645" s="308"/>
      <c r="N1645" s="275"/>
      <c r="O1645" s="275"/>
      <c r="P1645" s="275"/>
      <c r="Q1645" s="295"/>
    </row>
    <row r="1646" spans="2:17" s="130" customFormat="1" ht="15.75" x14ac:dyDescent="0.25">
      <c r="B1646" s="236"/>
      <c r="C1646" s="237"/>
      <c r="D1646" s="238"/>
      <c r="E1646" s="250"/>
      <c r="F1646" s="236"/>
      <c r="G1646" s="237">
        <f t="shared" si="59"/>
        <v>-1.2960299500264227E-11</v>
      </c>
      <c r="H1646" s="238">
        <f t="shared" si="58"/>
        <v>0</v>
      </c>
      <c r="I1646" s="280"/>
      <c r="J1646" s="269"/>
      <c r="K1646" s="308"/>
      <c r="N1646" s="275"/>
      <c r="O1646" s="275"/>
      <c r="P1646" s="275"/>
      <c r="Q1646" s="295"/>
    </row>
    <row r="1647" spans="2:17" s="130" customFormat="1" ht="15.75" x14ac:dyDescent="0.25">
      <c r="B1647" s="236"/>
      <c r="C1647" s="237"/>
      <c r="D1647" s="238"/>
      <c r="E1647" s="250"/>
      <c r="F1647" s="236"/>
      <c r="G1647" s="237">
        <f t="shared" si="59"/>
        <v>-1.2960299500264227E-11</v>
      </c>
      <c r="H1647" s="238">
        <f t="shared" si="58"/>
        <v>0</v>
      </c>
      <c r="I1647" s="280"/>
      <c r="J1647" s="269"/>
      <c r="K1647" s="308"/>
      <c r="N1647" s="275"/>
      <c r="O1647" s="275"/>
      <c r="P1647" s="275"/>
      <c r="Q1647" s="295"/>
    </row>
    <row r="1648" spans="2:17" s="130" customFormat="1" ht="15.75" x14ac:dyDescent="0.25">
      <c r="B1648" s="236"/>
      <c r="C1648" s="237"/>
      <c r="D1648" s="238"/>
      <c r="E1648" s="250"/>
      <c r="F1648" s="236"/>
      <c r="G1648" s="237">
        <f t="shared" si="59"/>
        <v>-1.2960299500264227E-11</v>
      </c>
      <c r="H1648" s="238">
        <f t="shared" si="58"/>
        <v>0</v>
      </c>
      <c r="I1648" s="280"/>
      <c r="J1648" s="269"/>
      <c r="K1648" s="308"/>
      <c r="N1648" s="275"/>
      <c r="O1648" s="275"/>
      <c r="P1648" s="275"/>
      <c r="Q1648" s="295"/>
    </row>
    <row r="1649" spans="2:17" s="130" customFormat="1" ht="15.75" x14ac:dyDescent="0.25">
      <c r="B1649" s="236"/>
      <c r="C1649" s="237"/>
      <c r="D1649" s="238"/>
      <c r="E1649" s="250"/>
      <c r="F1649" s="236"/>
      <c r="G1649" s="237">
        <f t="shared" si="59"/>
        <v>-1.2960299500264227E-11</v>
      </c>
      <c r="H1649" s="238">
        <f t="shared" si="58"/>
        <v>0</v>
      </c>
      <c r="I1649" s="280"/>
      <c r="J1649" s="269"/>
      <c r="K1649" s="308"/>
      <c r="N1649" s="275"/>
      <c r="O1649" s="275"/>
      <c r="P1649" s="275"/>
      <c r="Q1649" s="295"/>
    </row>
    <row r="1650" spans="2:17" s="130" customFormat="1" ht="15.75" x14ac:dyDescent="0.25">
      <c r="B1650" s="236"/>
      <c r="C1650" s="237"/>
      <c r="D1650" s="238"/>
      <c r="E1650" s="250"/>
      <c r="F1650" s="236"/>
      <c r="G1650" s="237">
        <f t="shared" si="59"/>
        <v>-1.2960299500264227E-11</v>
      </c>
      <c r="H1650" s="238">
        <f t="shared" si="58"/>
        <v>0</v>
      </c>
      <c r="I1650" s="280"/>
      <c r="J1650" s="269"/>
      <c r="K1650" s="308"/>
      <c r="N1650" s="275"/>
      <c r="O1650" s="275"/>
      <c r="P1650" s="275"/>
      <c r="Q1650" s="295"/>
    </row>
    <row r="1651" spans="2:17" s="130" customFormat="1" ht="15.75" x14ac:dyDescent="0.25">
      <c r="B1651" s="236"/>
      <c r="C1651" s="237"/>
      <c r="D1651" s="238"/>
      <c r="E1651" s="250"/>
      <c r="F1651" s="236"/>
      <c r="G1651" s="237">
        <f t="shared" si="59"/>
        <v>-1.2960299500264227E-11</v>
      </c>
      <c r="H1651" s="238">
        <f t="shared" si="58"/>
        <v>0</v>
      </c>
      <c r="I1651" s="280"/>
      <c r="J1651" s="269"/>
      <c r="K1651" s="308"/>
      <c r="N1651" s="275"/>
      <c r="O1651" s="275"/>
      <c r="P1651" s="275"/>
      <c r="Q1651" s="295"/>
    </row>
    <row r="1652" spans="2:17" s="130" customFormat="1" ht="15.75" x14ac:dyDescent="0.25">
      <c r="B1652" s="236"/>
      <c r="C1652" s="237"/>
      <c r="D1652" s="238"/>
      <c r="E1652" s="250"/>
      <c r="F1652" s="236"/>
      <c r="G1652" s="237">
        <f t="shared" si="59"/>
        <v>-1.2960299500264227E-11</v>
      </c>
      <c r="H1652" s="238">
        <f t="shared" si="58"/>
        <v>0</v>
      </c>
      <c r="I1652" s="280"/>
      <c r="J1652" s="269"/>
      <c r="K1652" s="308"/>
      <c r="N1652" s="275"/>
      <c r="O1652" s="275"/>
      <c r="P1652" s="275"/>
      <c r="Q1652" s="295"/>
    </row>
    <row r="1653" spans="2:17" s="130" customFormat="1" ht="15.75" x14ac:dyDescent="0.25">
      <c r="B1653" s="236"/>
      <c r="C1653" s="237"/>
      <c r="D1653" s="238"/>
      <c r="E1653" s="250"/>
      <c r="F1653" s="236"/>
      <c r="G1653" s="237">
        <f t="shared" si="59"/>
        <v>-1.2960299500264227E-11</v>
      </c>
      <c r="H1653" s="238">
        <f t="shared" si="58"/>
        <v>0</v>
      </c>
      <c r="I1653" s="280"/>
      <c r="J1653" s="269"/>
      <c r="K1653" s="308"/>
      <c r="N1653" s="275"/>
      <c r="O1653" s="275"/>
      <c r="P1653" s="275"/>
      <c r="Q1653" s="295"/>
    </row>
    <row r="1654" spans="2:17" s="130" customFormat="1" ht="15.75" x14ac:dyDescent="0.25">
      <c r="B1654" s="236"/>
      <c r="C1654" s="237"/>
      <c r="D1654" s="238"/>
      <c r="E1654" s="250"/>
      <c r="F1654" s="236"/>
      <c r="G1654" s="237">
        <f t="shared" si="59"/>
        <v>-1.2960299500264227E-11</v>
      </c>
      <c r="H1654" s="238">
        <f t="shared" si="58"/>
        <v>0</v>
      </c>
      <c r="I1654" s="280"/>
      <c r="J1654" s="269"/>
      <c r="K1654" s="308"/>
      <c r="N1654" s="275"/>
      <c r="O1654" s="275"/>
      <c r="P1654" s="275"/>
      <c r="Q1654" s="295"/>
    </row>
    <row r="1655" spans="2:17" s="130" customFormat="1" ht="15.75" x14ac:dyDescent="0.25">
      <c r="B1655" s="236"/>
      <c r="C1655" s="237"/>
      <c r="D1655" s="238"/>
      <c r="E1655" s="250"/>
      <c r="F1655" s="236"/>
      <c r="G1655" s="237">
        <f t="shared" si="59"/>
        <v>-1.2960299500264227E-11</v>
      </c>
      <c r="H1655" s="238">
        <f t="shared" si="58"/>
        <v>0</v>
      </c>
      <c r="I1655" s="280"/>
      <c r="J1655" s="269"/>
      <c r="K1655" s="308"/>
      <c r="N1655" s="275"/>
      <c r="O1655" s="275"/>
      <c r="P1655" s="275"/>
      <c r="Q1655" s="295"/>
    </row>
    <row r="1656" spans="2:17" s="130" customFormat="1" ht="15.75" x14ac:dyDescent="0.25">
      <c r="B1656" s="236"/>
      <c r="C1656" s="237"/>
      <c r="D1656" s="238"/>
      <c r="E1656" s="250"/>
      <c r="F1656" s="236"/>
      <c r="G1656" s="237">
        <f t="shared" si="59"/>
        <v>-1.2960299500264227E-11</v>
      </c>
      <c r="H1656" s="238">
        <f t="shared" si="58"/>
        <v>0</v>
      </c>
      <c r="I1656" s="280"/>
      <c r="J1656" s="269"/>
      <c r="K1656" s="308"/>
      <c r="N1656" s="275"/>
      <c r="O1656" s="275"/>
      <c r="P1656" s="275"/>
      <c r="Q1656" s="295"/>
    </row>
    <row r="1657" spans="2:17" s="130" customFormat="1" ht="15.75" x14ac:dyDescent="0.25">
      <c r="B1657" s="236"/>
      <c r="C1657" s="237"/>
      <c r="D1657" s="238"/>
      <c r="E1657" s="250"/>
      <c r="F1657" s="236"/>
      <c r="G1657" s="237">
        <f t="shared" si="59"/>
        <v>-1.2960299500264227E-11</v>
      </c>
      <c r="H1657" s="238">
        <f t="shared" si="58"/>
        <v>0</v>
      </c>
      <c r="I1657" s="280"/>
      <c r="J1657" s="269"/>
      <c r="K1657" s="308"/>
      <c r="N1657" s="275"/>
      <c r="O1657" s="275"/>
      <c r="P1657" s="275"/>
      <c r="Q1657" s="295"/>
    </row>
    <row r="1658" spans="2:17" s="130" customFormat="1" ht="15.75" x14ac:dyDescent="0.25">
      <c r="B1658" s="236"/>
      <c r="C1658" s="237"/>
      <c r="D1658" s="238"/>
      <c r="E1658" s="250"/>
      <c r="F1658" s="236"/>
      <c r="G1658" s="237">
        <f t="shared" si="59"/>
        <v>-1.2960299500264227E-11</v>
      </c>
      <c r="H1658" s="238">
        <f t="shared" si="58"/>
        <v>0</v>
      </c>
      <c r="I1658" s="280"/>
      <c r="J1658" s="269"/>
      <c r="K1658" s="308"/>
      <c r="N1658" s="275"/>
      <c r="O1658" s="275"/>
      <c r="P1658" s="275"/>
      <c r="Q1658" s="295"/>
    </row>
    <row r="1659" spans="2:17" s="130" customFormat="1" ht="15.75" x14ac:dyDescent="0.25">
      <c r="B1659" s="236"/>
      <c r="C1659" s="237"/>
      <c r="D1659" s="238"/>
      <c r="E1659" s="250"/>
      <c r="F1659" s="236"/>
      <c r="G1659" s="237">
        <f t="shared" si="59"/>
        <v>-1.2960299500264227E-11</v>
      </c>
      <c r="H1659" s="238">
        <f t="shared" si="58"/>
        <v>0</v>
      </c>
      <c r="I1659" s="280"/>
      <c r="J1659" s="269"/>
      <c r="K1659" s="308"/>
      <c r="N1659" s="275"/>
      <c r="O1659" s="275"/>
      <c r="P1659" s="275"/>
      <c r="Q1659" s="295"/>
    </row>
    <row r="1660" spans="2:17" s="130" customFormat="1" ht="15.75" x14ac:dyDescent="0.25">
      <c r="B1660" s="236"/>
      <c r="C1660" s="237"/>
      <c r="D1660" s="238"/>
      <c r="E1660" s="250"/>
      <c r="F1660" s="236"/>
      <c r="G1660" s="237">
        <f t="shared" si="59"/>
        <v>-1.2960299500264227E-11</v>
      </c>
      <c r="H1660" s="238">
        <f t="shared" si="58"/>
        <v>0</v>
      </c>
      <c r="I1660" s="280"/>
      <c r="J1660" s="269"/>
      <c r="K1660" s="308"/>
      <c r="N1660" s="275"/>
      <c r="O1660" s="275"/>
      <c r="P1660" s="275"/>
      <c r="Q1660" s="295"/>
    </row>
    <row r="1661" spans="2:17" s="130" customFormat="1" ht="15.75" x14ac:dyDescent="0.25">
      <c r="B1661" s="236"/>
      <c r="C1661" s="237"/>
      <c r="D1661" s="238"/>
      <c r="E1661" s="250"/>
      <c r="F1661" s="236"/>
      <c r="G1661" s="237">
        <f t="shared" si="59"/>
        <v>-1.2960299500264227E-11</v>
      </c>
      <c r="H1661" s="238">
        <f t="shared" si="58"/>
        <v>0</v>
      </c>
      <c r="I1661" s="280"/>
      <c r="J1661" s="269"/>
      <c r="K1661" s="308"/>
      <c r="N1661" s="275"/>
      <c r="O1661" s="275"/>
      <c r="P1661" s="275"/>
      <c r="Q1661" s="295"/>
    </row>
    <row r="1662" spans="2:17" s="130" customFormat="1" ht="15.75" x14ac:dyDescent="0.25">
      <c r="B1662" s="236"/>
      <c r="C1662" s="237"/>
      <c r="D1662" s="238"/>
      <c r="E1662" s="250"/>
      <c r="F1662" s="236"/>
      <c r="G1662" s="237">
        <f t="shared" si="59"/>
        <v>-1.2960299500264227E-11</v>
      </c>
      <c r="H1662" s="238">
        <f t="shared" si="58"/>
        <v>0</v>
      </c>
      <c r="I1662" s="280"/>
      <c r="J1662" s="269"/>
      <c r="K1662" s="308"/>
      <c r="N1662" s="275"/>
      <c r="O1662" s="275"/>
      <c r="P1662" s="275"/>
      <c r="Q1662" s="295"/>
    </row>
    <row r="1663" spans="2:17" s="130" customFormat="1" ht="15.75" x14ac:dyDescent="0.25">
      <c r="B1663" s="236"/>
      <c r="C1663" s="237"/>
      <c r="D1663" s="238"/>
      <c r="E1663" s="250"/>
      <c r="F1663" s="236"/>
      <c r="G1663" s="237">
        <f t="shared" si="59"/>
        <v>-1.2960299500264227E-11</v>
      </c>
      <c r="H1663" s="238">
        <f t="shared" si="58"/>
        <v>0</v>
      </c>
      <c r="I1663" s="280"/>
      <c r="J1663" s="269"/>
      <c r="K1663" s="308"/>
      <c r="N1663" s="275"/>
      <c r="O1663" s="275"/>
      <c r="P1663" s="275"/>
      <c r="Q1663" s="295"/>
    </row>
    <row r="1664" spans="2:17" s="130" customFormat="1" ht="15.75" x14ac:dyDescent="0.25">
      <c r="B1664" s="236"/>
      <c r="C1664" s="237"/>
      <c r="D1664" s="238"/>
      <c r="E1664" s="250"/>
      <c r="F1664" s="236"/>
      <c r="G1664" s="237">
        <f t="shared" si="59"/>
        <v>-1.2960299500264227E-11</v>
      </c>
      <c r="H1664" s="238">
        <f t="shared" si="58"/>
        <v>0</v>
      </c>
      <c r="I1664" s="280"/>
      <c r="J1664" s="269"/>
      <c r="K1664" s="308"/>
      <c r="N1664" s="275"/>
      <c r="O1664" s="275"/>
      <c r="P1664" s="275"/>
      <c r="Q1664" s="295"/>
    </row>
    <row r="1665" spans="2:17" s="130" customFormat="1" ht="15.75" x14ac:dyDescent="0.25">
      <c r="B1665" s="236"/>
      <c r="C1665" s="237"/>
      <c r="D1665" s="238"/>
      <c r="E1665" s="250"/>
      <c r="F1665" s="236"/>
      <c r="G1665" s="237">
        <f t="shared" si="59"/>
        <v>-1.2960299500264227E-11</v>
      </c>
      <c r="H1665" s="238">
        <f t="shared" si="58"/>
        <v>0</v>
      </c>
      <c r="I1665" s="280"/>
      <c r="J1665" s="269"/>
      <c r="K1665" s="308"/>
      <c r="N1665" s="275"/>
      <c r="O1665" s="275"/>
      <c r="P1665" s="275"/>
      <c r="Q1665" s="295"/>
    </row>
    <row r="1666" spans="2:17" s="130" customFormat="1" ht="15.75" x14ac:dyDescent="0.25">
      <c r="B1666" s="236"/>
      <c r="C1666" s="237"/>
      <c r="D1666" s="238"/>
      <c r="E1666" s="250"/>
      <c r="F1666" s="236"/>
      <c r="G1666" s="237">
        <f t="shared" si="59"/>
        <v>-1.2960299500264227E-11</v>
      </c>
      <c r="H1666" s="238">
        <f t="shared" si="58"/>
        <v>0</v>
      </c>
      <c r="I1666" s="280"/>
      <c r="J1666" s="269"/>
      <c r="K1666" s="308"/>
      <c r="N1666" s="275"/>
      <c r="O1666" s="275"/>
      <c r="P1666" s="275"/>
      <c r="Q1666" s="295"/>
    </row>
    <row r="1667" spans="2:17" s="130" customFormat="1" ht="15.75" x14ac:dyDescent="0.25">
      <c r="B1667" s="236"/>
      <c r="C1667" s="237"/>
      <c r="D1667" s="238"/>
      <c r="E1667" s="250"/>
      <c r="F1667" s="236"/>
      <c r="G1667" s="237">
        <f t="shared" si="59"/>
        <v>-1.2960299500264227E-11</v>
      </c>
      <c r="H1667" s="238">
        <f t="shared" ref="H1667:H1730" si="60">H1666-F1698+D1698</f>
        <v>0</v>
      </c>
      <c r="I1667" s="280"/>
      <c r="J1667" s="269"/>
      <c r="K1667" s="308"/>
      <c r="N1667" s="275"/>
      <c r="O1667" s="275"/>
      <c r="P1667" s="275"/>
      <c r="Q1667" s="295"/>
    </row>
    <row r="1668" spans="2:17" s="130" customFormat="1" ht="15.75" x14ac:dyDescent="0.25">
      <c r="B1668" s="236"/>
      <c r="C1668" s="237"/>
      <c r="D1668" s="238"/>
      <c r="E1668" s="250"/>
      <c r="F1668" s="236"/>
      <c r="G1668" s="237">
        <f t="shared" si="59"/>
        <v>-1.2960299500264227E-11</v>
      </c>
      <c r="H1668" s="238">
        <f t="shared" si="60"/>
        <v>0</v>
      </c>
      <c r="I1668" s="280"/>
      <c r="J1668" s="269"/>
      <c r="K1668" s="308"/>
      <c r="N1668" s="275"/>
      <c r="O1668" s="275"/>
      <c r="P1668" s="275"/>
      <c r="Q1668" s="295"/>
    </row>
    <row r="1669" spans="2:17" s="130" customFormat="1" ht="15.75" x14ac:dyDescent="0.25">
      <c r="B1669" s="236"/>
      <c r="C1669" s="237"/>
      <c r="D1669" s="238"/>
      <c r="E1669" s="250"/>
      <c r="F1669" s="236"/>
      <c r="G1669" s="237">
        <f t="shared" si="59"/>
        <v>-1.2960299500264227E-11</v>
      </c>
      <c r="H1669" s="238">
        <f t="shared" si="60"/>
        <v>0</v>
      </c>
      <c r="I1669" s="280"/>
      <c r="J1669" s="269"/>
      <c r="K1669" s="308"/>
      <c r="N1669" s="275"/>
      <c r="O1669" s="275"/>
      <c r="P1669" s="275"/>
      <c r="Q1669" s="295"/>
    </row>
    <row r="1670" spans="2:17" s="130" customFormat="1" ht="15.75" x14ac:dyDescent="0.25">
      <c r="B1670" s="236"/>
      <c r="C1670" s="237"/>
      <c r="D1670" s="238"/>
      <c r="E1670" s="250"/>
      <c r="F1670" s="236"/>
      <c r="G1670" s="237">
        <f t="shared" si="59"/>
        <v>-1.2960299500264227E-11</v>
      </c>
      <c r="H1670" s="238">
        <f t="shared" si="60"/>
        <v>0</v>
      </c>
      <c r="I1670" s="280"/>
      <c r="J1670" s="269"/>
      <c r="K1670" s="308"/>
      <c r="N1670" s="275"/>
      <c r="O1670" s="275"/>
      <c r="P1670" s="275"/>
      <c r="Q1670" s="295"/>
    </row>
    <row r="1671" spans="2:17" s="130" customFormat="1" ht="15.75" x14ac:dyDescent="0.25">
      <c r="B1671" s="236"/>
      <c r="C1671" s="237"/>
      <c r="D1671" s="238"/>
      <c r="E1671" s="250"/>
      <c r="F1671" s="236"/>
      <c r="G1671" s="237">
        <f t="shared" si="59"/>
        <v>-1.2960299500264227E-11</v>
      </c>
      <c r="H1671" s="238">
        <f t="shared" si="60"/>
        <v>0</v>
      </c>
      <c r="I1671" s="280"/>
      <c r="J1671" s="269"/>
      <c r="K1671" s="308"/>
      <c r="N1671" s="275"/>
      <c r="O1671" s="275"/>
      <c r="P1671" s="275"/>
      <c r="Q1671" s="295"/>
    </row>
    <row r="1672" spans="2:17" s="130" customFormat="1" ht="15.75" x14ac:dyDescent="0.25">
      <c r="B1672" s="236"/>
      <c r="C1672" s="237"/>
      <c r="D1672" s="238"/>
      <c r="E1672" s="250"/>
      <c r="F1672" s="236"/>
      <c r="G1672" s="237">
        <f t="shared" si="59"/>
        <v>-1.2960299500264227E-11</v>
      </c>
      <c r="H1672" s="238">
        <f t="shared" si="60"/>
        <v>0</v>
      </c>
      <c r="I1672" s="280"/>
      <c r="J1672" s="269"/>
      <c r="K1672" s="308"/>
      <c r="N1672" s="275"/>
      <c r="O1672" s="275"/>
      <c r="P1672" s="275"/>
      <c r="Q1672" s="295"/>
    </row>
    <row r="1673" spans="2:17" s="130" customFormat="1" ht="15.75" x14ac:dyDescent="0.25">
      <c r="B1673" s="236"/>
      <c r="C1673" s="237"/>
      <c r="D1673" s="238"/>
      <c r="E1673" s="250"/>
      <c r="F1673" s="236"/>
      <c r="G1673" s="237">
        <f t="shared" si="59"/>
        <v>-1.2960299500264227E-11</v>
      </c>
      <c r="H1673" s="238">
        <f t="shared" si="60"/>
        <v>0</v>
      </c>
      <c r="I1673" s="280"/>
      <c r="J1673" s="269"/>
      <c r="K1673" s="308"/>
      <c r="N1673" s="275"/>
      <c r="O1673" s="275"/>
      <c r="P1673" s="275"/>
      <c r="Q1673" s="295"/>
    </row>
    <row r="1674" spans="2:17" s="130" customFormat="1" ht="15.75" x14ac:dyDescent="0.25">
      <c r="B1674" s="236"/>
      <c r="C1674" s="237"/>
      <c r="D1674" s="238"/>
      <c r="E1674" s="250"/>
      <c r="F1674" s="236"/>
      <c r="G1674" s="237">
        <f t="shared" si="59"/>
        <v>-1.2960299500264227E-11</v>
      </c>
      <c r="H1674" s="238">
        <f t="shared" si="60"/>
        <v>0</v>
      </c>
      <c r="I1674" s="280"/>
      <c r="J1674" s="269"/>
      <c r="K1674" s="308"/>
      <c r="N1674" s="275"/>
      <c r="O1674" s="275"/>
      <c r="P1674" s="275"/>
      <c r="Q1674" s="295"/>
    </row>
    <row r="1675" spans="2:17" s="130" customFormat="1" ht="15.75" x14ac:dyDescent="0.25">
      <c r="B1675" s="236"/>
      <c r="C1675" s="237"/>
      <c r="D1675" s="238"/>
      <c r="E1675" s="250"/>
      <c r="F1675" s="236"/>
      <c r="G1675" s="237">
        <f t="shared" si="59"/>
        <v>-1.2960299500264227E-11</v>
      </c>
      <c r="H1675" s="238">
        <f t="shared" si="60"/>
        <v>0</v>
      </c>
      <c r="I1675" s="280"/>
      <c r="J1675" s="269"/>
      <c r="K1675" s="308"/>
      <c r="N1675" s="275"/>
      <c r="O1675" s="275"/>
      <c r="P1675" s="275"/>
      <c r="Q1675" s="295"/>
    </row>
    <row r="1676" spans="2:17" s="130" customFormat="1" ht="15.75" x14ac:dyDescent="0.25">
      <c r="B1676" s="236"/>
      <c r="C1676" s="237"/>
      <c r="D1676" s="238"/>
      <c r="E1676" s="250"/>
      <c r="F1676" s="236"/>
      <c r="G1676" s="237">
        <f t="shared" si="59"/>
        <v>-1.2960299500264227E-11</v>
      </c>
      <c r="H1676" s="238">
        <f t="shared" si="60"/>
        <v>0</v>
      </c>
      <c r="I1676" s="280"/>
      <c r="J1676" s="269"/>
      <c r="K1676" s="308"/>
      <c r="N1676" s="275"/>
      <c r="O1676" s="275"/>
      <c r="P1676" s="275"/>
      <c r="Q1676" s="295"/>
    </row>
    <row r="1677" spans="2:17" s="130" customFormat="1" ht="15.75" x14ac:dyDescent="0.25">
      <c r="B1677" s="236"/>
      <c r="C1677" s="237"/>
      <c r="D1677" s="238"/>
      <c r="E1677" s="250"/>
      <c r="F1677" s="236"/>
      <c r="G1677" s="237">
        <f t="shared" si="59"/>
        <v>-1.2960299500264227E-11</v>
      </c>
      <c r="H1677" s="238">
        <f t="shared" si="60"/>
        <v>0</v>
      </c>
      <c r="I1677" s="280"/>
      <c r="J1677" s="269"/>
      <c r="K1677" s="308"/>
      <c r="N1677" s="275"/>
      <c r="O1677" s="275"/>
      <c r="P1677" s="275"/>
      <c r="Q1677" s="295"/>
    </row>
    <row r="1678" spans="2:17" s="130" customFormat="1" ht="15.75" x14ac:dyDescent="0.25">
      <c r="B1678" s="236"/>
      <c r="C1678" s="237"/>
      <c r="D1678" s="238"/>
      <c r="E1678" s="250"/>
      <c r="F1678" s="236"/>
      <c r="G1678" s="237">
        <f t="shared" si="59"/>
        <v>-1.2960299500264227E-11</v>
      </c>
      <c r="H1678" s="238">
        <f t="shared" si="60"/>
        <v>0</v>
      </c>
      <c r="I1678" s="280"/>
      <c r="J1678" s="269"/>
      <c r="K1678" s="308"/>
      <c r="N1678" s="275"/>
      <c r="O1678" s="275"/>
      <c r="P1678" s="275"/>
      <c r="Q1678" s="295"/>
    </row>
    <row r="1679" spans="2:17" s="130" customFormat="1" ht="15.75" x14ac:dyDescent="0.25">
      <c r="B1679" s="236"/>
      <c r="C1679" s="237"/>
      <c r="D1679" s="238"/>
      <c r="E1679" s="250"/>
      <c r="F1679" s="236"/>
      <c r="G1679" s="237">
        <f t="shared" si="59"/>
        <v>-1.2960299500264227E-11</v>
      </c>
      <c r="H1679" s="238">
        <f t="shared" si="60"/>
        <v>0</v>
      </c>
      <c r="I1679" s="280"/>
      <c r="J1679" s="269"/>
      <c r="K1679" s="308"/>
      <c r="N1679" s="275"/>
      <c r="O1679" s="275"/>
      <c r="P1679" s="275"/>
      <c r="Q1679" s="295"/>
    </row>
    <row r="1680" spans="2:17" s="130" customFormat="1" ht="15.75" x14ac:dyDescent="0.25">
      <c r="B1680" s="236"/>
      <c r="C1680" s="237"/>
      <c r="D1680" s="238"/>
      <c r="E1680" s="250"/>
      <c r="F1680" s="236"/>
      <c r="G1680" s="237">
        <f t="shared" si="59"/>
        <v>-1.2960299500264227E-11</v>
      </c>
      <c r="H1680" s="238">
        <f t="shared" si="60"/>
        <v>0</v>
      </c>
      <c r="I1680" s="280"/>
      <c r="J1680" s="269"/>
      <c r="K1680" s="308"/>
      <c r="N1680" s="275"/>
      <c r="O1680" s="275"/>
      <c r="P1680" s="275"/>
      <c r="Q1680" s="295"/>
    </row>
    <row r="1681" spans="2:17" s="130" customFormat="1" ht="15.75" x14ac:dyDescent="0.25">
      <c r="B1681" s="236"/>
      <c r="C1681" s="237"/>
      <c r="D1681" s="238"/>
      <c r="E1681" s="250"/>
      <c r="F1681" s="236"/>
      <c r="G1681" s="237">
        <f t="shared" si="59"/>
        <v>-1.2960299500264227E-11</v>
      </c>
      <c r="H1681" s="238">
        <f t="shared" si="60"/>
        <v>0</v>
      </c>
      <c r="I1681" s="280"/>
      <c r="J1681" s="269"/>
      <c r="K1681" s="308"/>
      <c r="N1681" s="275"/>
      <c r="O1681" s="275"/>
      <c r="P1681" s="275"/>
      <c r="Q1681" s="295"/>
    </row>
    <row r="1682" spans="2:17" s="130" customFormat="1" ht="15.75" x14ac:dyDescent="0.25">
      <c r="B1682" s="236"/>
      <c r="C1682" s="237"/>
      <c r="D1682" s="238"/>
      <c r="E1682" s="250"/>
      <c r="F1682" s="236"/>
      <c r="G1682" s="237">
        <f t="shared" si="59"/>
        <v>-1.2960299500264227E-11</v>
      </c>
      <c r="H1682" s="238">
        <f t="shared" si="60"/>
        <v>0</v>
      </c>
      <c r="I1682" s="280"/>
      <c r="J1682" s="269"/>
      <c r="K1682" s="308"/>
      <c r="N1682" s="275"/>
      <c r="O1682" s="275"/>
      <c r="P1682" s="275"/>
      <c r="Q1682" s="295"/>
    </row>
    <row r="1683" spans="2:17" s="130" customFormat="1" ht="15.75" x14ac:dyDescent="0.25">
      <c r="B1683" s="236"/>
      <c r="C1683" s="237"/>
      <c r="D1683" s="238"/>
      <c r="E1683" s="250"/>
      <c r="F1683" s="236"/>
      <c r="G1683" s="237">
        <f t="shared" si="59"/>
        <v>-1.2960299500264227E-11</v>
      </c>
      <c r="H1683" s="238">
        <f t="shared" si="60"/>
        <v>0</v>
      </c>
      <c r="I1683" s="280"/>
      <c r="J1683" s="269"/>
      <c r="K1683" s="308"/>
      <c r="N1683" s="275"/>
      <c r="O1683" s="275"/>
      <c r="P1683" s="275"/>
      <c r="Q1683" s="295"/>
    </row>
    <row r="1684" spans="2:17" s="130" customFormat="1" ht="15.75" x14ac:dyDescent="0.25">
      <c r="B1684" s="236"/>
      <c r="C1684" s="237"/>
      <c r="D1684" s="238"/>
      <c r="E1684" s="250"/>
      <c r="F1684" s="236"/>
      <c r="G1684" s="237">
        <f t="shared" si="59"/>
        <v>-1.2960299500264227E-11</v>
      </c>
      <c r="H1684" s="238">
        <f t="shared" si="60"/>
        <v>0</v>
      </c>
      <c r="I1684" s="280"/>
      <c r="J1684" s="269"/>
      <c r="K1684" s="308"/>
      <c r="N1684" s="275"/>
      <c r="O1684" s="275"/>
      <c r="P1684" s="275"/>
      <c r="Q1684" s="295"/>
    </row>
    <row r="1685" spans="2:17" s="130" customFormat="1" ht="15.75" x14ac:dyDescent="0.25">
      <c r="B1685" s="236"/>
      <c r="C1685" s="237"/>
      <c r="D1685" s="238"/>
      <c r="E1685" s="250"/>
      <c r="F1685" s="236"/>
      <c r="G1685" s="237">
        <f t="shared" si="59"/>
        <v>-1.2960299500264227E-11</v>
      </c>
      <c r="H1685" s="238">
        <f t="shared" si="60"/>
        <v>0</v>
      </c>
      <c r="I1685" s="280"/>
      <c r="J1685" s="269"/>
      <c r="K1685" s="308"/>
      <c r="N1685" s="275"/>
      <c r="O1685" s="275"/>
      <c r="P1685" s="275"/>
      <c r="Q1685" s="295"/>
    </row>
    <row r="1686" spans="2:17" s="130" customFormat="1" ht="15.75" x14ac:dyDescent="0.25">
      <c r="B1686" s="236"/>
      <c r="C1686" s="237"/>
      <c r="D1686" s="238"/>
      <c r="E1686" s="250"/>
      <c r="F1686" s="236"/>
      <c r="G1686" s="237">
        <f t="shared" ref="G1686:G1749" si="61">G1685-E1686+C1686</f>
        <v>-1.2960299500264227E-11</v>
      </c>
      <c r="H1686" s="238">
        <f t="shared" si="60"/>
        <v>0</v>
      </c>
      <c r="I1686" s="280"/>
      <c r="J1686" s="269"/>
      <c r="K1686" s="308"/>
      <c r="N1686" s="275"/>
      <c r="O1686" s="275"/>
      <c r="P1686" s="275"/>
      <c r="Q1686" s="295"/>
    </row>
    <row r="1687" spans="2:17" s="130" customFormat="1" ht="15.75" x14ac:dyDescent="0.25">
      <c r="B1687" s="236"/>
      <c r="C1687" s="237"/>
      <c r="D1687" s="238"/>
      <c r="E1687" s="250"/>
      <c r="F1687" s="236"/>
      <c r="G1687" s="237">
        <f t="shared" si="61"/>
        <v>-1.2960299500264227E-11</v>
      </c>
      <c r="H1687" s="238">
        <f t="shared" si="60"/>
        <v>0</v>
      </c>
      <c r="I1687" s="280"/>
      <c r="J1687" s="269"/>
      <c r="K1687" s="308"/>
      <c r="N1687" s="275"/>
      <c r="O1687" s="275"/>
      <c r="P1687" s="275"/>
      <c r="Q1687" s="295"/>
    </row>
    <row r="1688" spans="2:17" s="130" customFormat="1" ht="15.75" x14ac:dyDescent="0.25">
      <c r="B1688" s="236"/>
      <c r="C1688" s="237"/>
      <c r="D1688" s="238"/>
      <c r="E1688" s="250"/>
      <c r="F1688" s="236"/>
      <c r="G1688" s="237">
        <f t="shared" si="61"/>
        <v>-1.2960299500264227E-11</v>
      </c>
      <c r="H1688" s="238">
        <f t="shared" si="60"/>
        <v>0</v>
      </c>
      <c r="I1688" s="280"/>
      <c r="J1688" s="269"/>
      <c r="K1688" s="308"/>
      <c r="N1688" s="275"/>
      <c r="O1688" s="275"/>
      <c r="P1688" s="275"/>
      <c r="Q1688" s="295"/>
    </row>
    <row r="1689" spans="2:17" s="130" customFormat="1" ht="15.75" x14ac:dyDescent="0.25">
      <c r="B1689" s="236"/>
      <c r="C1689" s="237"/>
      <c r="D1689" s="238"/>
      <c r="E1689" s="250"/>
      <c r="F1689" s="236"/>
      <c r="G1689" s="237">
        <f t="shared" si="61"/>
        <v>-1.2960299500264227E-11</v>
      </c>
      <c r="H1689" s="238">
        <f t="shared" si="60"/>
        <v>0</v>
      </c>
      <c r="I1689" s="280"/>
      <c r="J1689" s="269"/>
      <c r="K1689" s="308"/>
      <c r="N1689" s="275"/>
      <c r="O1689" s="275"/>
      <c r="P1689" s="275"/>
      <c r="Q1689" s="295"/>
    </row>
    <row r="1690" spans="2:17" s="130" customFormat="1" ht="15.75" x14ac:dyDescent="0.25">
      <c r="B1690" s="236"/>
      <c r="C1690" s="237"/>
      <c r="D1690" s="238"/>
      <c r="E1690" s="250"/>
      <c r="F1690" s="236"/>
      <c r="G1690" s="237">
        <f t="shared" si="61"/>
        <v>-1.2960299500264227E-11</v>
      </c>
      <c r="H1690" s="238">
        <f t="shared" si="60"/>
        <v>0</v>
      </c>
      <c r="I1690" s="280"/>
      <c r="J1690" s="269"/>
      <c r="K1690" s="308"/>
      <c r="N1690" s="275"/>
      <c r="O1690" s="275"/>
      <c r="P1690" s="275"/>
      <c r="Q1690" s="295"/>
    </row>
    <row r="1691" spans="2:17" s="130" customFormat="1" ht="15.75" x14ac:dyDescent="0.25">
      <c r="B1691" s="236"/>
      <c r="C1691" s="237"/>
      <c r="D1691" s="238"/>
      <c r="E1691" s="250"/>
      <c r="F1691" s="236"/>
      <c r="G1691" s="237">
        <f t="shared" si="61"/>
        <v>-1.2960299500264227E-11</v>
      </c>
      <c r="H1691" s="238">
        <f t="shared" si="60"/>
        <v>0</v>
      </c>
      <c r="I1691" s="280"/>
      <c r="J1691" s="269"/>
      <c r="K1691" s="308"/>
      <c r="N1691" s="275"/>
      <c r="O1691" s="275"/>
      <c r="P1691" s="275"/>
      <c r="Q1691" s="295"/>
    </row>
    <row r="1692" spans="2:17" s="130" customFormat="1" ht="15.75" x14ac:dyDescent="0.25">
      <c r="B1692" s="236"/>
      <c r="C1692" s="237"/>
      <c r="D1692" s="238"/>
      <c r="E1692" s="250"/>
      <c r="F1692" s="236"/>
      <c r="G1692" s="237">
        <f t="shared" si="61"/>
        <v>-1.2960299500264227E-11</v>
      </c>
      <c r="H1692" s="238">
        <f t="shared" si="60"/>
        <v>0</v>
      </c>
      <c r="I1692" s="280"/>
      <c r="J1692" s="269"/>
      <c r="K1692" s="308"/>
      <c r="N1692" s="275"/>
      <c r="O1692" s="275"/>
      <c r="P1692" s="275"/>
      <c r="Q1692" s="295"/>
    </row>
    <row r="1693" spans="2:17" s="130" customFormat="1" ht="15.75" x14ac:dyDescent="0.25">
      <c r="B1693" s="236"/>
      <c r="C1693" s="237"/>
      <c r="D1693" s="238"/>
      <c r="E1693" s="250"/>
      <c r="F1693" s="236"/>
      <c r="G1693" s="237">
        <f t="shared" si="61"/>
        <v>-1.2960299500264227E-11</v>
      </c>
      <c r="H1693" s="238">
        <f t="shared" si="60"/>
        <v>0</v>
      </c>
      <c r="I1693" s="280"/>
      <c r="J1693" s="269"/>
      <c r="K1693" s="308"/>
      <c r="N1693" s="275"/>
      <c r="O1693" s="275"/>
      <c r="P1693" s="275"/>
      <c r="Q1693" s="295"/>
    </row>
    <row r="1694" spans="2:17" s="130" customFormat="1" ht="15.75" x14ac:dyDescent="0.25">
      <c r="B1694" s="236"/>
      <c r="C1694" s="237"/>
      <c r="D1694" s="238"/>
      <c r="E1694" s="250"/>
      <c r="F1694" s="236"/>
      <c r="G1694" s="237">
        <f t="shared" si="61"/>
        <v>-1.2960299500264227E-11</v>
      </c>
      <c r="H1694" s="238">
        <f t="shared" si="60"/>
        <v>0</v>
      </c>
      <c r="I1694" s="280"/>
      <c r="J1694" s="269"/>
      <c r="K1694" s="308"/>
      <c r="N1694" s="275"/>
      <c r="O1694" s="275"/>
      <c r="P1694" s="275"/>
      <c r="Q1694" s="295"/>
    </row>
    <row r="1695" spans="2:17" s="130" customFormat="1" ht="15.75" x14ac:dyDescent="0.25">
      <c r="B1695" s="236"/>
      <c r="C1695" s="237"/>
      <c r="D1695" s="238"/>
      <c r="E1695" s="250"/>
      <c r="F1695" s="236"/>
      <c r="G1695" s="237">
        <f t="shared" si="61"/>
        <v>-1.2960299500264227E-11</v>
      </c>
      <c r="H1695" s="238">
        <f t="shared" si="60"/>
        <v>0</v>
      </c>
      <c r="I1695" s="280"/>
      <c r="J1695" s="269"/>
      <c r="K1695" s="308"/>
      <c r="N1695" s="275"/>
      <c r="O1695" s="275"/>
      <c r="P1695" s="275"/>
      <c r="Q1695" s="295"/>
    </row>
    <row r="1696" spans="2:17" s="130" customFormat="1" ht="15.75" x14ac:dyDescent="0.25">
      <c r="B1696" s="236"/>
      <c r="C1696" s="237"/>
      <c r="D1696" s="238"/>
      <c r="E1696" s="250"/>
      <c r="F1696" s="236"/>
      <c r="G1696" s="237">
        <f t="shared" si="61"/>
        <v>-1.2960299500264227E-11</v>
      </c>
      <c r="H1696" s="238">
        <f t="shared" si="60"/>
        <v>0</v>
      </c>
      <c r="I1696" s="280"/>
      <c r="J1696" s="269"/>
      <c r="K1696" s="308"/>
      <c r="N1696" s="275"/>
      <c r="O1696" s="275"/>
      <c r="P1696" s="275"/>
      <c r="Q1696" s="295"/>
    </row>
    <row r="1697" spans="2:17" s="130" customFormat="1" ht="15.75" x14ac:dyDescent="0.25">
      <c r="B1697" s="236"/>
      <c r="C1697" s="237"/>
      <c r="D1697" s="238"/>
      <c r="E1697" s="250"/>
      <c r="F1697" s="236"/>
      <c r="G1697" s="237">
        <f t="shared" si="61"/>
        <v>-1.2960299500264227E-11</v>
      </c>
      <c r="H1697" s="238">
        <f t="shared" si="60"/>
        <v>0</v>
      </c>
      <c r="I1697" s="280"/>
      <c r="J1697" s="269"/>
      <c r="K1697" s="308"/>
      <c r="N1697" s="275"/>
      <c r="O1697" s="275"/>
      <c r="P1697" s="275"/>
      <c r="Q1697" s="295"/>
    </row>
    <row r="1698" spans="2:17" s="130" customFormat="1" ht="15.75" x14ac:dyDescent="0.25">
      <c r="B1698" s="236"/>
      <c r="C1698" s="237"/>
      <c r="D1698" s="238"/>
      <c r="E1698" s="250"/>
      <c r="F1698" s="236"/>
      <c r="G1698" s="237">
        <f t="shared" si="61"/>
        <v>-1.2960299500264227E-11</v>
      </c>
      <c r="H1698" s="238">
        <f t="shared" si="60"/>
        <v>0</v>
      </c>
      <c r="I1698" s="280"/>
      <c r="J1698" s="269"/>
      <c r="K1698" s="308"/>
      <c r="N1698" s="275"/>
      <c r="O1698" s="275"/>
      <c r="P1698" s="275"/>
      <c r="Q1698" s="295"/>
    </row>
    <row r="1699" spans="2:17" s="130" customFormat="1" ht="15.75" x14ac:dyDescent="0.25">
      <c r="B1699" s="236"/>
      <c r="C1699" s="237"/>
      <c r="D1699" s="238"/>
      <c r="E1699" s="250"/>
      <c r="F1699" s="236"/>
      <c r="G1699" s="237">
        <f t="shared" si="61"/>
        <v>-1.2960299500264227E-11</v>
      </c>
      <c r="H1699" s="238">
        <f t="shared" si="60"/>
        <v>0</v>
      </c>
      <c r="I1699" s="280"/>
      <c r="J1699" s="269"/>
      <c r="K1699" s="308"/>
      <c r="N1699" s="275"/>
      <c r="O1699" s="275"/>
      <c r="P1699" s="275"/>
      <c r="Q1699" s="295"/>
    </row>
    <row r="1700" spans="2:17" s="130" customFormat="1" ht="15.75" x14ac:dyDescent="0.25">
      <c r="B1700" s="236"/>
      <c r="C1700" s="237"/>
      <c r="D1700" s="238"/>
      <c r="E1700" s="250"/>
      <c r="F1700" s="236"/>
      <c r="G1700" s="237">
        <f t="shared" si="61"/>
        <v>-1.2960299500264227E-11</v>
      </c>
      <c r="H1700" s="238">
        <f t="shared" si="60"/>
        <v>0</v>
      </c>
      <c r="I1700" s="280"/>
      <c r="J1700" s="269"/>
      <c r="K1700" s="308"/>
      <c r="N1700" s="275"/>
      <c r="O1700" s="275"/>
      <c r="P1700" s="275"/>
      <c r="Q1700" s="295"/>
    </row>
    <row r="1701" spans="2:17" s="130" customFormat="1" ht="15.75" x14ac:dyDescent="0.25">
      <c r="B1701" s="236"/>
      <c r="C1701" s="237"/>
      <c r="D1701" s="238"/>
      <c r="E1701" s="250"/>
      <c r="F1701" s="236"/>
      <c r="G1701" s="237">
        <f t="shared" si="61"/>
        <v>-1.2960299500264227E-11</v>
      </c>
      <c r="H1701" s="238">
        <f t="shared" si="60"/>
        <v>0</v>
      </c>
      <c r="I1701" s="280"/>
      <c r="J1701" s="269"/>
      <c r="K1701" s="308"/>
      <c r="N1701" s="275"/>
      <c r="O1701" s="275"/>
      <c r="P1701" s="275"/>
      <c r="Q1701" s="295"/>
    </row>
    <row r="1702" spans="2:17" s="130" customFormat="1" ht="15.75" x14ac:dyDescent="0.25">
      <c r="B1702" s="236"/>
      <c r="C1702" s="237"/>
      <c r="D1702" s="238"/>
      <c r="E1702" s="250"/>
      <c r="F1702" s="236"/>
      <c r="G1702" s="237">
        <f t="shared" si="61"/>
        <v>-1.2960299500264227E-11</v>
      </c>
      <c r="H1702" s="238">
        <f t="shared" si="60"/>
        <v>0</v>
      </c>
      <c r="I1702" s="280"/>
      <c r="J1702" s="269"/>
      <c r="K1702" s="308"/>
      <c r="N1702" s="275"/>
      <c r="O1702" s="275"/>
      <c r="P1702" s="275"/>
      <c r="Q1702" s="295"/>
    </row>
    <row r="1703" spans="2:17" s="130" customFormat="1" ht="15.75" x14ac:dyDescent="0.25">
      <c r="B1703" s="236"/>
      <c r="C1703" s="237"/>
      <c r="D1703" s="238"/>
      <c r="E1703" s="250"/>
      <c r="F1703" s="236"/>
      <c r="G1703" s="237">
        <f t="shared" si="61"/>
        <v>-1.2960299500264227E-11</v>
      </c>
      <c r="H1703" s="238">
        <f t="shared" si="60"/>
        <v>0</v>
      </c>
      <c r="I1703" s="280"/>
      <c r="J1703" s="269"/>
      <c r="K1703" s="308"/>
      <c r="N1703" s="275"/>
      <c r="O1703" s="275"/>
      <c r="P1703" s="275"/>
      <c r="Q1703" s="295"/>
    </row>
    <row r="1704" spans="2:17" s="130" customFormat="1" ht="15.75" x14ac:dyDescent="0.25">
      <c r="B1704" s="236"/>
      <c r="C1704" s="237"/>
      <c r="D1704" s="238"/>
      <c r="E1704" s="250"/>
      <c r="F1704" s="236"/>
      <c r="G1704" s="237">
        <f t="shared" si="61"/>
        <v>-1.2960299500264227E-11</v>
      </c>
      <c r="H1704" s="238">
        <f t="shared" si="60"/>
        <v>0</v>
      </c>
      <c r="I1704" s="280"/>
      <c r="J1704" s="269"/>
      <c r="K1704" s="308"/>
      <c r="N1704" s="275"/>
      <c r="O1704" s="275"/>
      <c r="P1704" s="275"/>
      <c r="Q1704" s="295"/>
    </row>
    <row r="1705" spans="2:17" s="130" customFormat="1" ht="15.75" x14ac:dyDescent="0.25">
      <c r="B1705" s="236"/>
      <c r="C1705" s="237"/>
      <c r="D1705" s="238"/>
      <c r="E1705" s="250"/>
      <c r="F1705" s="236"/>
      <c r="G1705" s="237">
        <f t="shared" si="61"/>
        <v>-1.2960299500264227E-11</v>
      </c>
      <c r="H1705" s="238">
        <f t="shared" si="60"/>
        <v>0</v>
      </c>
      <c r="I1705" s="280"/>
      <c r="J1705" s="269"/>
      <c r="K1705" s="308"/>
      <c r="N1705" s="275"/>
      <c r="O1705" s="275"/>
      <c r="P1705" s="275"/>
      <c r="Q1705" s="295"/>
    </row>
    <row r="1706" spans="2:17" s="130" customFormat="1" ht="15.75" x14ac:dyDescent="0.25">
      <c r="B1706" s="236"/>
      <c r="C1706" s="237"/>
      <c r="D1706" s="238"/>
      <c r="E1706" s="250"/>
      <c r="F1706" s="236"/>
      <c r="G1706" s="237">
        <f t="shared" si="61"/>
        <v>-1.2960299500264227E-11</v>
      </c>
      <c r="H1706" s="238">
        <f t="shared" si="60"/>
        <v>0</v>
      </c>
      <c r="I1706" s="280"/>
      <c r="J1706" s="269"/>
      <c r="K1706" s="308"/>
      <c r="N1706" s="275"/>
      <c r="O1706" s="275"/>
      <c r="P1706" s="275"/>
      <c r="Q1706" s="295"/>
    </row>
    <row r="1707" spans="2:17" s="130" customFormat="1" ht="15.75" x14ac:dyDescent="0.25">
      <c r="B1707" s="236"/>
      <c r="C1707" s="237"/>
      <c r="D1707" s="238"/>
      <c r="E1707" s="250"/>
      <c r="F1707" s="236"/>
      <c r="G1707" s="237">
        <f t="shared" si="61"/>
        <v>-1.2960299500264227E-11</v>
      </c>
      <c r="H1707" s="238">
        <f t="shared" si="60"/>
        <v>0</v>
      </c>
      <c r="I1707" s="280"/>
      <c r="J1707" s="269"/>
      <c r="K1707" s="308"/>
      <c r="N1707" s="275"/>
      <c r="O1707" s="275"/>
      <c r="P1707" s="275"/>
      <c r="Q1707" s="295"/>
    </row>
    <row r="1708" spans="2:17" s="130" customFormat="1" ht="15.75" x14ac:dyDescent="0.25">
      <c r="B1708" s="236"/>
      <c r="C1708" s="237"/>
      <c r="D1708" s="238"/>
      <c r="E1708" s="250"/>
      <c r="F1708" s="236"/>
      <c r="G1708" s="237">
        <f t="shared" si="61"/>
        <v>-1.2960299500264227E-11</v>
      </c>
      <c r="H1708" s="238">
        <f t="shared" si="60"/>
        <v>0</v>
      </c>
      <c r="I1708" s="280"/>
      <c r="J1708" s="269"/>
      <c r="K1708" s="308"/>
      <c r="N1708" s="275"/>
      <c r="O1708" s="275"/>
      <c r="P1708" s="275"/>
      <c r="Q1708" s="295"/>
    </row>
    <row r="1709" spans="2:17" s="130" customFormat="1" ht="15.75" x14ac:dyDescent="0.25">
      <c r="B1709" s="236"/>
      <c r="C1709" s="237"/>
      <c r="D1709" s="238"/>
      <c r="E1709" s="250"/>
      <c r="F1709" s="236"/>
      <c r="G1709" s="237">
        <f t="shared" si="61"/>
        <v>-1.2960299500264227E-11</v>
      </c>
      <c r="H1709" s="238">
        <f t="shared" si="60"/>
        <v>0</v>
      </c>
      <c r="I1709" s="280"/>
      <c r="J1709" s="269"/>
      <c r="K1709" s="308"/>
      <c r="N1709" s="275"/>
      <c r="O1709" s="275"/>
      <c r="P1709" s="275"/>
      <c r="Q1709" s="295"/>
    </row>
    <row r="1710" spans="2:17" s="130" customFormat="1" ht="15.75" x14ac:dyDescent="0.25">
      <c r="B1710" s="236"/>
      <c r="C1710" s="237"/>
      <c r="D1710" s="238"/>
      <c r="E1710" s="250"/>
      <c r="F1710" s="236"/>
      <c r="G1710" s="237">
        <f t="shared" si="61"/>
        <v>-1.2960299500264227E-11</v>
      </c>
      <c r="H1710" s="238">
        <f t="shared" si="60"/>
        <v>0</v>
      </c>
      <c r="I1710" s="280"/>
      <c r="J1710" s="269"/>
      <c r="K1710" s="308"/>
      <c r="N1710" s="275"/>
      <c r="O1710" s="275"/>
      <c r="P1710" s="275"/>
      <c r="Q1710" s="295"/>
    </row>
    <row r="1711" spans="2:17" s="130" customFormat="1" ht="15.75" x14ac:dyDescent="0.25">
      <c r="B1711" s="236"/>
      <c r="C1711" s="237"/>
      <c r="D1711" s="238"/>
      <c r="E1711" s="250"/>
      <c r="F1711" s="236"/>
      <c r="G1711" s="237">
        <f t="shared" si="61"/>
        <v>-1.2960299500264227E-11</v>
      </c>
      <c r="H1711" s="238">
        <f t="shared" si="60"/>
        <v>0</v>
      </c>
      <c r="I1711" s="280"/>
      <c r="J1711" s="269"/>
      <c r="K1711" s="308"/>
      <c r="N1711" s="275"/>
      <c r="O1711" s="275"/>
      <c r="P1711" s="275"/>
      <c r="Q1711" s="295"/>
    </row>
    <row r="1712" spans="2:17" s="130" customFormat="1" ht="15.75" x14ac:dyDescent="0.25">
      <c r="B1712" s="236"/>
      <c r="C1712" s="237"/>
      <c r="D1712" s="238"/>
      <c r="E1712" s="250"/>
      <c r="F1712" s="236"/>
      <c r="G1712" s="237">
        <f t="shared" si="61"/>
        <v>-1.2960299500264227E-11</v>
      </c>
      <c r="H1712" s="238">
        <f t="shared" si="60"/>
        <v>0</v>
      </c>
      <c r="I1712" s="280"/>
      <c r="J1712" s="269"/>
      <c r="K1712" s="308"/>
      <c r="N1712" s="275"/>
      <c r="O1712" s="275"/>
      <c r="P1712" s="275"/>
      <c r="Q1712" s="295"/>
    </row>
    <row r="1713" spans="2:17" s="130" customFormat="1" ht="15.75" x14ac:dyDescent="0.25">
      <c r="B1713" s="236"/>
      <c r="C1713" s="237"/>
      <c r="D1713" s="238"/>
      <c r="E1713" s="250"/>
      <c r="F1713" s="236"/>
      <c r="G1713" s="237">
        <f t="shared" si="61"/>
        <v>-1.2960299500264227E-11</v>
      </c>
      <c r="H1713" s="238">
        <f t="shared" si="60"/>
        <v>0</v>
      </c>
      <c r="I1713" s="280"/>
      <c r="J1713" s="269"/>
      <c r="K1713" s="308"/>
      <c r="N1713" s="275"/>
      <c r="O1713" s="275"/>
      <c r="P1713" s="275"/>
      <c r="Q1713" s="295"/>
    </row>
    <row r="1714" spans="2:17" s="130" customFormat="1" ht="15.75" x14ac:dyDescent="0.25">
      <c r="B1714" s="236"/>
      <c r="C1714" s="237"/>
      <c r="D1714" s="238"/>
      <c r="E1714" s="250"/>
      <c r="F1714" s="236"/>
      <c r="G1714" s="237">
        <f t="shared" si="61"/>
        <v>-1.2960299500264227E-11</v>
      </c>
      <c r="H1714" s="238">
        <f t="shared" si="60"/>
        <v>0</v>
      </c>
      <c r="I1714" s="280"/>
      <c r="J1714" s="269"/>
      <c r="K1714" s="308"/>
      <c r="N1714" s="275"/>
      <c r="O1714" s="275"/>
      <c r="P1714" s="275"/>
      <c r="Q1714" s="295"/>
    </row>
    <row r="1715" spans="2:17" s="130" customFormat="1" ht="15.75" x14ac:dyDescent="0.25">
      <c r="B1715" s="236"/>
      <c r="C1715" s="237"/>
      <c r="D1715" s="238"/>
      <c r="E1715" s="250"/>
      <c r="F1715" s="236"/>
      <c r="G1715" s="237">
        <f t="shared" si="61"/>
        <v>-1.2960299500264227E-11</v>
      </c>
      <c r="H1715" s="238">
        <f t="shared" si="60"/>
        <v>0</v>
      </c>
      <c r="I1715" s="280"/>
      <c r="J1715" s="269"/>
      <c r="K1715" s="308"/>
      <c r="N1715" s="275"/>
      <c r="O1715" s="275"/>
      <c r="P1715" s="275"/>
      <c r="Q1715" s="295"/>
    </row>
    <row r="1716" spans="2:17" s="130" customFormat="1" ht="15.75" x14ac:dyDescent="0.25">
      <c r="B1716" s="236"/>
      <c r="C1716" s="237"/>
      <c r="D1716" s="238"/>
      <c r="E1716" s="250"/>
      <c r="F1716" s="236"/>
      <c r="G1716" s="237">
        <f t="shared" si="61"/>
        <v>-1.2960299500264227E-11</v>
      </c>
      <c r="H1716" s="238">
        <f t="shared" si="60"/>
        <v>0</v>
      </c>
      <c r="I1716" s="280"/>
      <c r="J1716" s="269"/>
      <c r="K1716" s="308"/>
      <c r="N1716" s="275"/>
      <c r="O1716" s="275"/>
      <c r="P1716" s="275"/>
      <c r="Q1716" s="295"/>
    </row>
    <row r="1717" spans="2:17" s="130" customFormat="1" ht="15.75" x14ac:dyDescent="0.25">
      <c r="B1717" s="236"/>
      <c r="C1717" s="237"/>
      <c r="D1717" s="238"/>
      <c r="E1717" s="250"/>
      <c r="F1717" s="236"/>
      <c r="G1717" s="237">
        <f t="shared" si="61"/>
        <v>-1.2960299500264227E-11</v>
      </c>
      <c r="H1717" s="238">
        <f t="shared" si="60"/>
        <v>0</v>
      </c>
      <c r="I1717" s="280"/>
      <c r="J1717" s="269"/>
      <c r="K1717" s="308"/>
      <c r="N1717" s="275"/>
      <c r="O1717" s="275"/>
      <c r="P1717" s="275"/>
      <c r="Q1717" s="295"/>
    </row>
    <row r="1718" spans="2:17" s="130" customFormat="1" ht="15.75" x14ac:dyDescent="0.25">
      <c r="B1718" s="236"/>
      <c r="C1718" s="237"/>
      <c r="D1718" s="238"/>
      <c r="E1718" s="250"/>
      <c r="F1718" s="236"/>
      <c r="G1718" s="237">
        <f t="shared" si="61"/>
        <v>-1.2960299500264227E-11</v>
      </c>
      <c r="H1718" s="238">
        <f t="shared" si="60"/>
        <v>0</v>
      </c>
      <c r="I1718" s="280"/>
      <c r="J1718" s="269"/>
      <c r="K1718" s="308"/>
      <c r="N1718" s="275"/>
      <c r="O1718" s="275"/>
      <c r="P1718" s="275"/>
      <c r="Q1718" s="295"/>
    </row>
    <row r="1719" spans="2:17" s="130" customFormat="1" ht="15.75" x14ac:dyDescent="0.25">
      <c r="B1719" s="236"/>
      <c r="C1719" s="237"/>
      <c r="D1719" s="238"/>
      <c r="E1719" s="250"/>
      <c r="F1719" s="236"/>
      <c r="G1719" s="237">
        <f t="shared" si="61"/>
        <v>-1.2960299500264227E-11</v>
      </c>
      <c r="H1719" s="238">
        <f t="shared" si="60"/>
        <v>0</v>
      </c>
      <c r="I1719" s="280"/>
      <c r="J1719" s="269"/>
      <c r="K1719" s="308"/>
      <c r="N1719" s="275"/>
      <c r="O1719" s="275"/>
      <c r="P1719" s="275"/>
      <c r="Q1719" s="295"/>
    </row>
    <row r="1720" spans="2:17" s="130" customFormat="1" ht="15.75" x14ac:dyDescent="0.25">
      <c r="B1720" s="236"/>
      <c r="C1720" s="237"/>
      <c r="D1720" s="238"/>
      <c r="E1720" s="250"/>
      <c r="F1720" s="236"/>
      <c r="G1720" s="237">
        <f t="shared" si="61"/>
        <v>-1.2960299500264227E-11</v>
      </c>
      <c r="H1720" s="238">
        <f t="shared" si="60"/>
        <v>0</v>
      </c>
      <c r="I1720" s="280"/>
      <c r="J1720" s="269"/>
      <c r="K1720" s="308"/>
      <c r="N1720" s="275"/>
      <c r="O1720" s="275"/>
      <c r="P1720" s="275"/>
      <c r="Q1720" s="295"/>
    </row>
    <row r="1721" spans="2:17" s="130" customFormat="1" ht="15.75" x14ac:dyDescent="0.25">
      <c r="B1721" s="236"/>
      <c r="C1721" s="237"/>
      <c r="D1721" s="238"/>
      <c r="E1721" s="250"/>
      <c r="F1721" s="236"/>
      <c r="G1721" s="237">
        <f t="shared" si="61"/>
        <v>-1.2960299500264227E-11</v>
      </c>
      <c r="H1721" s="238">
        <f t="shared" si="60"/>
        <v>0</v>
      </c>
      <c r="I1721" s="280"/>
      <c r="J1721" s="269"/>
      <c r="K1721" s="308"/>
      <c r="N1721" s="275"/>
      <c r="O1721" s="275"/>
      <c r="P1721" s="275"/>
      <c r="Q1721" s="295"/>
    </row>
    <row r="1722" spans="2:17" s="130" customFormat="1" ht="15.75" x14ac:dyDescent="0.25">
      <c r="B1722" s="236"/>
      <c r="C1722" s="237"/>
      <c r="D1722" s="238"/>
      <c r="E1722" s="250"/>
      <c r="F1722" s="236"/>
      <c r="G1722" s="237">
        <f t="shared" si="61"/>
        <v>-1.2960299500264227E-11</v>
      </c>
      <c r="H1722" s="238">
        <f t="shared" si="60"/>
        <v>0</v>
      </c>
      <c r="I1722" s="280"/>
      <c r="J1722" s="269"/>
      <c r="K1722" s="308"/>
      <c r="N1722" s="275"/>
      <c r="O1722" s="275"/>
      <c r="P1722" s="275"/>
      <c r="Q1722" s="295"/>
    </row>
    <row r="1723" spans="2:17" s="130" customFormat="1" ht="15.75" x14ac:dyDescent="0.25">
      <c r="B1723" s="236"/>
      <c r="C1723" s="237"/>
      <c r="D1723" s="238"/>
      <c r="E1723" s="250"/>
      <c r="F1723" s="236"/>
      <c r="G1723" s="237">
        <f t="shared" si="61"/>
        <v>-1.2960299500264227E-11</v>
      </c>
      <c r="H1723" s="238">
        <f t="shared" si="60"/>
        <v>0</v>
      </c>
      <c r="I1723" s="280"/>
      <c r="J1723" s="269"/>
      <c r="K1723" s="308"/>
      <c r="N1723" s="275"/>
      <c r="O1723" s="275"/>
      <c r="P1723" s="275"/>
      <c r="Q1723" s="295"/>
    </row>
    <row r="1724" spans="2:17" s="130" customFormat="1" ht="15.75" x14ac:dyDescent="0.25">
      <c r="B1724" s="236"/>
      <c r="C1724" s="237"/>
      <c r="D1724" s="238"/>
      <c r="E1724" s="250"/>
      <c r="F1724" s="236"/>
      <c r="G1724" s="237">
        <f t="shared" si="61"/>
        <v>-1.2960299500264227E-11</v>
      </c>
      <c r="H1724" s="238">
        <f t="shared" si="60"/>
        <v>0</v>
      </c>
      <c r="I1724" s="280"/>
      <c r="J1724" s="269"/>
      <c r="K1724" s="308"/>
      <c r="N1724" s="275"/>
      <c r="O1724" s="275"/>
      <c r="P1724" s="275"/>
      <c r="Q1724" s="295"/>
    </row>
    <row r="1725" spans="2:17" s="130" customFormat="1" ht="15.75" x14ac:dyDescent="0.25">
      <c r="B1725" s="236"/>
      <c r="C1725" s="237"/>
      <c r="D1725" s="238"/>
      <c r="E1725" s="250"/>
      <c r="F1725" s="236"/>
      <c r="G1725" s="237">
        <f t="shared" si="61"/>
        <v>-1.2960299500264227E-11</v>
      </c>
      <c r="H1725" s="238">
        <f t="shared" si="60"/>
        <v>0</v>
      </c>
      <c r="I1725" s="280"/>
      <c r="J1725" s="269"/>
      <c r="K1725" s="308"/>
      <c r="N1725" s="275"/>
      <c r="O1725" s="275"/>
      <c r="P1725" s="275"/>
      <c r="Q1725" s="295"/>
    </row>
    <row r="1726" spans="2:17" s="130" customFormat="1" ht="15.75" x14ac:dyDescent="0.25">
      <c r="B1726" s="236"/>
      <c r="C1726" s="237"/>
      <c r="D1726" s="238"/>
      <c r="E1726" s="250"/>
      <c r="F1726" s="236"/>
      <c r="G1726" s="237">
        <f t="shared" si="61"/>
        <v>-1.2960299500264227E-11</v>
      </c>
      <c r="H1726" s="238">
        <f t="shared" si="60"/>
        <v>0</v>
      </c>
      <c r="I1726" s="280"/>
      <c r="J1726" s="269"/>
      <c r="K1726" s="308"/>
      <c r="N1726" s="275"/>
      <c r="O1726" s="275"/>
      <c r="P1726" s="275"/>
      <c r="Q1726" s="295"/>
    </row>
    <row r="1727" spans="2:17" s="130" customFormat="1" ht="15.75" x14ac:dyDescent="0.25">
      <c r="B1727" s="236"/>
      <c r="C1727" s="237"/>
      <c r="D1727" s="238"/>
      <c r="E1727" s="250"/>
      <c r="F1727" s="236"/>
      <c r="G1727" s="237">
        <f t="shared" si="61"/>
        <v>-1.2960299500264227E-11</v>
      </c>
      <c r="H1727" s="238">
        <f t="shared" si="60"/>
        <v>0</v>
      </c>
      <c r="I1727" s="280"/>
      <c r="J1727" s="269"/>
      <c r="K1727" s="308"/>
      <c r="N1727" s="275"/>
      <c r="O1727" s="275"/>
      <c r="P1727" s="275"/>
      <c r="Q1727" s="295"/>
    </row>
    <row r="1728" spans="2:17" s="130" customFormat="1" ht="15.75" x14ac:dyDescent="0.25">
      <c r="B1728" s="236"/>
      <c r="C1728" s="237"/>
      <c r="D1728" s="238"/>
      <c r="E1728" s="250"/>
      <c r="F1728" s="236"/>
      <c r="G1728" s="237">
        <f t="shared" si="61"/>
        <v>-1.2960299500264227E-11</v>
      </c>
      <c r="H1728" s="238">
        <f t="shared" si="60"/>
        <v>0</v>
      </c>
      <c r="I1728" s="280"/>
      <c r="J1728" s="269"/>
      <c r="K1728" s="308"/>
      <c r="N1728" s="275"/>
      <c r="O1728" s="275"/>
      <c r="P1728" s="275"/>
      <c r="Q1728" s="295"/>
    </row>
    <row r="1729" spans="2:17" s="130" customFormat="1" ht="15.75" x14ac:dyDescent="0.25">
      <c r="B1729" s="236"/>
      <c r="C1729" s="237"/>
      <c r="D1729" s="238"/>
      <c r="E1729" s="250"/>
      <c r="F1729" s="236"/>
      <c r="G1729" s="237">
        <f t="shared" si="61"/>
        <v>-1.2960299500264227E-11</v>
      </c>
      <c r="H1729" s="238">
        <f t="shared" si="60"/>
        <v>0</v>
      </c>
      <c r="I1729" s="280"/>
      <c r="J1729" s="269"/>
      <c r="K1729" s="308"/>
      <c r="N1729" s="275"/>
      <c r="O1729" s="275"/>
      <c r="P1729" s="275"/>
      <c r="Q1729" s="295"/>
    </row>
    <row r="1730" spans="2:17" s="130" customFormat="1" ht="15.75" x14ac:dyDescent="0.25">
      <c r="B1730" s="236"/>
      <c r="C1730" s="237"/>
      <c r="D1730" s="238"/>
      <c r="E1730" s="250"/>
      <c r="F1730" s="236"/>
      <c r="G1730" s="237">
        <f t="shared" si="61"/>
        <v>-1.2960299500264227E-11</v>
      </c>
      <c r="H1730" s="238">
        <f t="shared" si="60"/>
        <v>0</v>
      </c>
      <c r="I1730" s="280"/>
      <c r="J1730" s="269"/>
      <c r="K1730" s="308"/>
      <c r="N1730" s="275"/>
      <c r="O1730" s="275"/>
      <c r="P1730" s="275"/>
      <c r="Q1730" s="295"/>
    </row>
    <row r="1731" spans="2:17" s="130" customFormat="1" ht="15.75" x14ac:dyDescent="0.25">
      <c r="B1731" s="236"/>
      <c r="C1731" s="237"/>
      <c r="D1731" s="238"/>
      <c r="E1731" s="250"/>
      <c r="F1731" s="236"/>
      <c r="G1731" s="237">
        <f t="shared" si="61"/>
        <v>-1.2960299500264227E-11</v>
      </c>
      <c r="H1731" s="238">
        <f t="shared" ref="H1731:H1794" si="62">H1730-F1762+D1762</f>
        <v>0</v>
      </c>
      <c r="I1731" s="280"/>
      <c r="J1731" s="269"/>
      <c r="K1731" s="308"/>
      <c r="N1731" s="275"/>
      <c r="O1731" s="275"/>
      <c r="P1731" s="275"/>
      <c r="Q1731" s="295"/>
    </row>
    <row r="1732" spans="2:17" s="130" customFormat="1" ht="15.75" x14ac:dyDescent="0.25">
      <c r="B1732" s="236"/>
      <c r="C1732" s="237"/>
      <c r="D1732" s="238"/>
      <c r="E1732" s="250"/>
      <c r="F1732" s="236"/>
      <c r="G1732" s="237">
        <f t="shared" si="61"/>
        <v>-1.2960299500264227E-11</v>
      </c>
      <c r="H1732" s="238">
        <f t="shared" si="62"/>
        <v>0</v>
      </c>
      <c r="I1732" s="280"/>
      <c r="J1732" s="269"/>
      <c r="K1732" s="308"/>
      <c r="N1732" s="275"/>
      <c r="O1732" s="275"/>
      <c r="P1732" s="275"/>
      <c r="Q1732" s="295"/>
    </row>
    <row r="1733" spans="2:17" s="130" customFormat="1" ht="15.75" x14ac:dyDescent="0.25">
      <c r="B1733" s="236"/>
      <c r="C1733" s="237"/>
      <c r="D1733" s="238"/>
      <c r="E1733" s="250"/>
      <c r="F1733" s="236"/>
      <c r="G1733" s="237">
        <f t="shared" si="61"/>
        <v>-1.2960299500264227E-11</v>
      </c>
      <c r="H1733" s="238">
        <f t="shared" si="62"/>
        <v>0</v>
      </c>
      <c r="I1733" s="280"/>
      <c r="J1733" s="269"/>
      <c r="K1733" s="308"/>
      <c r="N1733" s="275"/>
      <c r="O1733" s="275"/>
      <c r="P1733" s="275"/>
      <c r="Q1733" s="295"/>
    </row>
    <row r="1734" spans="2:17" s="130" customFormat="1" ht="15.75" x14ac:dyDescent="0.25">
      <c r="B1734" s="236"/>
      <c r="C1734" s="237"/>
      <c r="D1734" s="238"/>
      <c r="E1734" s="250"/>
      <c r="F1734" s="236"/>
      <c r="G1734" s="237">
        <f t="shared" si="61"/>
        <v>-1.2960299500264227E-11</v>
      </c>
      <c r="H1734" s="238">
        <f t="shared" si="62"/>
        <v>0</v>
      </c>
      <c r="I1734" s="280"/>
      <c r="J1734" s="269"/>
      <c r="K1734" s="308"/>
      <c r="N1734" s="275"/>
      <c r="O1734" s="275"/>
      <c r="P1734" s="275"/>
      <c r="Q1734" s="295"/>
    </row>
    <row r="1735" spans="2:17" s="130" customFormat="1" ht="15.75" x14ac:dyDescent="0.25">
      <c r="B1735" s="236"/>
      <c r="C1735" s="237"/>
      <c r="D1735" s="238"/>
      <c r="E1735" s="250"/>
      <c r="F1735" s="236"/>
      <c r="G1735" s="237">
        <f t="shared" si="61"/>
        <v>-1.2960299500264227E-11</v>
      </c>
      <c r="H1735" s="238">
        <f t="shared" si="62"/>
        <v>0</v>
      </c>
      <c r="I1735" s="280"/>
      <c r="J1735" s="269"/>
      <c r="K1735" s="308"/>
      <c r="N1735" s="275"/>
      <c r="O1735" s="275"/>
      <c r="P1735" s="275"/>
      <c r="Q1735" s="295"/>
    </row>
    <row r="1736" spans="2:17" s="130" customFormat="1" ht="15.75" x14ac:dyDescent="0.25">
      <c r="B1736" s="236"/>
      <c r="C1736" s="237"/>
      <c r="D1736" s="238"/>
      <c r="E1736" s="250"/>
      <c r="F1736" s="236"/>
      <c r="G1736" s="237">
        <f t="shared" si="61"/>
        <v>-1.2960299500264227E-11</v>
      </c>
      <c r="H1736" s="238">
        <f t="shared" si="62"/>
        <v>0</v>
      </c>
      <c r="I1736" s="280"/>
      <c r="J1736" s="269"/>
      <c r="K1736" s="308"/>
      <c r="N1736" s="275"/>
      <c r="O1736" s="275"/>
      <c r="P1736" s="275"/>
      <c r="Q1736" s="295"/>
    </row>
    <row r="1737" spans="2:17" s="130" customFormat="1" ht="15.75" x14ac:dyDescent="0.25">
      <c r="B1737" s="236"/>
      <c r="C1737" s="237"/>
      <c r="D1737" s="238"/>
      <c r="E1737" s="250"/>
      <c r="F1737" s="236"/>
      <c r="G1737" s="237">
        <f t="shared" si="61"/>
        <v>-1.2960299500264227E-11</v>
      </c>
      <c r="H1737" s="238">
        <f t="shared" si="62"/>
        <v>0</v>
      </c>
      <c r="I1737" s="280"/>
      <c r="J1737" s="269"/>
      <c r="K1737" s="308"/>
      <c r="N1737" s="275"/>
      <c r="O1737" s="275"/>
      <c r="P1737" s="275"/>
      <c r="Q1737" s="295"/>
    </row>
    <row r="1738" spans="2:17" s="130" customFormat="1" ht="15.75" x14ac:dyDescent="0.25">
      <c r="B1738" s="236"/>
      <c r="C1738" s="237"/>
      <c r="D1738" s="238"/>
      <c r="E1738" s="250"/>
      <c r="F1738" s="236"/>
      <c r="G1738" s="237">
        <f t="shared" si="61"/>
        <v>-1.2960299500264227E-11</v>
      </c>
      <c r="H1738" s="238">
        <f t="shared" si="62"/>
        <v>0</v>
      </c>
      <c r="I1738" s="280"/>
      <c r="J1738" s="269"/>
      <c r="K1738" s="308"/>
      <c r="N1738" s="275"/>
      <c r="O1738" s="275"/>
      <c r="P1738" s="275"/>
      <c r="Q1738" s="295"/>
    </row>
    <row r="1739" spans="2:17" s="130" customFormat="1" ht="15.75" x14ac:dyDescent="0.25">
      <c r="B1739" s="236"/>
      <c r="C1739" s="237"/>
      <c r="D1739" s="238"/>
      <c r="E1739" s="250"/>
      <c r="F1739" s="236"/>
      <c r="G1739" s="237">
        <f t="shared" si="61"/>
        <v>-1.2960299500264227E-11</v>
      </c>
      <c r="H1739" s="238">
        <f t="shared" si="62"/>
        <v>0</v>
      </c>
      <c r="I1739" s="280"/>
      <c r="J1739" s="269"/>
      <c r="K1739" s="308"/>
      <c r="N1739" s="275"/>
      <c r="O1739" s="275"/>
      <c r="P1739" s="275"/>
      <c r="Q1739" s="295"/>
    </row>
    <row r="1740" spans="2:17" s="130" customFormat="1" ht="15.75" x14ac:dyDescent="0.25">
      <c r="B1740" s="236"/>
      <c r="C1740" s="237"/>
      <c r="D1740" s="238"/>
      <c r="E1740" s="250"/>
      <c r="F1740" s="236"/>
      <c r="G1740" s="237">
        <f t="shared" si="61"/>
        <v>-1.2960299500264227E-11</v>
      </c>
      <c r="H1740" s="238">
        <f t="shared" si="62"/>
        <v>0</v>
      </c>
      <c r="I1740" s="280"/>
      <c r="J1740" s="269"/>
      <c r="K1740" s="308"/>
      <c r="N1740" s="275"/>
      <c r="O1740" s="275"/>
      <c r="P1740" s="275"/>
      <c r="Q1740" s="295"/>
    </row>
    <row r="1741" spans="2:17" s="130" customFormat="1" ht="15.75" x14ac:dyDescent="0.25">
      <c r="B1741" s="236"/>
      <c r="C1741" s="237"/>
      <c r="D1741" s="238"/>
      <c r="E1741" s="250"/>
      <c r="F1741" s="236"/>
      <c r="G1741" s="237">
        <f t="shared" si="61"/>
        <v>-1.2960299500264227E-11</v>
      </c>
      <c r="H1741" s="238">
        <f t="shared" si="62"/>
        <v>0</v>
      </c>
      <c r="I1741" s="280"/>
      <c r="J1741" s="269"/>
      <c r="K1741" s="308"/>
      <c r="N1741" s="275"/>
      <c r="O1741" s="275"/>
      <c r="P1741" s="275"/>
      <c r="Q1741" s="295"/>
    </row>
    <row r="1742" spans="2:17" s="130" customFormat="1" ht="15.75" x14ac:dyDescent="0.25">
      <c r="B1742" s="236"/>
      <c r="C1742" s="237"/>
      <c r="D1742" s="238"/>
      <c r="E1742" s="250"/>
      <c r="F1742" s="236"/>
      <c r="G1742" s="237">
        <f t="shared" si="61"/>
        <v>-1.2960299500264227E-11</v>
      </c>
      <c r="H1742" s="238">
        <f t="shared" si="62"/>
        <v>0</v>
      </c>
      <c r="I1742" s="280"/>
      <c r="J1742" s="269"/>
      <c r="K1742" s="308"/>
      <c r="N1742" s="275"/>
      <c r="O1742" s="275"/>
      <c r="P1742" s="275"/>
      <c r="Q1742" s="295"/>
    </row>
    <row r="1743" spans="2:17" s="130" customFormat="1" ht="15.75" x14ac:dyDescent="0.25">
      <c r="B1743" s="236"/>
      <c r="C1743" s="237"/>
      <c r="D1743" s="238"/>
      <c r="E1743" s="250"/>
      <c r="F1743" s="236"/>
      <c r="G1743" s="237">
        <f t="shared" si="61"/>
        <v>-1.2960299500264227E-11</v>
      </c>
      <c r="H1743" s="238">
        <f t="shared" si="62"/>
        <v>0</v>
      </c>
      <c r="I1743" s="280"/>
      <c r="J1743" s="269"/>
      <c r="K1743" s="308"/>
      <c r="N1743" s="275"/>
      <c r="O1743" s="275"/>
      <c r="P1743" s="275"/>
      <c r="Q1743" s="295"/>
    </row>
    <row r="1744" spans="2:17" s="130" customFormat="1" ht="15.75" x14ac:dyDescent="0.25">
      <c r="B1744" s="236"/>
      <c r="C1744" s="237"/>
      <c r="D1744" s="238"/>
      <c r="E1744" s="250"/>
      <c r="F1744" s="236"/>
      <c r="G1744" s="237">
        <f t="shared" si="61"/>
        <v>-1.2960299500264227E-11</v>
      </c>
      <c r="H1744" s="238">
        <f t="shared" si="62"/>
        <v>0</v>
      </c>
      <c r="I1744" s="280"/>
      <c r="J1744" s="269"/>
      <c r="K1744" s="308"/>
      <c r="N1744" s="275"/>
      <c r="O1744" s="275"/>
      <c r="P1744" s="275"/>
      <c r="Q1744" s="295"/>
    </row>
    <row r="1745" spans="2:17" s="130" customFormat="1" ht="15.75" x14ac:dyDescent="0.25">
      <c r="B1745" s="236"/>
      <c r="C1745" s="237"/>
      <c r="D1745" s="238"/>
      <c r="E1745" s="250"/>
      <c r="F1745" s="236"/>
      <c r="G1745" s="237">
        <f t="shared" si="61"/>
        <v>-1.2960299500264227E-11</v>
      </c>
      <c r="H1745" s="238">
        <f t="shared" si="62"/>
        <v>0</v>
      </c>
      <c r="I1745" s="280"/>
      <c r="J1745" s="269"/>
      <c r="K1745" s="308"/>
      <c r="N1745" s="275"/>
      <c r="O1745" s="275"/>
      <c r="P1745" s="275"/>
      <c r="Q1745" s="295"/>
    </row>
    <row r="1746" spans="2:17" s="130" customFormat="1" ht="15.75" x14ac:dyDescent="0.25">
      <c r="B1746" s="236"/>
      <c r="C1746" s="237"/>
      <c r="D1746" s="238"/>
      <c r="E1746" s="250"/>
      <c r="F1746" s="236"/>
      <c r="G1746" s="237">
        <f t="shared" si="61"/>
        <v>-1.2960299500264227E-11</v>
      </c>
      <c r="H1746" s="238">
        <f t="shared" si="62"/>
        <v>0</v>
      </c>
      <c r="I1746" s="280"/>
      <c r="J1746" s="269"/>
      <c r="K1746" s="308"/>
      <c r="N1746" s="275"/>
      <c r="O1746" s="275"/>
      <c r="P1746" s="275"/>
      <c r="Q1746" s="295"/>
    </row>
    <row r="1747" spans="2:17" s="130" customFormat="1" ht="15.75" x14ac:dyDescent="0.25">
      <c r="B1747" s="236"/>
      <c r="C1747" s="237"/>
      <c r="D1747" s="238"/>
      <c r="E1747" s="250"/>
      <c r="F1747" s="236"/>
      <c r="G1747" s="237">
        <f t="shared" si="61"/>
        <v>-1.2960299500264227E-11</v>
      </c>
      <c r="H1747" s="238">
        <f t="shared" si="62"/>
        <v>0</v>
      </c>
      <c r="I1747" s="280"/>
      <c r="J1747" s="269"/>
      <c r="K1747" s="308"/>
      <c r="N1747" s="275"/>
      <c r="O1747" s="275"/>
      <c r="P1747" s="275"/>
      <c r="Q1747" s="295"/>
    </row>
    <row r="1748" spans="2:17" s="130" customFormat="1" ht="15.75" x14ac:dyDescent="0.25">
      <c r="B1748" s="236"/>
      <c r="C1748" s="237"/>
      <c r="D1748" s="238"/>
      <c r="E1748" s="250"/>
      <c r="F1748" s="236"/>
      <c r="G1748" s="237">
        <f t="shared" si="61"/>
        <v>-1.2960299500264227E-11</v>
      </c>
      <c r="H1748" s="238">
        <f t="shared" si="62"/>
        <v>0</v>
      </c>
      <c r="I1748" s="280"/>
      <c r="J1748" s="269"/>
      <c r="K1748" s="308"/>
      <c r="N1748" s="275"/>
      <c r="O1748" s="275"/>
      <c r="P1748" s="275"/>
      <c r="Q1748" s="295"/>
    </row>
    <row r="1749" spans="2:17" s="130" customFormat="1" ht="15.75" x14ac:dyDescent="0.25">
      <c r="B1749" s="236"/>
      <c r="C1749" s="237"/>
      <c r="D1749" s="238"/>
      <c r="E1749" s="250"/>
      <c r="F1749" s="236"/>
      <c r="G1749" s="237">
        <f t="shared" si="61"/>
        <v>-1.2960299500264227E-11</v>
      </c>
      <c r="H1749" s="238">
        <f t="shared" si="62"/>
        <v>0</v>
      </c>
      <c r="I1749" s="280"/>
      <c r="J1749" s="269"/>
      <c r="K1749" s="308"/>
      <c r="N1749" s="275"/>
      <c r="O1749" s="275"/>
      <c r="P1749" s="275"/>
      <c r="Q1749" s="295"/>
    </row>
    <row r="1750" spans="2:17" s="130" customFormat="1" ht="15.75" x14ac:dyDescent="0.25">
      <c r="B1750" s="236"/>
      <c r="C1750" s="237"/>
      <c r="D1750" s="238"/>
      <c r="E1750" s="250"/>
      <c r="F1750" s="236"/>
      <c r="G1750" s="237">
        <f t="shared" ref="G1750:G1813" si="63">G1749-E1750+C1750</f>
        <v>-1.2960299500264227E-11</v>
      </c>
      <c r="H1750" s="238">
        <f t="shared" si="62"/>
        <v>0</v>
      </c>
      <c r="I1750" s="280"/>
      <c r="J1750" s="269"/>
      <c r="K1750" s="308"/>
      <c r="N1750" s="275"/>
      <c r="O1750" s="275"/>
      <c r="P1750" s="275"/>
      <c r="Q1750" s="295"/>
    </row>
    <row r="1751" spans="2:17" s="130" customFormat="1" ht="15.75" x14ac:dyDescent="0.25">
      <c r="B1751" s="236"/>
      <c r="C1751" s="237"/>
      <c r="D1751" s="238"/>
      <c r="E1751" s="250"/>
      <c r="F1751" s="236"/>
      <c r="G1751" s="237">
        <f t="shared" si="63"/>
        <v>-1.2960299500264227E-11</v>
      </c>
      <c r="H1751" s="238">
        <f t="shared" si="62"/>
        <v>0</v>
      </c>
      <c r="I1751" s="280"/>
      <c r="J1751" s="269"/>
      <c r="K1751" s="308"/>
      <c r="N1751" s="275"/>
      <c r="O1751" s="275"/>
      <c r="P1751" s="275"/>
      <c r="Q1751" s="295"/>
    </row>
    <row r="1752" spans="2:17" s="130" customFormat="1" ht="15.75" x14ac:dyDescent="0.25">
      <c r="B1752" s="236"/>
      <c r="C1752" s="237"/>
      <c r="D1752" s="238"/>
      <c r="E1752" s="250"/>
      <c r="F1752" s="236"/>
      <c r="G1752" s="237">
        <f t="shared" si="63"/>
        <v>-1.2960299500264227E-11</v>
      </c>
      <c r="H1752" s="238">
        <f t="shared" si="62"/>
        <v>0</v>
      </c>
      <c r="I1752" s="280"/>
      <c r="J1752" s="269"/>
      <c r="K1752" s="308"/>
      <c r="N1752" s="275"/>
      <c r="O1752" s="275"/>
      <c r="P1752" s="275"/>
      <c r="Q1752" s="295"/>
    </row>
    <row r="1753" spans="2:17" s="130" customFormat="1" ht="15.75" x14ac:dyDescent="0.25">
      <c r="B1753" s="236"/>
      <c r="C1753" s="237"/>
      <c r="D1753" s="238"/>
      <c r="E1753" s="250"/>
      <c r="F1753" s="236"/>
      <c r="G1753" s="237">
        <f t="shared" si="63"/>
        <v>-1.2960299500264227E-11</v>
      </c>
      <c r="H1753" s="238">
        <f t="shared" si="62"/>
        <v>0</v>
      </c>
      <c r="I1753" s="280"/>
      <c r="J1753" s="269"/>
      <c r="K1753" s="308"/>
      <c r="N1753" s="275"/>
      <c r="O1753" s="275"/>
      <c r="P1753" s="275"/>
      <c r="Q1753" s="295"/>
    </row>
    <row r="1754" spans="2:17" s="130" customFormat="1" ht="15.75" x14ac:dyDescent="0.25">
      <c r="B1754" s="236"/>
      <c r="C1754" s="237"/>
      <c r="D1754" s="238"/>
      <c r="E1754" s="250"/>
      <c r="F1754" s="236"/>
      <c r="G1754" s="237">
        <f t="shared" si="63"/>
        <v>-1.2960299500264227E-11</v>
      </c>
      <c r="H1754" s="238">
        <f t="shared" si="62"/>
        <v>0</v>
      </c>
      <c r="I1754" s="280"/>
      <c r="J1754" s="269"/>
      <c r="K1754" s="308"/>
      <c r="N1754" s="275"/>
      <c r="O1754" s="275"/>
      <c r="P1754" s="275"/>
      <c r="Q1754" s="295"/>
    </row>
    <row r="1755" spans="2:17" s="130" customFormat="1" ht="15.75" x14ac:dyDescent="0.25">
      <c r="B1755" s="236"/>
      <c r="C1755" s="237"/>
      <c r="D1755" s="238"/>
      <c r="E1755" s="250"/>
      <c r="F1755" s="236"/>
      <c r="G1755" s="237">
        <f t="shared" si="63"/>
        <v>-1.2960299500264227E-11</v>
      </c>
      <c r="H1755" s="238">
        <f t="shared" si="62"/>
        <v>0</v>
      </c>
      <c r="I1755" s="280"/>
      <c r="J1755" s="269"/>
      <c r="K1755" s="308"/>
      <c r="N1755" s="275"/>
      <c r="O1755" s="275"/>
      <c r="P1755" s="275"/>
      <c r="Q1755" s="295"/>
    </row>
    <row r="1756" spans="2:17" s="130" customFormat="1" ht="15.75" x14ac:dyDescent="0.25">
      <c r="B1756" s="236"/>
      <c r="C1756" s="237"/>
      <c r="D1756" s="238"/>
      <c r="E1756" s="250"/>
      <c r="F1756" s="236"/>
      <c r="G1756" s="237">
        <f t="shared" si="63"/>
        <v>-1.2960299500264227E-11</v>
      </c>
      <c r="H1756" s="238">
        <f t="shared" si="62"/>
        <v>0</v>
      </c>
      <c r="I1756" s="280"/>
      <c r="J1756" s="269"/>
      <c r="K1756" s="308"/>
      <c r="N1756" s="275"/>
      <c r="O1756" s="275"/>
      <c r="P1756" s="275"/>
      <c r="Q1756" s="295"/>
    </row>
    <row r="1757" spans="2:17" s="130" customFormat="1" ht="15.75" x14ac:dyDescent="0.25">
      <c r="B1757" s="236"/>
      <c r="C1757" s="237"/>
      <c r="D1757" s="238"/>
      <c r="E1757" s="250"/>
      <c r="F1757" s="236"/>
      <c r="G1757" s="237">
        <f t="shared" si="63"/>
        <v>-1.2960299500264227E-11</v>
      </c>
      <c r="H1757" s="238">
        <f t="shared" si="62"/>
        <v>0</v>
      </c>
      <c r="I1757" s="280"/>
      <c r="J1757" s="269"/>
      <c r="K1757" s="308"/>
      <c r="N1757" s="275"/>
      <c r="O1757" s="275"/>
      <c r="P1757" s="275"/>
      <c r="Q1757" s="295"/>
    </row>
    <row r="1758" spans="2:17" s="130" customFormat="1" ht="15.75" x14ac:dyDescent="0.25">
      <c r="B1758" s="236"/>
      <c r="C1758" s="237"/>
      <c r="D1758" s="238"/>
      <c r="E1758" s="250"/>
      <c r="F1758" s="236"/>
      <c r="G1758" s="237">
        <f t="shared" si="63"/>
        <v>-1.2960299500264227E-11</v>
      </c>
      <c r="H1758" s="238">
        <f t="shared" si="62"/>
        <v>0</v>
      </c>
      <c r="I1758" s="280"/>
      <c r="J1758" s="269"/>
      <c r="K1758" s="308"/>
      <c r="N1758" s="275"/>
      <c r="O1758" s="275"/>
      <c r="P1758" s="275"/>
      <c r="Q1758" s="295"/>
    </row>
    <row r="1759" spans="2:17" s="130" customFormat="1" ht="15.75" x14ac:dyDescent="0.25">
      <c r="B1759" s="236"/>
      <c r="C1759" s="237"/>
      <c r="D1759" s="238"/>
      <c r="E1759" s="250"/>
      <c r="F1759" s="236"/>
      <c r="G1759" s="237">
        <f t="shared" si="63"/>
        <v>-1.2960299500264227E-11</v>
      </c>
      <c r="H1759" s="238">
        <f t="shared" si="62"/>
        <v>0</v>
      </c>
      <c r="I1759" s="280"/>
      <c r="J1759" s="269"/>
      <c r="K1759" s="308"/>
      <c r="N1759" s="275"/>
      <c r="O1759" s="275"/>
      <c r="P1759" s="275"/>
      <c r="Q1759" s="295"/>
    </row>
    <row r="1760" spans="2:17" s="130" customFormat="1" ht="15.75" x14ac:dyDescent="0.25">
      <c r="B1760" s="236"/>
      <c r="C1760" s="237"/>
      <c r="D1760" s="238"/>
      <c r="E1760" s="250"/>
      <c r="F1760" s="236"/>
      <c r="G1760" s="237">
        <f t="shared" si="63"/>
        <v>-1.2960299500264227E-11</v>
      </c>
      <c r="H1760" s="238">
        <f t="shared" si="62"/>
        <v>0</v>
      </c>
      <c r="I1760" s="280"/>
      <c r="J1760" s="269"/>
      <c r="K1760" s="308"/>
      <c r="N1760" s="275"/>
      <c r="O1760" s="275"/>
      <c r="P1760" s="275"/>
      <c r="Q1760" s="295"/>
    </row>
    <row r="1761" spans="2:17" s="130" customFormat="1" ht="15.75" x14ac:dyDescent="0.25">
      <c r="B1761" s="236"/>
      <c r="C1761" s="237"/>
      <c r="D1761" s="238"/>
      <c r="E1761" s="250"/>
      <c r="F1761" s="236"/>
      <c r="G1761" s="237">
        <f t="shared" si="63"/>
        <v>-1.2960299500264227E-11</v>
      </c>
      <c r="H1761" s="238">
        <f t="shared" si="62"/>
        <v>0</v>
      </c>
      <c r="I1761" s="280"/>
      <c r="J1761" s="269"/>
      <c r="K1761" s="308"/>
      <c r="N1761" s="275"/>
      <c r="O1761" s="275"/>
      <c r="P1761" s="275"/>
      <c r="Q1761" s="295"/>
    </row>
    <row r="1762" spans="2:17" s="130" customFormat="1" ht="15.75" x14ac:dyDescent="0.25">
      <c r="B1762" s="236"/>
      <c r="C1762" s="237"/>
      <c r="D1762" s="238"/>
      <c r="E1762" s="250"/>
      <c r="F1762" s="236"/>
      <c r="G1762" s="237">
        <f t="shared" si="63"/>
        <v>-1.2960299500264227E-11</v>
      </c>
      <c r="H1762" s="238">
        <f t="shared" si="62"/>
        <v>0</v>
      </c>
      <c r="I1762" s="280"/>
      <c r="J1762" s="269"/>
      <c r="K1762" s="308"/>
      <c r="N1762" s="275"/>
      <c r="O1762" s="275"/>
      <c r="P1762" s="275"/>
      <c r="Q1762" s="295"/>
    </row>
    <row r="1763" spans="2:17" s="130" customFormat="1" ht="15.75" x14ac:dyDescent="0.25">
      <c r="B1763" s="236"/>
      <c r="C1763" s="237"/>
      <c r="D1763" s="238"/>
      <c r="E1763" s="250"/>
      <c r="F1763" s="236"/>
      <c r="G1763" s="237">
        <f t="shared" si="63"/>
        <v>-1.2960299500264227E-11</v>
      </c>
      <c r="H1763" s="238">
        <f t="shared" si="62"/>
        <v>0</v>
      </c>
      <c r="I1763" s="280"/>
      <c r="J1763" s="269"/>
      <c r="K1763" s="308"/>
      <c r="N1763" s="275"/>
      <c r="O1763" s="275"/>
      <c r="P1763" s="275"/>
      <c r="Q1763" s="295"/>
    </row>
    <row r="1764" spans="2:17" s="130" customFormat="1" ht="15.75" x14ac:dyDescent="0.25">
      <c r="B1764" s="236"/>
      <c r="C1764" s="237"/>
      <c r="D1764" s="238"/>
      <c r="E1764" s="250"/>
      <c r="F1764" s="236"/>
      <c r="G1764" s="237">
        <f t="shared" si="63"/>
        <v>-1.2960299500264227E-11</v>
      </c>
      <c r="H1764" s="238">
        <f t="shared" si="62"/>
        <v>0</v>
      </c>
      <c r="I1764" s="280"/>
      <c r="J1764" s="269"/>
      <c r="K1764" s="308"/>
      <c r="N1764" s="275"/>
      <c r="O1764" s="275"/>
      <c r="P1764" s="275"/>
      <c r="Q1764" s="295"/>
    </row>
    <row r="1765" spans="2:17" s="130" customFormat="1" ht="15.75" x14ac:dyDescent="0.25">
      <c r="B1765" s="236"/>
      <c r="C1765" s="237"/>
      <c r="D1765" s="238"/>
      <c r="E1765" s="250"/>
      <c r="F1765" s="236"/>
      <c r="G1765" s="237">
        <f t="shared" si="63"/>
        <v>-1.2960299500264227E-11</v>
      </c>
      <c r="H1765" s="238">
        <f t="shared" si="62"/>
        <v>0</v>
      </c>
      <c r="I1765" s="280"/>
      <c r="J1765" s="269"/>
      <c r="K1765" s="308"/>
      <c r="N1765" s="275"/>
      <c r="O1765" s="275"/>
      <c r="P1765" s="275"/>
      <c r="Q1765" s="295"/>
    </row>
    <row r="1766" spans="2:17" s="130" customFormat="1" ht="15.75" x14ac:dyDescent="0.25">
      <c r="B1766" s="236"/>
      <c r="C1766" s="237"/>
      <c r="D1766" s="238"/>
      <c r="E1766" s="250"/>
      <c r="F1766" s="236"/>
      <c r="G1766" s="237">
        <f t="shared" si="63"/>
        <v>-1.2960299500264227E-11</v>
      </c>
      <c r="H1766" s="238">
        <f t="shared" si="62"/>
        <v>0</v>
      </c>
      <c r="I1766" s="280"/>
      <c r="J1766" s="269"/>
      <c r="K1766" s="308"/>
      <c r="N1766" s="275"/>
      <c r="O1766" s="275"/>
      <c r="P1766" s="275"/>
      <c r="Q1766" s="295"/>
    </row>
    <row r="1767" spans="2:17" s="130" customFormat="1" ht="15.75" x14ac:dyDescent="0.25">
      <c r="B1767" s="236"/>
      <c r="C1767" s="237"/>
      <c r="D1767" s="238"/>
      <c r="E1767" s="250"/>
      <c r="F1767" s="236"/>
      <c r="G1767" s="237">
        <f t="shared" si="63"/>
        <v>-1.2960299500264227E-11</v>
      </c>
      <c r="H1767" s="238">
        <f t="shared" si="62"/>
        <v>0</v>
      </c>
      <c r="I1767" s="280"/>
      <c r="J1767" s="269"/>
      <c r="K1767" s="308"/>
      <c r="N1767" s="275"/>
      <c r="O1767" s="275"/>
      <c r="P1767" s="275"/>
      <c r="Q1767" s="295"/>
    </row>
    <row r="1768" spans="2:17" s="130" customFormat="1" ht="15.75" x14ac:dyDescent="0.25">
      <c r="B1768" s="236"/>
      <c r="C1768" s="237"/>
      <c r="D1768" s="238"/>
      <c r="E1768" s="250"/>
      <c r="F1768" s="236"/>
      <c r="G1768" s="237">
        <f t="shared" si="63"/>
        <v>-1.2960299500264227E-11</v>
      </c>
      <c r="H1768" s="238">
        <f t="shared" si="62"/>
        <v>0</v>
      </c>
      <c r="I1768" s="280"/>
      <c r="J1768" s="269"/>
      <c r="K1768" s="308"/>
      <c r="N1768" s="275"/>
      <c r="O1768" s="275"/>
      <c r="P1768" s="275"/>
      <c r="Q1768" s="295"/>
    </row>
    <row r="1769" spans="2:17" s="130" customFormat="1" ht="15.75" x14ac:dyDescent="0.25">
      <c r="B1769" s="236"/>
      <c r="C1769" s="237"/>
      <c r="D1769" s="238"/>
      <c r="E1769" s="250"/>
      <c r="F1769" s="236"/>
      <c r="G1769" s="237">
        <f t="shared" si="63"/>
        <v>-1.2960299500264227E-11</v>
      </c>
      <c r="H1769" s="238">
        <f t="shared" si="62"/>
        <v>0</v>
      </c>
      <c r="I1769" s="280"/>
      <c r="J1769" s="269"/>
      <c r="K1769" s="308"/>
      <c r="N1769" s="275"/>
      <c r="O1769" s="275"/>
      <c r="P1769" s="275"/>
      <c r="Q1769" s="295"/>
    </row>
    <row r="1770" spans="2:17" s="130" customFormat="1" ht="15.75" x14ac:dyDescent="0.25">
      <c r="B1770" s="236"/>
      <c r="C1770" s="237"/>
      <c r="D1770" s="238"/>
      <c r="E1770" s="250"/>
      <c r="F1770" s="236"/>
      <c r="G1770" s="237">
        <f t="shared" si="63"/>
        <v>-1.2960299500264227E-11</v>
      </c>
      <c r="H1770" s="238">
        <f t="shared" si="62"/>
        <v>0</v>
      </c>
      <c r="I1770" s="280"/>
      <c r="J1770" s="269"/>
      <c r="K1770" s="308"/>
      <c r="N1770" s="275"/>
      <c r="O1770" s="275"/>
      <c r="P1770" s="275"/>
      <c r="Q1770" s="295"/>
    </row>
    <row r="1771" spans="2:17" s="130" customFormat="1" ht="15.75" x14ac:dyDescent="0.25">
      <c r="B1771" s="236"/>
      <c r="C1771" s="237"/>
      <c r="D1771" s="238"/>
      <c r="E1771" s="250"/>
      <c r="F1771" s="236"/>
      <c r="G1771" s="237">
        <f t="shared" si="63"/>
        <v>-1.2960299500264227E-11</v>
      </c>
      <c r="H1771" s="238">
        <f t="shared" si="62"/>
        <v>0</v>
      </c>
      <c r="I1771" s="280"/>
      <c r="J1771" s="269"/>
      <c r="K1771" s="308"/>
      <c r="N1771" s="275"/>
      <c r="O1771" s="275"/>
      <c r="P1771" s="275"/>
      <c r="Q1771" s="295"/>
    </row>
    <row r="1772" spans="2:17" s="130" customFormat="1" ht="15.75" x14ac:dyDescent="0.25">
      <c r="B1772" s="236"/>
      <c r="C1772" s="237"/>
      <c r="D1772" s="238"/>
      <c r="E1772" s="250"/>
      <c r="F1772" s="236"/>
      <c r="G1772" s="237">
        <f t="shared" si="63"/>
        <v>-1.2960299500264227E-11</v>
      </c>
      <c r="H1772" s="238">
        <f t="shared" si="62"/>
        <v>0</v>
      </c>
      <c r="I1772" s="280"/>
      <c r="J1772" s="269"/>
      <c r="K1772" s="308"/>
      <c r="N1772" s="275"/>
      <c r="O1772" s="275"/>
      <c r="P1772" s="275"/>
      <c r="Q1772" s="295"/>
    </row>
    <row r="1773" spans="2:17" s="130" customFormat="1" ht="15.75" x14ac:dyDescent="0.25">
      <c r="B1773" s="236"/>
      <c r="C1773" s="237"/>
      <c r="D1773" s="238"/>
      <c r="E1773" s="250"/>
      <c r="F1773" s="236"/>
      <c r="G1773" s="237">
        <f t="shared" si="63"/>
        <v>-1.2960299500264227E-11</v>
      </c>
      <c r="H1773" s="238">
        <f t="shared" si="62"/>
        <v>0</v>
      </c>
      <c r="I1773" s="280"/>
      <c r="J1773" s="269"/>
      <c r="K1773" s="308"/>
      <c r="N1773" s="275"/>
      <c r="O1773" s="275"/>
      <c r="P1773" s="275"/>
      <c r="Q1773" s="295"/>
    </row>
    <row r="1774" spans="2:17" s="130" customFormat="1" ht="15.75" x14ac:dyDescent="0.25">
      <c r="B1774" s="236"/>
      <c r="C1774" s="237"/>
      <c r="D1774" s="238"/>
      <c r="E1774" s="250"/>
      <c r="F1774" s="236"/>
      <c r="G1774" s="237">
        <f t="shared" si="63"/>
        <v>-1.2960299500264227E-11</v>
      </c>
      <c r="H1774" s="238">
        <f t="shared" si="62"/>
        <v>0</v>
      </c>
      <c r="I1774" s="280"/>
      <c r="J1774" s="269"/>
      <c r="K1774" s="308"/>
      <c r="N1774" s="275"/>
      <c r="O1774" s="275"/>
      <c r="P1774" s="275"/>
      <c r="Q1774" s="295"/>
    </row>
    <row r="1775" spans="2:17" s="130" customFormat="1" ht="15.75" x14ac:dyDescent="0.25">
      <c r="B1775" s="236"/>
      <c r="C1775" s="237"/>
      <c r="D1775" s="238"/>
      <c r="E1775" s="250"/>
      <c r="F1775" s="236"/>
      <c r="G1775" s="237">
        <f t="shared" si="63"/>
        <v>-1.2960299500264227E-11</v>
      </c>
      <c r="H1775" s="238">
        <f t="shared" si="62"/>
        <v>0</v>
      </c>
      <c r="I1775" s="280"/>
      <c r="J1775" s="269"/>
      <c r="K1775" s="308"/>
      <c r="N1775" s="275"/>
      <c r="O1775" s="275"/>
      <c r="P1775" s="275"/>
      <c r="Q1775" s="295"/>
    </row>
    <row r="1776" spans="2:17" s="130" customFormat="1" ht="15.75" x14ac:dyDescent="0.25">
      <c r="B1776" s="236"/>
      <c r="C1776" s="237"/>
      <c r="D1776" s="238"/>
      <c r="E1776" s="250"/>
      <c r="F1776" s="236"/>
      <c r="G1776" s="237">
        <f t="shared" si="63"/>
        <v>-1.2960299500264227E-11</v>
      </c>
      <c r="H1776" s="238">
        <f t="shared" si="62"/>
        <v>0</v>
      </c>
      <c r="I1776" s="280"/>
      <c r="J1776" s="269"/>
      <c r="K1776" s="308"/>
      <c r="N1776" s="275"/>
      <c r="O1776" s="275"/>
      <c r="P1776" s="275"/>
      <c r="Q1776" s="295"/>
    </row>
    <row r="1777" spans="2:17" s="130" customFormat="1" ht="15.75" x14ac:dyDescent="0.25">
      <c r="B1777" s="236"/>
      <c r="C1777" s="237"/>
      <c r="D1777" s="238"/>
      <c r="E1777" s="250"/>
      <c r="F1777" s="236"/>
      <c r="G1777" s="237">
        <f t="shared" si="63"/>
        <v>-1.2960299500264227E-11</v>
      </c>
      <c r="H1777" s="238">
        <f t="shared" si="62"/>
        <v>0</v>
      </c>
      <c r="I1777" s="280"/>
      <c r="J1777" s="269"/>
      <c r="K1777" s="308"/>
      <c r="N1777" s="275"/>
      <c r="O1777" s="275"/>
      <c r="P1777" s="275"/>
      <c r="Q1777" s="295"/>
    </row>
    <row r="1778" spans="2:17" s="130" customFormat="1" ht="15.75" x14ac:dyDescent="0.25">
      <c r="B1778" s="236"/>
      <c r="C1778" s="237"/>
      <c r="D1778" s="238"/>
      <c r="E1778" s="250"/>
      <c r="F1778" s="236"/>
      <c r="G1778" s="237">
        <f t="shared" si="63"/>
        <v>-1.2960299500264227E-11</v>
      </c>
      <c r="H1778" s="238">
        <f t="shared" si="62"/>
        <v>0</v>
      </c>
      <c r="I1778" s="280"/>
      <c r="J1778" s="269"/>
      <c r="K1778" s="308"/>
      <c r="N1778" s="275"/>
      <c r="O1778" s="275"/>
      <c r="P1778" s="275"/>
      <c r="Q1778" s="295"/>
    </row>
    <row r="1779" spans="2:17" s="130" customFormat="1" ht="15.75" x14ac:dyDescent="0.25">
      <c r="B1779" s="236"/>
      <c r="C1779" s="237"/>
      <c r="D1779" s="238"/>
      <c r="E1779" s="250"/>
      <c r="F1779" s="236"/>
      <c r="G1779" s="237">
        <f t="shared" si="63"/>
        <v>-1.2960299500264227E-11</v>
      </c>
      <c r="H1779" s="238">
        <f t="shared" si="62"/>
        <v>0</v>
      </c>
      <c r="I1779" s="280"/>
      <c r="J1779" s="269"/>
      <c r="K1779" s="308"/>
      <c r="N1779" s="275"/>
      <c r="O1779" s="275"/>
      <c r="P1779" s="275"/>
      <c r="Q1779" s="295"/>
    </row>
    <row r="1780" spans="2:17" s="130" customFormat="1" ht="15.75" x14ac:dyDescent="0.25">
      <c r="B1780" s="236"/>
      <c r="C1780" s="237"/>
      <c r="D1780" s="238"/>
      <c r="E1780" s="250"/>
      <c r="F1780" s="236"/>
      <c r="G1780" s="237">
        <f t="shared" si="63"/>
        <v>-1.2960299500264227E-11</v>
      </c>
      <c r="H1780" s="238">
        <f t="shared" si="62"/>
        <v>0</v>
      </c>
      <c r="I1780" s="280"/>
      <c r="J1780" s="269"/>
      <c r="K1780" s="308"/>
      <c r="N1780" s="275"/>
      <c r="O1780" s="275"/>
      <c r="P1780" s="275"/>
      <c r="Q1780" s="295"/>
    </row>
    <row r="1781" spans="2:17" s="130" customFormat="1" ht="15.75" x14ac:dyDescent="0.25">
      <c r="B1781" s="236"/>
      <c r="C1781" s="237"/>
      <c r="D1781" s="238"/>
      <c r="E1781" s="250"/>
      <c r="F1781" s="236"/>
      <c r="G1781" s="237">
        <f t="shared" si="63"/>
        <v>-1.2960299500264227E-11</v>
      </c>
      <c r="H1781" s="238">
        <f t="shared" si="62"/>
        <v>0</v>
      </c>
      <c r="I1781" s="280"/>
      <c r="J1781" s="269"/>
      <c r="K1781" s="308"/>
      <c r="N1781" s="275"/>
      <c r="O1781" s="275"/>
      <c r="P1781" s="275"/>
      <c r="Q1781" s="295"/>
    </row>
    <row r="1782" spans="2:17" s="130" customFormat="1" ht="15.75" x14ac:dyDescent="0.25">
      <c r="B1782" s="236"/>
      <c r="C1782" s="237"/>
      <c r="D1782" s="238"/>
      <c r="E1782" s="250"/>
      <c r="F1782" s="236"/>
      <c r="G1782" s="237">
        <f t="shared" si="63"/>
        <v>-1.2960299500264227E-11</v>
      </c>
      <c r="H1782" s="238">
        <f t="shared" si="62"/>
        <v>0</v>
      </c>
      <c r="I1782" s="280"/>
      <c r="J1782" s="269"/>
      <c r="K1782" s="308"/>
      <c r="N1782" s="275"/>
      <c r="O1782" s="275"/>
      <c r="P1782" s="275"/>
      <c r="Q1782" s="295"/>
    </row>
    <row r="1783" spans="2:17" s="130" customFormat="1" ht="15.75" x14ac:dyDescent="0.25">
      <c r="B1783" s="236"/>
      <c r="C1783" s="237"/>
      <c r="D1783" s="238"/>
      <c r="E1783" s="250"/>
      <c r="F1783" s="236"/>
      <c r="G1783" s="237">
        <f t="shared" si="63"/>
        <v>-1.2960299500264227E-11</v>
      </c>
      <c r="H1783" s="238">
        <f t="shared" si="62"/>
        <v>0</v>
      </c>
      <c r="I1783" s="280"/>
      <c r="J1783" s="269"/>
      <c r="K1783" s="308"/>
      <c r="N1783" s="275"/>
      <c r="O1783" s="275"/>
      <c r="P1783" s="275"/>
      <c r="Q1783" s="295"/>
    </row>
    <row r="1784" spans="2:17" s="130" customFormat="1" ht="15.75" x14ac:dyDescent="0.25">
      <c r="B1784" s="236"/>
      <c r="C1784" s="237"/>
      <c r="D1784" s="238"/>
      <c r="E1784" s="250"/>
      <c r="F1784" s="236"/>
      <c r="G1784" s="237">
        <f t="shared" si="63"/>
        <v>-1.2960299500264227E-11</v>
      </c>
      <c r="H1784" s="238">
        <f t="shared" si="62"/>
        <v>0</v>
      </c>
      <c r="I1784" s="280"/>
      <c r="J1784" s="269"/>
      <c r="K1784" s="308"/>
      <c r="N1784" s="275"/>
      <c r="O1784" s="275"/>
      <c r="P1784" s="275"/>
      <c r="Q1784" s="295"/>
    </row>
    <row r="1785" spans="2:17" s="130" customFormat="1" ht="15.75" x14ac:dyDescent="0.25">
      <c r="B1785" s="236"/>
      <c r="C1785" s="237"/>
      <c r="D1785" s="238"/>
      <c r="E1785" s="250"/>
      <c r="F1785" s="236"/>
      <c r="G1785" s="237">
        <f t="shared" si="63"/>
        <v>-1.2960299500264227E-11</v>
      </c>
      <c r="H1785" s="238">
        <f t="shared" si="62"/>
        <v>0</v>
      </c>
      <c r="I1785" s="280"/>
      <c r="J1785" s="269"/>
      <c r="K1785" s="308"/>
      <c r="N1785" s="275"/>
      <c r="O1785" s="275"/>
      <c r="P1785" s="275"/>
      <c r="Q1785" s="295"/>
    </row>
    <row r="1786" spans="2:17" s="130" customFormat="1" ht="15.75" x14ac:dyDescent="0.25">
      <c r="B1786" s="236"/>
      <c r="C1786" s="237"/>
      <c r="D1786" s="238"/>
      <c r="E1786" s="250"/>
      <c r="F1786" s="236"/>
      <c r="G1786" s="237">
        <f t="shared" si="63"/>
        <v>-1.2960299500264227E-11</v>
      </c>
      <c r="H1786" s="238">
        <f t="shared" si="62"/>
        <v>0</v>
      </c>
      <c r="I1786" s="280"/>
      <c r="J1786" s="269"/>
      <c r="K1786" s="308"/>
      <c r="N1786" s="275"/>
      <c r="O1786" s="275"/>
      <c r="P1786" s="275"/>
      <c r="Q1786" s="295"/>
    </row>
    <row r="1787" spans="2:17" s="130" customFormat="1" ht="15.75" x14ac:dyDescent="0.25">
      <c r="B1787" s="236"/>
      <c r="C1787" s="237"/>
      <c r="D1787" s="238"/>
      <c r="E1787" s="250"/>
      <c r="F1787" s="236"/>
      <c r="G1787" s="237">
        <f t="shared" si="63"/>
        <v>-1.2960299500264227E-11</v>
      </c>
      <c r="H1787" s="238">
        <f t="shared" si="62"/>
        <v>0</v>
      </c>
      <c r="I1787" s="280"/>
      <c r="J1787" s="269"/>
      <c r="K1787" s="308"/>
      <c r="N1787" s="275"/>
      <c r="O1787" s="275"/>
      <c r="P1787" s="275"/>
      <c r="Q1787" s="295"/>
    </row>
    <row r="1788" spans="2:17" s="130" customFormat="1" ht="15.75" x14ac:dyDescent="0.25">
      <c r="B1788" s="236"/>
      <c r="C1788" s="237"/>
      <c r="D1788" s="238"/>
      <c r="E1788" s="250"/>
      <c r="F1788" s="236"/>
      <c r="G1788" s="237">
        <f t="shared" si="63"/>
        <v>-1.2960299500264227E-11</v>
      </c>
      <c r="H1788" s="238">
        <f t="shared" si="62"/>
        <v>0</v>
      </c>
      <c r="I1788" s="280"/>
      <c r="J1788" s="269"/>
      <c r="K1788" s="308"/>
      <c r="N1788" s="275"/>
      <c r="O1788" s="275"/>
      <c r="P1788" s="275"/>
      <c r="Q1788" s="295"/>
    </row>
    <row r="1789" spans="2:17" s="130" customFormat="1" ht="15.75" x14ac:dyDescent="0.25">
      <c r="B1789" s="236"/>
      <c r="C1789" s="237"/>
      <c r="D1789" s="238"/>
      <c r="E1789" s="250"/>
      <c r="F1789" s="236"/>
      <c r="G1789" s="237">
        <f t="shared" si="63"/>
        <v>-1.2960299500264227E-11</v>
      </c>
      <c r="H1789" s="238">
        <f t="shared" si="62"/>
        <v>0</v>
      </c>
      <c r="I1789" s="280"/>
      <c r="J1789" s="269"/>
      <c r="K1789" s="308"/>
      <c r="N1789" s="275"/>
      <c r="O1789" s="275"/>
      <c r="P1789" s="275"/>
      <c r="Q1789" s="295"/>
    </row>
    <row r="1790" spans="2:17" s="130" customFormat="1" ht="15.75" x14ac:dyDescent="0.25">
      <c r="B1790" s="236"/>
      <c r="C1790" s="237"/>
      <c r="D1790" s="238"/>
      <c r="E1790" s="250"/>
      <c r="F1790" s="236"/>
      <c r="G1790" s="237">
        <f t="shared" si="63"/>
        <v>-1.2960299500264227E-11</v>
      </c>
      <c r="H1790" s="238">
        <f t="shared" si="62"/>
        <v>0</v>
      </c>
      <c r="I1790" s="280"/>
      <c r="J1790" s="269"/>
      <c r="K1790" s="308"/>
      <c r="N1790" s="275"/>
      <c r="O1790" s="275"/>
      <c r="P1790" s="275"/>
      <c r="Q1790" s="295"/>
    </row>
    <row r="1791" spans="2:17" s="130" customFormat="1" ht="15.75" x14ac:dyDescent="0.25">
      <c r="B1791" s="236"/>
      <c r="C1791" s="237"/>
      <c r="D1791" s="238"/>
      <c r="E1791" s="250"/>
      <c r="F1791" s="236"/>
      <c r="G1791" s="237">
        <f t="shared" si="63"/>
        <v>-1.2960299500264227E-11</v>
      </c>
      <c r="H1791" s="238">
        <f t="shared" si="62"/>
        <v>0</v>
      </c>
      <c r="I1791" s="280"/>
      <c r="J1791" s="269"/>
      <c r="K1791" s="308"/>
      <c r="N1791" s="275"/>
      <c r="O1791" s="275"/>
      <c r="P1791" s="275"/>
      <c r="Q1791" s="295"/>
    </row>
    <row r="1792" spans="2:17" s="130" customFormat="1" ht="15.75" x14ac:dyDescent="0.25">
      <c r="B1792" s="236"/>
      <c r="C1792" s="237"/>
      <c r="D1792" s="238"/>
      <c r="E1792" s="250"/>
      <c r="F1792" s="236"/>
      <c r="G1792" s="237">
        <f t="shared" si="63"/>
        <v>-1.2960299500264227E-11</v>
      </c>
      <c r="H1792" s="238">
        <f t="shared" si="62"/>
        <v>0</v>
      </c>
      <c r="I1792" s="280"/>
      <c r="J1792" s="269"/>
      <c r="K1792" s="308"/>
      <c r="N1792" s="275"/>
      <c r="O1792" s="275"/>
      <c r="P1792" s="275"/>
      <c r="Q1792" s="295"/>
    </row>
    <row r="1793" spans="2:17" s="130" customFormat="1" ht="15.75" x14ac:dyDescent="0.25">
      <c r="B1793" s="236"/>
      <c r="C1793" s="237"/>
      <c r="D1793" s="238"/>
      <c r="E1793" s="250"/>
      <c r="F1793" s="236"/>
      <c r="G1793" s="237">
        <f t="shared" si="63"/>
        <v>-1.2960299500264227E-11</v>
      </c>
      <c r="H1793" s="238">
        <f t="shared" si="62"/>
        <v>0</v>
      </c>
      <c r="I1793" s="280"/>
      <c r="J1793" s="269"/>
      <c r="K1793" s="308"/>
      <c r="N1793" s="275"/>
      <c r="O1793" s="275"/>
      <c r="P1793" s="275"/>
      <c r="Q1793" s="295"/>
    </row>
    <row r="1794" spans="2:17" s="130" customFormat="1" ht="15.75" x14ac:dyDescent="0.25">
      <c r="B1794" s="236"/>
      <c r="C1794" s="237"/>
      <c r="D1794" s="238"/>
      <c r="E1794" s="250"/>
      <c r="F1794" s="236"/>
      <c r="G1794" s="237">
        <f t="shared" si="63"/>
        <v>-1.2960299500264227E-11</v>
      </c>
      <c r="H1794" s="238">
        <f t="shared" si="62"/>
        <v>0</v>
      </c>
      <c r="I1794" s="280"/>
      <c r="J1794" s="269"/>
      <c r="K1794" s="308"/>
      <c r="N1794" s="275"/>
      <c r="O1794" s="275"/>
      <c r="P1794" s="275"/>
      <c r="Q1794" s="295"/>
    </row>
    <row r="1795" spans="2:17" s="130" customFormat="1" ht="15.75" x14ac:dyDescent="0.25">
      <c r="B1795" s="236"/>
      <c r="C1795" s="237"/>
      <c r="D1795" s="238"/>
      <c r="E1795" s="250"/>
      <c r="F1795" s="236"/>
      <c r="G1795" s="237">
        <f t="shared" si="63"/>
        <v>-1.2960299500264227E-11</v>
      </c>
      <c r="H1795" s="238">
        <f t="shared" ref="H1795:H1858" si="64">H1794-F1826+D1826</f>
        <v>0</v>
      </c>
      <c r="I1795" s="280"/>
      <c r="J1795" s="269"/>
      <c r="K1795" s="308"/>
      <c r="N1795" s="275"/>
      <c r="O1795" s="275"/>
      <c r="P1795" s="275"/>
      <c r="Q1795" s="295"/>
    </row>
    <row r="1796" spans="2:17" s="130" customFormat="1" ht="15.75" x14ac:dyDescent="0.25">
      <c r="B1796" s="236"/>
      <c r="C1796" s="237"/>
      <c r="D1796" s="238"/>
      <c r="E1796" s="250"/>
      <c r="F1796" s="236"/>
      <c r="G1796" s="237">
        <f t="shared" si="63"/>
        <v>-1.2960299500264227E-11</v>
      </c>
      <c r="H1796" s="238">
        <f t="shared" si="64"/>
        <v>0</v>
      </c>
      <c r="I1796" s="280"/>
      <c r="J1796" s="269"/>
      <c r="K1796" s="308"/>
      <c r="N1796" s="275"/>
      <c r="O1796" s="275"/>
      <c r="P1796" s="275"/>
      <c r="Q1796" s="295"/>
    </row>
    <row r="1797" spans="2:17" s="130" customFormat="1" ht="15.75" x14ac:dyDescent="0.25">
      <c r="B1797" s="236"/>
      <c r="C1797" s="237"/>
      <c r="D1797" s="238"/>
      <c r="E1797" s="250"/>
      <c r="F1797" s="236"/>
      <c r="G1797" s="237">
        <f t="shared" si="63"/>
        <v>-1.2960299500264227E-11</v>
      </c>
      <c r="H1797" s="238">
        <f t="shared" si="64"/>
        <v>0</v>
      </c>
      <c r="I1797" s="280"/>
      <c r="J1797" s="269"/>
      <c r="K1797" s="308"/>
      <c r="N1797" s="275"/>
      <c r="O1797" s="275"/>
      <c r="P1797" s="275"/>
      <c r="Q1797" s="295"/>
    </row>
    <row r="1798" spans="2:17" s="130" customFormat="1" ht="15.75" x14ac:dyDescent="0.25">
      <c r="B1798" s="236"/>
      <c r="C1798" s="237"/>
      <c r="D1798" s="238"/>
      <c r="E1798" s="250"/>
      <c r="F1798" s="236"/>
      <c r="G1798" s="237">
        <f t="shared" si="63"/>
        <v>-1.2960299500264227E-11</v>
      </c>
      <c r="H1798" s="238">
        <f t="shared" si="64"/>
        <v>0</v>
      </c>
      <c r="I1798" s="280"/>
      <c r="J1798" s="269"/>
      <c r="K1798" s="308"/>
      <c r="N1798" s="275"/>
      <c r="O1798" s="275"/>
      <c r="P1798" s="275"/>
      <c r="Q1798" s="295"/>
    </row>
    <row r="1799" spans="2:17" s="130" customFormat="1" ht="15.75" x14ac:dyDescent="0.25">
      <c r="B1799" s="236"/>
      <c r="C1799" s="237"/>
      <c r="D1799" s="238"/>
      <c r="E1799" s="250"/>
      <c r="F1799" s="236"/>
      <c r="G1799" s="237">
        <f t="shared" si="63"/>
        <v>-1.2960299500264227E-11</v>
      </c>
      <c r="H1799" s="238">
        <f t="shared" si="64"/>
        <v>0</v>
      </c>
      <c r="I1799" s="280"/>
      <c r="J1799" s="269"/>
      <c r="K1799" s="308"/>
      <c r="N1799" s="275"/>
      <c r="O1799" s="275"/>
      <c r="P1799" s="275"/>
      <c r="Q1799" s="295"/>
    </row>
    <row r="1800" spans="2:17" s="130" customFormat="1" ht="15.75" x14ac:dyDescent="0.25">
      <c r="B1800" s="236"/>
      <c r="C1800" s="237"/>
      <c r="D1800" s="238"/>
      <c r="E1800" s="250"/>
      <c r="F1800" s="236"/>
      <c r="G1800" s="237">
        <f t="shared" si="63"/>
        <v>-1.2960299500264227E-11</v>
      </c>
      <c r="H1800" s="238">
        <f t="shared" si="64"/>
        <v>0</v>
      </c>
      <c r="I1800" s="280"/>
      <c r="J1800" s="269"/>
      <c r="K1800" s="308"/>
      <c r="N1800" s="275"/>
      <c r="O1800" s="275"/>
      <c r="P1800" s="275"/>
      <c r="Q1800" s="295"/>
    </row>
    <row r="1801" spans="2:17" s="130" customFormat="1" ht="15.75" x14ac:dyDescent="0.25">
      <c r="B1801" s="236"/>
      <c r="C1801" s="237"/>
      <c r="D1801" s="238"/>
      <c r="E1801" s="250"/>
      <c r="F1801" s="236"/>
      <c r="G1801" s="237">
        <f t="shared" si="63"/>
        <v>-1.2960299500264227E-11</v>
      </c>
      <c r="H1801" s="238">
        <f t="shared" si="64"/>
        <v>0</v>
      </c>
      <c r="I1801" s="280"/>
      <c r="J1801" s="269"/>
      <c r="K1801" s="308"/>
      <c r="N1801" s="275"/>
      <c r="O1801" s="275"/>
      <c r="P1801" s="275"/>
      <c r="Q1801" s="295"/>
    </row>
    <row r="1802" spans="2:17" s="130" customFormat="1" ht="15.75" x14ac:dyDescent="0.25">
      <c r="B1802" s="236"/>
      <c r="C1802" s="237"/>
      <c r="D1802" s="238"/>
      <c r="E1802" s="250"/>
      <c r="F1802" s="236"/>
      <c r="G1802" s="237">
        <f t="shared" si="63"/>
        <v>-1.2960299500264227E-11</v>
      </c>
      <c r="H1802" s="238">
        <f t="shared" si="64"/>
        <v>0</v>
      </c>
      <c r="I1802" s="280"/>
      <c r="J1802" s="269"/>
      <c r="K1802" s="308"/>
      <c r="N1802" s="275"/>
      <c r="O1802" s="275"/>
      <c r="P1802" s="275"/>
      <c r="Q1802" s="295"/>
    </row>
    <row r="1803" spans="2:17" s="130" customFormat="1" ht="15.75" x14ac:dyDescent="0.25">
      <c r="B1803" s="236"/>
      <c r="C1803" s="237"/>
      <c r="D1803" s="238"/>
      <c r="E1803" s="250"/>
      <c r="F1803" s="236"/>
      <c r="G1803" s="237">
        <f t="shared" si="63"/>
        <v>-1.2960299500264227E-11</v>
      </c>
      <c r="H1803" s="238">
        <f t="shared" si="64"/>
        <v>0</v>
      </c>
      <c r="I1803" s="280"/>
      <c r="J1803" s="269"/>
      <c r="K1803" s="308"/>
      <c r="N1803" s="275"/>
      <c r="O1803" s="275"/>
      <c r="P1803" s="275"/>
      <c r="Q1803" s="295"/>
    </row>
    <row r="1804" spans="2:17" s="130" customFormat="1" ht="15.75" x14ac:dyDescent="0.25">
      <c r="B1804" s="236"/>
      <c r="C1804" s="237"/>
      <c r="D1804" s="238"/>
      <c r="E1804" s="250"/>
      <c r="F1804" s="236"/>
      <c r="G1804" s="237">
        <f t="shared" si="63"/>
        <v>-1.2960299500264227E-11</v>
      </c>
      <c r="H1804" s="238">
        <f t="shared" si="64"/>
        <v>0</v>
      </c>
      <c r="I1804" s="280"/>
      <c r="J1804" s="269"/>
      <c r="K1804" s="308"/>
      <c r="N1804" s="275"/>
      <c r="O1804" s="275"/>
      <c r="P1804" s="275"/>
      <c r="Q1804" s="295"/>
    </row>
    <row r="1805" spans="2:17" s="130" customFormat="1" ht="15.75" x14ac:dyDescent="0.25">
      <c r="B1805" s="236"/>
      <c r="C1805" s="237"/>
      <c r="D1805" s="238"/>
      <c r="E1805" s="250"/>
      <c r="F1805" s="236"/>
      <c r="G1805" s="237">
        <f t="shared" si="63"/>
        <v>-1.2960299500264227E-11</v>
      </c>
      <c r="H1805" s="238">
        <f t="shared" si="64"/>
        <v>0</v>
      </c>
      <c r="I1805" s="280"/>
      <c r="J1805" s="269"/>
      <c r="K1805" s="308"/>
      <c r="N1805" s="275"/>
      <c r="O1805" s="275"/>
      <c r="P1805" s="275"/>
      <c r="Q1805" s="295"/>
    </row>
    <row r="1806" spans="2:17" s="130" customFormat="1" ht="15.75" x14ac:dyDescent="0.25">
      <c r="B1806" s="236"/>
      <c r="C1806" s="237"/>
      <c r="D1806" s="238"/>
      <c r="E1806" s="250"/>
      <c r="F1806" s="236"/>
      <c r="G1806" s="237">
        <f t="shared" si="63"/>
        <v>-1.2960299500264227E-11</v>
      </c>
      <c r="H1806" s="238">
        <f t="shared" si="64"/>
        <v>0</v>
      </c>
      <c r="I1806" s="280"/>
      <c r="J1806" s="269"/>
      <c r="K1806" s="308"/>
      <c r="N1806" s="275"/>
      <c r="O1806" s="275"/>
      <c r="P1806" s="275"/>
      <c r="Q1806" s="295"/>
    </row>
    <row r="1807" spans="2:17" s="130" customFormat="1" ht="15.75" x14ac:dyDescent="0.25">
      <c r="B1807" s="236"/>
      <c r="C1807" s="237"/>
      <c r="D1807" s="238"/>
      <c r="E1807" s="250"/>
      <c r="F1807" s="236"/>
      <c r="G1807" s="237">
        <f t="shared" si="63"/>
        <v>-1.2960299500264227E-11</v>
      </c>
      <c r="H1807" s="238">
        <f t="shared" si="64"/>
        <v>0</v>
      </c>
      <c r="I1807" s="280"/>
      <c r="J1807" s="269"/>
      <c r="K1807" s="308"/>
      <c r="N1807" s="275"/>
      <c r="O1807" s="275"/>
      <c r="P1807" s="275"/>
      <c r="Q1807" s="295"/>
    </row>
    <row r="1808" spans="2:17" s="130" customFormat="1" ht="15.75" x14ac:dyDescent="0.25">
      <c r="B1808" s="236"/>
      <c r="C1808" s="237"/>
      <c r="D1808" s="238"/>
      <c r="E1808" s="250"/>
      <c r="F1808" s="236"/>
      <c r="G1808" s="237">
        <f t="shared" si="63"/>
        <v>-1.2960299500264227E-11</v>
      </c>
      <c r="H1808" s="238">
        <f t="shared" si="64"/>
        <v>0</v>
      </c>
      <c r="I1808" s="280"/>
      <c r="J1808" s="269"/>
      <c r="K1808" s="308"/>
      <c r="N1808" s="275"/>
      <c r="O1808" s="275"/>
      <c r="P1808" s="275"/>
      <c r="Q1808" s="295"/>
    </row>
    <row r="1809" spans="2:17" s="130" customFormat="1" ht="15.75" x14ac:dyDescent="0.25">
      <c r="B1809" s="236"/>
      <c r="C1809" s="237"/>
      <c r="D1809" s="238"/>
      <c r="E1809" s="250"/>
      <c r="F1809" s="236"/>
      <c r="G1809" s="237">
        <f t="shared" si="63"/>
        <v>-1.2960299500264227E-11</v>
      </c>
      <c r="H1809" s="238">
        <f t="shared" si="64"/>
        <v>0</v>
      </c>
      <c r="I1809" s="280"/>
      <c r="J1809" s="269"/>
      <c r="K1809" s="308"/>
      <c r="N1809" s="275"/>
      <c r="O1809" s="275"/>
      <c r="P1809" s="275"/>
      <c r="Q1809" s="295"/>
    </row>
    <row r="1810" spans="2:17" s="130" customFormat="1" ht="15.75" x14ac:dyDescent="0.25">
      <c r="B1810" s="236"/>
      <c r="C1810" s="237"/>
      <c r="D1810" s="238"/>
      <c r="E1810" s="250"/>
      <c r="F1810" s="236"/>
      <c r="G1810" s="237">
        <f t="shared" si="63"/>
        <v>-1.2960299500264227E-11</v>
      </c>
      <c r="H1810" s="238">
        <f t="shared" si="64"/>
        <v>0</v>
      </c>
      <c r="I1810" s="280"/>
      <c r="J1810" s="269"/>
      <c r="K1810" s="308"/>
      <c r="N1810" s="275"/>
      <c r="O1810" s="275"/>
      <c r="P1810" s="275"/>
      <c r="Q1810" s="295"/>
    </row>
    <row r="1811" spans="2:17" s="130" customFormat="1" ht="15.75" x14ac:dyDescent="0.25">
      <c r="B1811" s="236"/>
      <c r="C1811" s="237"/>
      <c r="D1811" s="238"/>
      <c r="E1811" s="250"/>
      <c r="F1811" s="236"/>
      <c r="G1811" s="237">
        <f t="shared" si="63"/>
        <v>-1.2960299500264227E-11</v>
      </c>
      <c r="H1811" s="238">
        <f t="shared" si="64"/>
        <v>0</v>
      </c>
      <c r="I1811" s="280"/>
      <c r="J1811" s="269"/>
      <c r="K1811" s="308"/>
      <c r="N1811" s="275"/>
      <c r="O1811" s="275"/>
      <c r="P1811" s="275"/>
      <c r="Q1811" s="295"/>
    </row>
    <row r="1812" spans="2:17" s="130" customFormat="1" ht="15.75" x14ac:dyDescent="0.25">
      <c r="B1812" s="236"/>
      <c r="C1812" s="237"/>
      <c r="D1812" s="238"/>
      <c r="E1812" s="250"/>
      <c r="F1812" s="236"/>
      <c r="G1812" s="237">
        <f t="shared" si="63"/>
        <v>-1.2960299500264227E-11</v>
      </c>
      <c r="H1812" s="238">
        <f t="shared" si="64"/>
        <v>0</v>
      </c>
      <c r="I1812" s="280"/>
      <c r="J1812" s="269"/>
      <c r="K1812" s="308"/>
      <c r="N1812" s="275"/>
      <c r="O1812" s="275"/>
      <c r="P1812" s="275"/>
      <c r="Q1812" s="295"/>
    </row>
    <row r="1813" spans="2:17" s="130" customFormat="1" ht="15.75" x14ac:dyDescent="0.25">
      <c r="B1813" s="236"/>
      <c r="C1813" s="237"/>
      <c r="D1813" s="238"/>
      <c r="E1813" s="250"/>
      <c r="F1813" s="236"/>
      <c r="G1813" s="237">
        <f t="shared" si="63"/>
        <v>-1.2960299500264227E-11</v>
      </c>
      <c r="H1813" s="238">
        <f t="shared" si="64"/>
        <v>0</v>
      </c>
      <c r="I1813" s="280"/>
      <c r="J1813" s="269"/>
      <c r="K1813" s="308"/>
      <c r="N1813" s="275"/>
      <c r="O1813" s="275"/>
      <c r="P1813" s="275"/>
      <c r="Q1813" s="295"/>
    </row>
    <row r="1814" spans="2:17" s="130" customFormat="1" ht="15.75" x14ac:dyDescent="0.25">
      <c r="B1814" s="236"/>
      <c r="C1814" s="237"/>
      <c r="D1814" s="238"/>
      <c r="E1814" s="250"/>
      <c r="F1814" s="236"/>
      <c r="G1814" s="237">
        <f t="shared" ref="G1814:G1877" si="65">G1813-E1814+C1814</f>
        <v>-1.2960299500264227E-11</v>
      </c>
      <c r="H1814" s="238">
        <f t="shared" si="64"/>
        <v>0</v>
      </c>
      <c r="I1814" s="280"/>
      <c r="J1814" s="269"/>
      <c r="K1814" s="308"/>
      <c r="N1814" s="275"/>
      <c r="O1814" s="275"/>
      <c r="P1814" s="275"/>
      <c r="Q1814" s="295"/>
    </row>
    <row r="1815" spans="2:17" s="130" customFormat="1" ht="15.75" x14ac:dyDescent="0.25">
      <c r="B1815" s="236"/>
      <c r="C1815" s="237"/>
      <c r="D1815" s="238"/>
      <c r="E1815" s="250"/>
      <c r="F1815" s="236"/>
      <c r="G1815" s="237">
        <f t="shared" si="65"/>
        <v>-1.2960299500264227E-11</v>
      </c>
      <c r="H1815" s="238">
        <f t="shared" si="64"/>
        <v>0</v>
      </c>
      <c r="I1815" s="280"/>
      <c r="J1815" s="269"/>
      <c r="K1815" s="308"/>
      <c r="N1815" s="275"/>
      <c r="O1815" s="275"/>
      <c r="P1815" s="275"/>
      <c r="Q1815" s="295"/>
    </row>
    <row r="1816" spans="2:17" s="130" customFormat="1" ht="15.75" x14ac:dyDescent="0.25">
      <c r="B1816" s="236"/>
      <c r="C1816" s="237"/>
      <c r="D1816" s="238"/>
      <c r="E1816" s="250"/>
      <c r="F1816" s="236"/>
      <c r="G1816" s="237">
        <f t="shared" si="65"/>
        <v>-1.2960299500264227E-11</v>
      </c>
      <c r="H1816" s="238">
        <f t="shared" si="64"/>
        <v>0</v>
      </c>
      <c r="I1816" s="280"/>
      <c r="J1816" s="269"/>
      <c r="K1816" s="308"/>
      <c r="N1816" s="275"/>
      <c r="O1816" s="275"/>
      <c r="P1816" s="275"/>
      <c r="Q1816" s="295"/>
    </row>
    <row r="1817" spans="2:17" s="130" customFormat="1" ht="15.75" x14ac:dyDescent="0.25">
      <c r="B1817" s="236"/>
      <c r="C1817" s="237"/>
      <c r="D1817" s="238"/>
      <c r="E1817" s="250"/>
      <c r="F1817" s="236"/>
      <c r="G1817" s="237">
        <f t="shared" si="65"/>
        <v>-1.2960299500264227E-11</v>
      </c>
      <c r="H1817" s="238">
        <f t="shared" si="64"/>
        <v>0</v>
      </c>
      <c r="I1817" s="280"/>
      <c r="J1817" s="269"/>
      <c r="K1817" s="308"/>
      <c r="N1817" s="275"/>
      <c r="O1817" s="275"/>
      <c r="P1817" s="275"/>
      <c r="Q1817" s="295"/>
    </row>
    <row r="1818" spans="2:17" s="130" customFormat="1" ht="15.75" x14ac:dyDescent="0.25">
      <c r="B1818" s="236"/>
      <c r="C1818" s="237"/>
      <c r="D1818" s="238"/>
      <c r="E1818" s="250"/>
      <c r="F1818" s="236"/>
      <c r="G1818" s="237">
        <f t="shared" si="65"/>
        <v>-1.2960299500264227E-11</v>
      </c>
      <c r="H1818" s="238">
        <f t="shared" si="64"/>
        <v>0</v>
      </c>
      <c r="I1818" s="280"/>
      <c r="J1818" s="269"/>
      <c r="K1818" s="308"/>
      <c r="N1818" s="275"/>
      <c r="O1818" s="275"/>
      <c r="P1818" s="275"/>
      <c r="Q1818" s="295"/>
    </row>
    <row r="1819" spans="2:17" s="130" customFormat="1" ht="15.75" x14ac:dyDescent="0.25">
      <c r="B1819" s="236"/>
      <c r="C1819" s="237"/>
      <c r="D1819" s="238"/>
      <c r="E1819" s="250"/>
      <c r="F1819" s="236"/>
      <c r="G1819" s="237">
        <f t="shared" si="65"/>
        <v>-1.2960299500264227E-11</v>
      </c>
      <c r="H1819" s="238">
        <f t="shared" si="64"/>
        <v>0</v>
      </c>
      <c r="I1819" s="280"/>
      <c r="J1819" s="269"/>
      <c r="K1819" s="308"/>
      <c r="N1819" s="275"/>
      <c r="O1819" s="275"/>
      <c r="P1819" s="275"/>
      <c r="Q1819" s="295"/>
    </row>
    <row r="1820" spans="2:17" s="130" customFormat="1" ht="15.75" x14ac:dyDescent="0.25">
      <c r="B1820" s="236"/>
      <c r="C1820" s="237"/>
      <c r="D1820" s="238"/>
      <c r="E1820" s="250"/>
      <c r="F1820" s="236"/>
      <c r="G1820" s="237">
        <f t="shared" si="65"/>
        <v>-1.2960299500264227E-11</v>
      </c>
      <c r="H1820" s="238">
        <f t="shared" si="64"/>
        <v>0</v>
      </c>
      <c r="I1820" s="280"/>
      <c r="J1820" s="269"/>
      <c r="K1820" s="308"/>
      <c r="N1820" s="275"/>
      <c r="O1820" s="275"/>
      <c r="P1820" s="275"/>
      <c r="Q1820" s="295"/>
    </row>
    <row r="1821" spans="2:17" s="130" customFormat="1" ht="15.75" x14ac:dyDescent="0.25">
      <c r="B1821" s="236"/>
      <c r="C1821" s="237"/>
      <c r="D1821" s="238"/>
      <c r="E1821" s="250"/>
      <c r="F1821" s="236"/>
      <c r="G1821" s="237">
        <f t="shared" si="65"/>
        <v>-1.2960299500264227E-11</v>
      </c>
      <c r="H1821" s="238">
        <f t="shared" si="64"/>
        <v>0</v>
      </c>
      <c r="I1821" s="280"/>
      <c r="J1821" s="269"/>
      <c r="K1821" s="308"/>
      <c r="N1821" s="275"/>
      <c r="O1821" s="275"/>
      <c r="P1821" s="275"/>
      <c r="Q1821" s="295"/>
    </row>
    <row r="1822" spans="2:17" s="130" customFormat="1" ht="15.75" x14ac:dyDescent="0.25">
      <c r="B1822" s="236"/>
      <c r="C1822" s="237"/>
      <c r="D1822" s="238"/>
      <c r="E1822" s="250"/>
      <c r="F1822" s="236"/>
      <c r="G1822" s="237">
        <f t="shared" si="65"/>
        <v>-1.2960299500264227E-11</v>
      </c>
      <c r="H1822" s="238">
        <f t="shared" si="64"/>
        <v>0</v>
      </c>
      <c r="I1822" s="280"/>
      <c r="J1822" s="269"/>
      <c r="K1822" s="308"/>
      <c r="N1822" s="275"/>
      <c r="O1822" s="275"/>
      <c r="P1822" s="275"/>
      <c r="Q1822" s="295"/>
    </row>
    <row r="1823" spans="2:17" s="130" customFormat="1" ht="15.75" x14ac:dyDescent="0.25">
      <c r="B1823" s="236"/>
      <c r="C1823" s="237"/>
      <c r="D1823" s="238"/>
      <c r="E1823" s="250"/>
      <c r="F1823" s="236"/>
      <c r="G1823" s="237">
        <f t="shared" si="65"/>
        <v>-1.2960299500264227E-11</v>
      </c>
      <c r="H1823" s="238">
        <f t="shared" si="64"/>
        <v>0</v>
      </c>
      <c r="I1823" s="280"/>
      <c r="J1823" s="269"/>
      <c r="K1823" s="308"/>
      <c r="N1823" s="275"/>
      <c r="O1823" s="275"/>
      <c r="P1823" s="275"/>
      <c r="Q1823" s="295"/>
    </row>
    <row r="1824" spans="2:17" s="130" customFormat="1" ht="15.75" x14ac:dyDescent="0.25">
      <c r="B1824" s="236"/>
      <c r="C1824" s="237"/>
      <c r="D1824" s="238"/>
      <c r="E1824" s="250"/>
      <c r="F1824" s="236"/>
      <c r="G1824" s="237">
        <f t="shared" si="65"/>
        <v>-1.2960299500264227E-11</v>
      </c>
      <c r="H1824" s="238">
        <f t="shared" si="64"/>
        <v>0</v>
      </c>
      <c r="I1824" s="280"/>
      <c r="J1824" s="269"/>
      <c r="K1824" s="308"/>
      <c r="N1824" s="275"/>
      <c r="O1824" s="275"/>
      <c r="P1824" s="275"/>
      <c r="Q1824" s="295"/>
    </row>
    <row r="1825" spans="2:17" s="130" customFormat="1" ht="15.75" x14ac:dyDescent="0.25">
      <c r="B1825" s="236"/>
      <c r="C1825" s="237"/>
      <c r="D1825" s="238"/>
      <c r="E1825" s="250"/>
      <c r="F1825" s="236"/>
      <c r="G1825" s="237">
        <f t="shared" si="65"/>
        <v>-1.2960299500264227E-11</v>
      </c>
      <c r="H1825" s="238">
        <f t="shared" si="64"/>
        <v>0</v>
      </c>
      <c r="I1825" s="280"/>
      <c r="J1825" s="269"/>
      <c r="K1825" s="308"/>
      <c r="N1825" s="275"/>
      <c r="O1825" s="275"/>
      <c r="P1825" s="275"/>
      <c r="Q1825" s="295"/>
    </row>
    <row r="1826" spans="2:17" s="130" customFormat="1" ht="15.75" x14ac:dyDescent="0.25">
      <c r="B1826" s="236"/>
      <c r="C1826" s="237"/>
      <c r="D1826" s="238"/>
      <c r="E1826" s="250"/>
      <c r="F1826" s="236"/>
      <c r="G1826" s="237">
        <f t="shared" si="65"/>
        <v>-1.2960299500264227E-11</v>
      </c>
      <c r="H1826" s="238">
        <f t="shared" si="64"/>
        <v>0</v>
      </c>
      <c r="I1826" s="280"/>
      <c r="J1826" s="269"/>
      <c r="K1826" s="308"/>
      <c r="N1826" s="275"/>
      <c r="O1826" s="275"/>
      <c r="P1826" s="275"/>
      <c r="Q1826" s="295"/>
    </row>
    <row r="1827" spans="2:17" s="130" customFormat="1" ht="15.75" x14ac:dyDescent="0.25">
      <c r="B1827" s="236"/>
      <c r="C1827" s="237"/>
      <c r="D1827" s="238"/>
      <c r="E1827" s="250"/>
      <c r="F1827" s="236"/>
      <c r="G1827" s="237">
        <f t="shared" si="65"/>
        <v>-1.2960299500264227E-11</v>
      </c>
      <c r="H1827" s="238">
        <f t="shared" si="64"/>
        <v>0</v>
      </c>
      <c r="I1827" s="280"/>
      <c r="J1827" s="269"/>
      <c r="K1827" s="308"/>
      <c r="N1827" s="275"/>
      <c r="O1827" s="275"/>
      <c r="P1827" s="275"/>
      <c r="Q1827" s="295"/>
    </row>
    <row r="1828" spans="2:17" s="130" customFormat="1" ht="15.75" x14ac:dyDescent="0.25">
      <c r="B1828" s="236"/>
      <c r="C1828" s="237"/>
      <c r="D1828" s="238"/>
      <c r="E1828" s="250"/>
      <c r="F1828" s="236"/>
      <c r="G1828" s="237">
        <f t="shared" si="65"/>
        <v>-1.2960299500264227E-11</v>
      </c>
      <c r="H1828" s="238">
        <f t="shared" si="64"/>
        <v>0</v>
      </c>
      <c r="I1828" s="280"/>
      <c r="J1828" s="269"/>
      <c r="K1828" s="308"/>
      <c r="N1828" s="275"/>
      <c r="O1828" s="275"/>
      <c r="P1828" s="275"/>
      <c r="Q1828" s="295"/>
    </row>
    <row r="1829" spans="2:17" s="130" customFormat="1" ht="15.75" x14ac:dyDescent="0.25">
      <c r="B1829" s="236"/>
      <c r="C1829" s="237"/>
      <c r="D1829" s="238"/>
      <c r="E1829" s="250"/>
      <c r="F1829" s="236"/>
      <c r="G1829" s="237">
        <f t="shared" si="65"/>
        <v>-1.2960299500264227E-11</v>
      </c>
      <c r="H1829" s="238">
        <f t="shared" si="64"/>
        <v>0</v>
      </c>
      <c r="I1829" s="280"/>
      <c r="J1829" s="269"/>
      <c r="K1829" s="308"/>
      <c r="N1829" s="275"/>
      <c r="O1829" s="275"/>
      <c r="P1829" s="275"/>
      <c r="Q1829" s="295"/>
    </row>
    <row r="1830" spans="2:17" s="130" customFormat="1" ht="15.75" x14ac:dyDescent="0.25">
      <c r="B1830" s="236"/>
      <c r="C1830" s="237"/>
      <c r="D1830" s="238"/>
      <c r="E1830" s="250"/>
      <c r="F1830" s="236"/>
      <c r="G1830" s="237">
        <f t="shared" si="65"/>
        <v>-1.2960299500264227E-11</v>
      </c>
      <c r="H1830" s="238">
        <f t="shared" si="64"/>
        <v>0</v>
      </c>
      <c r="I1830" s="280"/>
      <c r="J1830" s="269"/>
      <c r="K1830" s="308"/>
      <c r="N1830" s="275"/>
      <c r="O1830" s="275"/>
      <c r="P1830" s="275"/>
      <c r="Q1830" s="295"/>
    </row>
    <row r="1831" spans="2:17" s="130" customFormat="1" ht="15.75" x14ac:dyDescent="0.25">
      <c r="B1831" s="236"/>
      <c r="C1831" s="237"/>
      <c r="D1831" s="238"/>
      <c r="E1831" s="250"/>
      <c r="F1831" s="236"/>
      <c r="G1831" s="237">
        <f t="shared" si="65"/>
        <v>-1.2960299500264227E-11</v>
      </c>
      <c r="H1831" s="238">
        <f t="shared" si="64"/>
        <v>0</v>
      </c>
      <c r="I1831" s="280"/>
      <c r="J1831" s="269"/>
      <c r="K1831" s="308"/>
      <c r="N1831" s="275"/>
      <c r="O1831" s="275"/>
      <c r="P1831" s="275"/>
      <c r="Q1831" s="295"/>
    </row>
    <row r="1832" spans="2:17" s="130" customFormat="1" ht="15.75" x14ac:dyDescent="0.25">
      <c r="B1832" s="236"/>
      <c r="C1832" s="237"/>
      <c r="D1832" s="238"/>
      <c r="E1832" s="250"/>
      <c r="F1832" s="236"/>
      <c r="G1832" s="237">
        <f t="shared" si="65"/>
        <v>-1.2960299500264227E-11</v>
      </c>
      <c r="H1832" s="238">
        <f t="shared" si="64"/>
        <v>0</v>
      </c>
      <c r="I1832" s="280"/>
      <c r="J1832" s="269"/>
      <c r="K1832" s="308"/>
      <c r="N1832" s="275"/>
      <c r="O1832" s="275"/>
      <c r="P1832" s="275"/>
      <c r="Q1832" s="295"/>
    </row>
    <row r="1833" spans="2:17" s="130" customFormat="1" ht="15.75" x14ac:dyDescent="0.25">
      <c r="B1833" s="236"/>
      <c r="C1833" s="237"/>
      <c r="D1833" s="238"/>
      <c r="E1833" s="250"/>
      <c r="F1833" s="236"/>
      <c r="G1833" s="237">
        <f t="shared" si="65"/>
        <v>-1.2960299500264227E-11</v>
      </c>
      <c r="H1833" s="238">
        <f t="shared" si="64"/>
        <v>0</v>
      </c>
      <c r="I1833" s="280"/>
      <c r="J1833" s="269"/>
      <c r="K1833" s="308"/>
      <c r="N1833" s="275"/>
      <c r="O1833" s="275"/>
      <c r="P1833" s="275"/>
      <c r="Q1833" s="295"/>
    </row>
    <row r="1834" spans="2:17" s="130" customFormat="1" ht="15.75" x14ac:dyDescent="0.25">
      <c r="B1834" s="236"/>
      <c r="C1834" s="237"/>
      <c r="D1834" s="238"/>
      <c r="E1834" s="250"/>
      <c r="F1834" s="236"/>
      <c r="G1834" s="237">
        <f t="shared" si="65"/>
        <v>-1.2960299500264227E-11</v>
      </c>
      <c r="H1834" s="238">
        <f t="shared" si="64"/>
        <v>0</v>
      </c>
      <c r="I1834" s="280"/>
      <c r="J1834" s="269"/>
      <c r="K1834" s="308"/>
      <c r="N1834" s="275"/>
      <c r="O1834" s="275"/>
      <c r="P1834" s="275"/>
      <c r="Q1834" s="295"/>
    </row>
    <row r="1835" spans="2:17" s="130" customFormat="1" ht="15.75" x14ac:dyDescent="0.25">
      <c r="B1835" s="236"/>
      <c r="C1835" s="237"/>
      <c r="D1835" s="238"/>
      <c r="E1835" s="250"/>
      <c r="F1835" s="236"/>
      <c r="G1835" s="237">
        <f t="shared" si="65"/>
        <v>-1.2960299500264227E-11</v>
      </c>
      <c r="H1835" s="238">
        <f t="shared" si="64"/>
        <v>0</v>
      </c>
      <c r="I1835" s="280"/>
      <c r="J1835" s="269"/>
      <c r="K1835" s="308"/>
      <c r="N1835" s="275"/>
      <c r="O1835" s="275"/>
      <c r="P1835" s="275"/>
      <c r="Q1835" s="295"/>
    </row>
    <row r="1836" spans="2:17" s="130" customFormat="1" ht="15.75" x14ac:dyDescent="0.25">
      <c r="B1836" s="236"/>
      <c r="C1836" s="237"/>
      <c r="D1836" s="238"/>
      <c r="E1836" s="250"/>
      <c r="F1836" s="236"/>
      <c r="G1836" s="237">
        <f t="shared" si="65"/>
        <v>-1.2960299500264227E-11</v>
      </c>
      <c r="H1836" s="238">
        <f t="shared" si="64"/>
        <v>0</v>
      </c>
      <c r="I1836" s="280"/>
      <c r="J1836" s="269"/>
      <c r="K1836" s="308"/>
      <c r="N1836" s="275"/>
      <c r="O1836" s="275"/>
      <c r="P1836" s="275"/>
      <c r="Q1836" s="295"/>
    </row>
    <row r="1837" spans="2:17" s="130" customFormat="1" ht="15.75" x14ac:dyDescent="0.25">
      <c r="B1837" s="236"/>
      <c r="C1837" s="237"/>
      <c r="D1837" s="238"/>
      <c r="E1837" s="250"/>
      <c r="F1837" s="236"/>
      <c r="G1837" s="237">
        <f t="shared" si="65"/>
        <v>-1.2960299500264227E-11</v>
      </c>
      <c r="H1837" s="238">
        <f t="shared" si="64"/>
        <v>0</v>
      </c>
      <c r="I1837" s="280"/>
      <c r="J1837" s="269"/>
      <c r="K1837" s="308"/>
      <c r="N1837" s="275"/>
      <c r="O1837" s="275"/>
      <c r="P1837" s="275"/>
      <c r="Q1837" s="295"/>
    </row>
    <row r="1838" spans="2:17" s="130" customFormat="1" ht="15.75" x14ac:dyDescent="0.25">
      <c r="B1838" s="236"/>
      <c r="C1838" s="237"/>
      <c r="D1838" s="238"/>
      <c r="E1838" s="250"/>
      <c r="F1838" s="236"/>
      <c r="G1838" s="237">
        <f t="shared" si="65"/>
        <v>-1.2960299500264227E-11</v>
      </c>
      <c r="H1838" s="238">
        <f t="shared" si="64"/>
        <v>0</v>
      </c>
      <c r="I1838" s="280"/>
      <c r="J1838" s="269"/>
      <c r="K1838" s="308"/>
      <c r="N1838" s="275"/>
      <c r="O1838" s="275"/>
      <c r="P1838" s="275"/>
      <c r="Q1838" s="295"/>
    </row>
    <row r="1839" spans="2:17" s="130" customFormat="1" ht="15.75" x14ac:dyDescent="0.25">
      <c r="B1839" s="236"/>
      <c r="C1839" s="237"/>
      <c r="D1839" s="238"/>
      <c r="E1839" s="250"/>
      <c r="F1839" s="236"/>
      <c r="G1839" s="237">
        <f t="shared" si="65"/>
        <v>-1.2960299500264227E-11</v>
      </c>
      <c r="H1839" s="238">
        <f t="shared" si="64"/>
        <v>0</v>
      </c>
      <c r="I1839" s="280"/>
      <c r="J1839" s="269"/>
      <c r="K1839" s="308"/>
      <c r="N1839" s="275"/>
      <c r="O1839" s="275"/>
      <c r="P1839" s="275"/>
      <c r="Q1839" s="295"/>
    </row>
    <row r="1840" spans="2:17" s="130" customFormat="1" ht="15.75" x14ac:dyDescent="0.25">
      <c r="B1840" s="236"/>
      <c r="C1840" s="237"/>
      <c r="D1840" s="238"/>
      <c r="E1840" s="250"/>
      <c r="F1840" s="236"/>
      <c r="G1840" s="237">
        <f t="shared" si="65"/>
        <v>-1.2960299500264227E-11</v>
      </c>
      <c r="H1840" s="238">
        <f t="shared" si="64"/>
        <v>0</v>
      </c>
      <c r="I1840" s="280"/>
      <c r="J1840" s="269"/>
      <c r="K1840" s="308"/>
      <c r="N1840" s="275"/>
      <c r="O1840" s="275"/>
      <c r="P1840" s="275"/>
      <c r="Q1840" s="295"/>
    </row>
    <row r="1841" spans="2:17" s="130" customFormat="1" ht="15.75" x14ac:dyDescent="0.25">
      <c r="B1841" s="236"/>
      <c r="C1841" s="237"/>
      <c r="D1841" s="238"/>
      <c r="E1841" s="250"/>
      <c r="F1841" s="236"/>
      <c r="G1841" s="237">
        <f t="shared" si="65"/>
        <v>-1.2960299500264227E-11</v>
      </c>
      <c r="H1841" s="238">
        <f t="shared" si="64"/>
        <v>0</v>
      </c>
      <c r="I1841" s="280"/>
      <c r="J1841" s="269"/>
      <c r="K1841" s="308"/>
      <c r="N1841" s="275"/>
      <c r="O1841" s="275"/>
      <c r="P1841" s="275"/>
      <c r="Q1841" s="295"/>
    </row>
    <row r="1842" spans="2:17" s="130" customFormat="1" ht="15.75" x14ac:dyDescent="0.25">
      <c r="B1842" s="236"/>
      <c r="C1842" s="237"/>
      <c r="D1842" s="238"/>
      <c r="E1842" s="250"/>
      <c r="F1842" s="236"/>
      <c r="G1842" s="237">
        <f t="shared" si="65"/>
        <v>-1.2960299500264227E-11</v>
      </c>
      <c r="H1842" s="238">
        <f t="shared" si="64"/>
        <v>0</v>
      </c>
      <c r="I1842" s="280"/>
      <c r="J1842" s="269"/>
      <c r="K1842" s="308"/>
      <c r="N1842" s="275"/>
      <c r="O1842" s="275"/>
      <c r="P1842" s="275"/>
      <c r="Q1842" s="295"/>
    </row>
    <row r="1843" spans="2:17" s="130" customFormat="1" ht="15.75" x14ac:dyDescent="0.25">
      <c r="B1843" s="236"/>
      <c r="C1843" s="237"/>
      <c r="D1843" s="238"/>
      <c r="E1843" s="250"/>
      <c r="F1843" s="236"/>
      <c r="G1843" s="237">
        <f t="shared" si="65"/>
        <v>-1.2960299500264227E-11</v>
      </c>
      <c r="H1843" s="238">
        <f t="shared" si="64"/>
        <v>0</v>
      </c>
      <c r="I1843" s="280"/>
      <c r="J1843" s="269"/>
      <c r="K1843" s="308"/>
      <c r="N1843" s="275"/>
      <c r="O1843" s="275"/>
      <c r="P1843" s="275"/>
      <c r="Q1843" s="295"/>
    </row>
    <row r="1844" spans="2:17" s="130" customFormat="1" ht="15.75" x14ac:dyDescent="0.25">
      <c r="B1844" s="236"/>
      <c r="C1844" s="237"/>
      <c r="D1844" s="238"/>
      <c r="E1844" s="250"/>
      <c r="F1844" s="236"/>
      <c r="G1844" s="237">
        <f t="shared" si="65"/>
        <v>-1.2960299500264227E-11</v>
      </c>
      <c r="H1844" s="238">
        <f t="shared" si="64"/>
        <v>0</v>
      </c>
      <c r="I1844" s="280"/>
      <c r="J1844" s="269"/>
      <c r="K1844" s="308"/>
      <c r="N1844" s="275"/>
      <c r="O1844" s="275"/>
      <c r="P1844" s="275"/>
      <c r="Q1844" s="295"/>
    </row>
    <row r="1845" spans="2:17" s="130" customFormat="1" ht="15.75" x14ac:dyDescent="0.25">
      <c r="B1845" s="236"/>
      <c r="C1845" s="237"/>
      <c r="D1845" s="238"/>
      <c r="E1845" s="250"/>
      <c r="F1845" s="236"/>
      <c r="G1845" s="237">
        <f t="shared" si="65"/>
        <v>-1.2960299500264227E-11</v>
      </c>
      <c r="H1845" s="238">
        <f t="shared" si="64"/>
        <v>0</v>
      </c>
      <c r="I1845" s="280"/>
      <c r="J1845" s="269"/>
      <c r="K1845" s="308"/>
      <c r="N1845" s="275"/>
      <c r="O1845" s="275"/>
      <c r="P1845" s="275"/>
      <c r="Q1845" s="295"/>
    </row>
    <row r="1846" spans="2:17" s="130" customFormat="1" ht="15.75" x14ac:dyDescent="0.25">
      <c r="B1846" s="236"/>
      <c r="C1846" s="237"/>
      <c r="D1846" s="238"/>
      <c r="E1846" s="250"/>
      <c r="F1846" s="236"/>
      <c r="G1846" s="237">
        <f t="shared" si="65"/>
        <v>-1.2960299500264227E-11</v>
      </c>
      <c r="H1846" s="238">
        <f t="shared" si="64"/>
        <v>0</v>
      </c>
      <c r="I1846" s="280"/>
      <c r="J1846" s="269"/>
      <c r="K1846" s="308"/>
      <c r="N1846" s="275"/>
      <c r="O1846" s="275"/>
      <c r="P1846" s="275"/>
      <c r="Q1846" s="295"/>
    </row>
    <row r="1847" spans="2:17" s="130" customFormat="1" ht="15.75" x14ac:dyDescent="0.25">
      <c r="B1847" s="236"/>
      <c r="C1847" s="237"/>
      <c r="D1847" s="238"/>
      <c r="E1847" s="250"/>
      <c r="F1847" s="236"/>
      <c r="G1847" s="237">
        <f t="shared" si="65"/>
        <v>-1.2960299500264227E-11</v>
      </c>
      <c r="H1847" s="238">
        <f t="shared" si="64"/>
        <v>0</v>
      </c>
      <c r="I1847" s="280"/>
      <c r="J1847" s="269"/>
      <c r="K1847" s="308"/>
      <c r="N1847" s="275"/>
      <c r="O1847" s="275"/>
      <c r="P1847" s="275"/>
      <c r="Q1847" s="295"/>
    </row>
    <row r="1848" spans="2:17" s="130" customFormat="1" ht="15.75" x14ac:dyDescent="0.25">
      <c r="B1848" s="236"/>
      <c r="C1848" s="237"/>
      <c r="D1848" s="238"/>
      <c r="E1848" s="250"/>
      <c r="F1848" s="236"/>
      <c r="G1848" s="237">
        <f t="shared" si="65"/>
        <v>-1.2960299500264227E-11</v>
      </c>
      <c r="H1848" s="238">
        <f t="shared" si="64"/>
        <v>0</v>
      </c>
      <c r="I1848" s="280"/>
      <c r="J1848" s="269"/>
      <c r="K1848" s="308"/>
      <c r="N1848" s="275"/>
      <c r="O1848" s="275"/>
      <c r="P1848" s="275"/>
      <c r="Q1848" s="295"/>
    </row>
    <row r="1849" spans="2:17" s="130" customFormat="1" ht="15.75" x14ac:dyDescent="0.25">
      <c r="B1849" s="236"/>
      <c r="C1849" s="237"/>
      <c r="D1849" s="238"/>
      <c r="E1849" s="250"/>
      <c r="F1849" s="236"/>
      <c r="G1849" s="237">
        <f t="shared" si="65"/>
        <v>-1.2960299500264227E-11</v>
      </c>
      <c r="H1849" s="238">
        <f t="shared" si="64"/>
        <v>0</v>
      </c>
      <c r="I1849" s="280"/>
      <c r="J1849" s="269"/>
      <c r="K1849" s="308"/>
      <c r="N1849" s="275"/>
      <c r="O1849" s="275"/>
      <c r="P1849" s="275"/>
      <c r="Q1849" s="295"/>
    </row>
    <row r="1850" spans="2:17" s="130" customFormat="1" ht="15.75" x14ac:dyDescent="0.25">
      <c r="B1850" s="236"/>
      <c r="C1850" s="237"/>
      <c r="D1850" s="238"/>
      <c r="E1850" s="250"/>
      <c r="F1850" s="236"/>
      <c r="G1850" s="237">
        <f t="shared" si="65"/>
        <v>-1.2960299500264227E-11</v>
      </c>
      <c r="H1850" s="238">
        <f t="shared" si="64"/>
        <v>0</v>
      </c>
      <c r="I1850" s="280"/>
      <c r="J1850" s="269"/>
      <c r="K1850" s="308"/>
      <c r="N1850" s="275"/>
      <c r="O1850" s="275"/>
      <c r="P1850" s="275"/>
      <c r="Q1850" s="295"/>
    </row>
    <row r="1851" spans="2:17" s="130" customFormat="1" ht="15.75" x14ac:dyDescent="0.25">
      <c r="B1851" s="236"/>
      <c r="C1851" s="237"/>
      <c r="D1851" s="238"/>
      <c r="E1851" s="250"/>
      <c r="F1851" s="236"/>
      <c r="G1851" s="237">
        <f t="shared" si="65"/>
        <v>-1.2960299500264227E-11</v>
      </c>
      <c r="H1851" s="238">
        <f t="shared" si="64"/>
        <v>0</v>
      </c>
      <c r="I1851" s="280"/>
      <c r="J1851" s="269"/>
      <c r="K1851" s="308"/>
      <c r="N1851" s="275"/>
      <c r="O1851" s="275"/>
      <c r="P1851" s="275"/>
      <c r="Q1851" s="295"/>
    </row>
    <row r="1852" spans="2:17" s="130" customFormat="1" ht="15.75" x14ac:dyDescent="0.25">
      <c r="B1852" s="236"/>
      <c r="C1852" s="237"/>
      <c r="D1852" s="238"/>
      <c r="E1852" s="250"/>
      <c r="F1852" s="236"/>
      <c r="G1852" s="237">
        <f t="shared" si="65"/>
        <v>-1.2960299500264227E-11</v>
      </c>
      <c r="H1852" s="238">
        <f t="shared" si="64"/>
        <v>0</v>
      </c>
      <c r="I1852" s="280"/>
      <c r="J1852" s="269"/>
      <c r="K1852" s="308"/>
      <c r="N1852" s="275"/>
      <c r="O1852" s="275"/>
      <c r="P1852" s="275"/>
      <c r="Q1852" s="295"/>
    </row>
    <row r="1853" spans="2:17" s="130" customFormat="1" ht="15.75" x14ac:dyDescent="0.25">
      <c r="B1853" s="236"/>
      <c r="C1853" s="237"/>
      <c r="D1853" s="238"/>
      <c r="E1853" s="250"/>
      <c r="F1853" s="236"/>
      <c r="G1853" s="237">
        <f t="shared" si="65"/>
        <v>-1.2960299500264227E-11</v>
      </c>
      <c r="H1853" s="238">
        <f t="shared" si="64"/>
        <v>0</v>
      </c>
      <c r="I1853" s="280"/>
      <c r="J1853" s="269"/>
      <c r="K1853" s="308"/>
      <c r="N1853" s="275"/>
      <c r="O1853" s="275"/>
      <c r="P1853" s="275"/>
      <c r="Q1853" s="295"/>
    </row>
    <row r="1854" spans="2:17" s="130" customFormat="1" ht="15.75" x14ac:dyDescent="0.25">
      <c r="B1854" s="236"/>
      <c r="C1854" s="237"/>
      <c r="D1854" s="238"/>
      <c r="E1854" s="250"/>
      <c r="F1854" s="236"/>
      <c r="G1854" s="237">
        <f t="shared" si="65"/>
        <v>-1.2960299500264227E-11</v>
      </c>
      <c r="H1854" s="238">
        <f t="shared" si="64"/>
        <v>0</v>
      </c>
      <c r="I1854" s="280"/>
      <c r="J1854" s="269"/>
      <c r="K1854" s="308"/>
      <c r="N1854" s="275"/>
      <c r="O1854" s="275"/>
      <c r="P1854" s="275"/>
      <c r="Q1854" s="295"/>
    </row>
    <row r="1855" spans="2:17" s="130" customFormat="1" ht="15.75" x14ac:dyDescent="0.25">
      <c r="B1855" s="236"/>
      <c r="C1855" s="237"/>
      <c r="D1855" s="238"/>
      <c r="E1855" s="250"/>
      <c r="F1855" s="236"/>
      <c r="G1855" s="237">
        <f t="shared" si="65"/>
        <v>-1.2960299500264227E-11</v>
      </c>
      <c r="H1855" s="238">
        <f t="shared" si="64"/>
        <v>0</v>
      </c>
      <c r="I1855" s="280"/>
      <c r="J1855" s="269"/>
      <c r="K1855" s="308"/>
      <c r="N1855" s="275"/>
      <c r="O1855" s="275"/>
      <c r="P1855" s="275"/>
      <c r="Q1855" s="295"/>
    </row>
    <row r="1856" spans="2:17" s="130" customFormat="1" ht="15.75" x14ac:dyDescent="0.25">
      <c r="B1856" s="236"/>
      <c r="C1856" s="237"/>
      <c r="D1856" s="238"/>
      <c r="E1856" s="250"/>
      <c r="F1856" s="236"/>
      <c r="G1856" s="237">
        <f t="shared" si="65"/>
        <v>-1.2960299500264227E-11</v>
      </c>
      <c r="H1856" s="238">
        <f t="shared" si="64"/>
        <v>0</v>
      </c>
      <c r="I1856" s="280"/>
      <c r="J1856" s="269"/>
      <c r="K1856" s="308"/>
      <c r="N1856" s="275"/>
      <c r="O1856" s="275"/>
      <c r="P1856" s="275"/>
      <c r="Q1856" s="295"/>
    </row>
    <row r="1857" spans="2:17" s="130" customFormat="1" ht="15.75" x14ac:dyDescent="0.25">
      <c r="B1857" s="236"/>
      <c r="C1857" s="237"/>
      <c r="D1857" s="238"/>
      <c r="E1857" s="250"/>
      <c r="F1857" s="236"/>
      <c r="G1857" s="237">
        <f t="shared" si="65"/>
        <v>-1.2960299500264227E-11</v>
      </c>
      <c r="H1857" s="238">
        <f t="shared" si="64"/>
        <v>0</v>
      </c>
      <c r="I1857" s="280"/>
      <c r="J1857" s="269"/>
      <c r="K1857" s="308"/>
      <c r="N1857" s="275"/>
      <c r="O1857" s="275"/>
      <c r="P1857" s="275"/>
      <c r="Q1857" s="295"/>
    </row>
    <row r="1858" spans="2:17" s="130" customFormat="1" ht="15.75" x14ac:dyDescent="0.25">
      <c r="B1858" s="236"/>
      <c r="C1858" s="237"/>
      <c r="D1858" s="238"/>
      <c r="E1858" s="250"/>
      <c r="F1858" s="236"/>
      <c r="G1858" s="237">
        <f t="shared" si="65"/>
        <v>-1.2960299500264227E-11</v>
      </c>
      <c r="H1858" s="238">
        <f t="shared" si="64"/>
        <v>0</v>
      </c>
      <c r="I1858" s="280"/>
      <c r="J1858" s="269"/>
      <c r="K1858" s="308"/>
      <c r="N1858" s="275"/>
      <c r="O1858" s="275"/>
      <c r="P1858" s="275"/>
      <c r="Q1858" s="295"/>
    </row>
    <row r="1859" spans="2:17" s="130" customFormat="1" ht="15.75" x14ac:dyDescent="0.25">
      <c r="B1859" s="236"/>
      <c r="C1859" s="237"/>
      <c r="D1859" s="238"/>
      <c r="E1859" s="250"/>
      <c r="F1859" s="236"/>
      <c r="G1859" s="237">
        <f t="shared" si="65"/>
        <v>-1.2960299500264227E-11</v>
      </c>
      <c r="H1859" s="238">
        <f t="shared" ref="H1859:H1922" si="66">H1858-F1890+D1890</f>
        <v>0</v>
      </c>
      <c r="I1859" s="280"/>
      <c r="J1859" s="269"/>
      <c r="K1859" s="308"/>
      <c r="N1859" s="275"/>
      <c r="O1859" s="275"/>
      <c r="P1859" s="275"/>
      <c r="Q1859" s="295"/>
    </row>
    <row r="1860" spans="2:17" s="130" customFormat="1" ht="15.75" x14ac:dyDescent="0.25">
      <c r="B1860" s="236"/>
      <c r="C1860" s="237"/>
      <c r="D1860" s="238"/>
      <c r="E1860" s="250"/>
      <c r="F1860" s="236"/>
      <c r="G1860" s="237">
        <f t="shared" si="65"/>
        <v>-1.2960299500264227E-11</v>
      </c>
      <c r="H1860" s="238">
        <f t="shared" si="66"/>
        <v>0</v>
      </c>
      <c r="I1860" s="280"/>
      <c r="J1860" s="269"/>
      <c r="K1860" s="308"/>
      <c r="N1860" s="275"/>
      <c r="O1860" s="275"/>
      <c r="P1860" s="275"/>
      <c r="Q1860" s="295"/>
    </row>
    <row r="1861" spans="2:17" s="130" customFormat="1" ht="15.75" x14ac:dyDescent="0.25">
      <c r="B1861" s="236"/>
      <c r="C1861" s="237"/>
      <c r="D1861" s="238"/>
      <c r="E1861" s="250"/>
      <c r="F1861" s="236"/>
      <c r="G1861" s="237">
        <f t="shared" si="65"/>
        <v>-1.2960299500264227E-11</v>
      </c>
      <c r="H1861" s="238">
        <f t="shared" si="66"/>
        <v>0</v>
      </c>
      <c r="I1861" s="280"/>
      <c r="J1861" s="269"/>
      <c r="K1861" s="308"/>
      <c r="N1861" s="275"/>
      <c r="O1861" s="275"/>
      <c r="P1861" s="275"/>
      <c r="Q1861" s="295"/>
    </row>
    <row r="1862" spans="2:17" s="130" customFormat="1" ht="15.75" x14ac:dyDescent="0.25">
      <c r="B1862" s="236"/>
      <c r="C1862" s="237"/>
      <c r="D1862" s="238"/>
      <c r="E1862" s="250"/>
      <c r="F1862" s="236"/>
      <c r="G1862" s="237">
        <f t="shared" si="65"/>
        <v>-1.2960299500264227E-11</v>
      </c>
      <c r="H1862" s="238">
        <f t="shared" si="66"/>
        <v>0</v>
      </c>
      <c r="I1862" s="280"/>
      <c r="J1862" s="269"/>
      <c r="K1862" s="308"/>
      <c r="N1862" s="275"/>
      <c r="O1862" s="275"/>
      <c r="P1862" s="275"/>
      <c r="Q1862" s="295"/>
    </row>
    <row r="1863" spans="2:17" s="130" customFormat="1" ht="15.75" x14ac:dyDescent="0.25">
      <c r="B1863" s="236"/>
      <c r="C1863" s="237"/>
      <c r="D1863" s="238"/>
      <c r="E1863" s="250"/>
      <c r="F1863" s="236"/>
      <c r="G1863" s="237">
        <f t="shared" si="65"/>
        <v>-1.2960299500264227E-11</v>
      </c>
      <c r="H1863" s="238">
        <f t="shared" si="66"/>
        <v>0</v>
      </c>
      <c r="I1863" s="280"/>
      <c r="J1863" s="269"/>
      <c r="K1863" s="308"/>
      <c r="N1863" s="275"/>
      <c r="O1863" s="275"/>
      <c r="P1863" s="275"/>
      <c r="Q1863" s="295"/>
    </row>
    <row r="1864" spans="2:17" s="130" customFormat="1" ht="15.75" x14ac:dyDescent="0.25">
      <c r="B1864" s="236"/>
      <c r="C1864" s="237"/>
      <c r="D1864" s="238"/>
      <c r="E1864" s="250"/>
      <c r="F1864" s="236"/>
      <c r="G1864" s="237">
        <f t="shared" si="65"/>
        <v>-1.2960299500264227E-11</v>
      </c>
      <c r="H1864" s="238">
        <f t="shared" si="66"/>
        <v>0</v>
      </c>
      <c r="I1864" s="280"/>
      <c r="J1864" s="269"/>
      <c r="K1864" s="308"/>
      <c r="N1864" s="275"/>
      <c r="O1864" s="275"/>
      <c r="P1864" s="275"/>
      <c r="Q1864" s="295"/>
    </row>
    <row r="1865" spans="2:17" s="130" customFormat="1" ht="15.75" x14ac:dyDescent="0.25">
      <c r="B1865" s="236"/>
      <c r="C1865" s="237"/>
      <c r="D1865" s="238"/>
      <c r="E1865" s="250"/>
      <c r="F1865" s="236"/>
      <c r="G1865" s="237">
        <f t="shared" si="65"/>
        <v>-1.2960299500264227E-11</v>
      </c>
      <c r="H1865" s="238">
        <f t="shared" si="66"/>
        <v>0</v>
      </c>
      <c r="I1865" s="280"/>
      <c r="J1865" s="269"/>
      <c r="K1865" s="308"/>
      <c r="N1865" s="275"/>
      <c r="O1865" s="275"/>
      <c r="P1865" s="275"/>
      <c r="Q1865" s="295"/>
    </row>
    <row r="1866" spans="2:17" s="130" customFormat="1" ht="15.75" x14ac:dyDescent="0.25">
      <c r="B1866" s="236"/>
      <c r="C1866" s="237"/>
      <c r="D1866" s="238"/>
      <c r="E1866" s="250"/>
      <c r="F1866" s="236"/>
      <c r="G1866" s="237">
        <f t="shared" si="65"/>
        <v>-1.2960299500264227E-11</v>
      </c>
      <c r="H1866" s="238">
        <f t="shared" si="66"/>
        <v>0</v>
      </c>
      <c r="I1866" s="280"/>
      <c r="J1866" s="269"/>
      <c r="K1866" s="308"/>
      <c r="N1866" s="275"/>
      <c r="O1866" s="275"/>
      <c r="P1866" s="275"/>
      <c r="Q1866" s="295"/>
    </row>
    <row r="1867" spans="2:17" s="130" customFormat="1" ht="15.75" x14ac:dyDescent="0.25">
      <c r="B1867" s="236"/>
      <c r="C1867" s="237"/>
      <c r="D1867" s="238"/>
      <c r="E1867" s="250"/>
      <c r="F1867" s="236"/>
      <c r="G1867" s="237">
        <f t="shared" si="65"/>
        <v>-1.2960299500264227E-11</v>
      </c>
      <c r="H1867" s="238">
        <f t="shared" si="66"/>
        <v>0</v>
      </c>
      <c r="I1867" s="280"/>
      <c r="J1867" s="269"/>
      <c r="K1867" s="308"/>
      <c r="N1867" s="275"/>
      <c r="O1867" s="275"/>
      <c r="P1867" s="275"/>
      <c r="Q1867" s="295"/>
    </row>
    <row r="1868" spans="2:17" s="130" customFormat="1" ht="15.75" x14ac:dyDescent="0.25">
      <c r="B1868" s="236"/>
      <c r="C1868" s="237"/>
      <c r="D1868" s="238"/>
      <c r="E1868" s="250"/>
      <c r="F1868" s="236"/>
      <c r="G1868" s="237">
        <f t="shared" si="65"/>
        <v>-1.2960299500264227E-11</v>
      </c>
      <c r="H1868" s="238">
        <f t="shared" si="66"/>
        <v>0</v>
      </c>
      <c r="I1868" s="280"/>
      <c r="J1868" s="269"/>
      <c r="K1868" s="308"/>
      <c r="N1868" s="275"/>
      <c r="O1868" s="275"/>
      <c r="P1868" s="275"/>
      <c r="Q1868" s="295"/>
    </row>
    <row r="1869" spans="2:17" s="130" customFormat="1" ht="15.75" x14ac:dyDescent="0.25">
      <c r="B1869" s="236"/>
      <c r="C1869" s="237"/>
      <c r="D1869" s="238"/>
      <c r="E1869" s="250"/>
      <c r="F1869" s="236"/>
      <c r="G1869" s="237">
        <f t="shared" si="65"/>
        <v>-1.2960299500264227E-11</v>
      </c>
      <c r="H1869" s="238">
        <f t="shared" si="66"/>
        <v>0</v>
      </c>
      <c r="I1869" s="280"/>
      <c r="J1869" s="269"/>
      <c r="K1869" s="308"/>
      <c r="N1869" s="275"/>
      <c r="O1869" s="275"/>
      <c r="P1869" s="275"/>
      <c r="Q1869" s="295"/>
    </row>
    <row r="1870" spans="2:17" s="130" customFormat="1" ht="15.75" x14ac:dyDescent="0.25">
      <c r="B1870" s="236"/>
      <c r="C1870" s="237"/>
      <c r="D1870" s="238"/>
      <c r="E1870" s="250"/>
      <c r="F1870" s="236"/>
      <c r="G1870" s="237">
        <f t="shared" si="65"/>
        <v>-1.2960299500264227E-11</v>
      </c>
      <c r="H1870" s="238">
        <f t="shared" si="66"/>
        <v>0</v>
      </c>
      <c r="I1870" s="280"/>
      <c r="J1870" s="269"/>
      <c r="K1870" s="308"/>
      <c r="N1870" s="275"/>
      <c r="O1870" s="275"/>
      <c r="P1870" s="275"/>
      <c r="Q1870" s="295"/>
    </row>
    <row r="1871" spans="2:17" s="130" customFormat="1" ht="15.75" x14ac:dyDescent="0.25">
      <c r="B1871" s="236"/>
      <c r="C1871" s="237"/>
      <c r="D1871" s="238"/>
      <c r="E1871" s="250"/>
      <c r="F1871" s="236"/>
      <c r="G1871" s="237">
        <f t="shared" si="65"/>
        <v>-1.2960299500264227E-11</v>
      </c>
      <c r="H1871" s="238">
        <f t="shared" si="66"/>
        <v>0</v>
      </c>
      <c r="I1871" s="280"/>
      <c r="J1871" s="269"/>
      <c r="K1871" s="308"/>
      <c r="N1871" s="275"/>
      <c r="O1871" s="275"/>
      <c r="P1871" s="275"/>
      <c r="Q1871" s="295"/>
    </row>
    <row r="1872" spans="2:17" s="130" customFormat="1" ht="15.75" x14ac:dyDescent="0.25">
      <c r="B1872" s="236"/>
      <c r="C1872" s="237"/>
      <c r="D1872" s="238"/>
      <c r="E1872" s="250"/>
      <c r="F1872" s="236"/>
      <c r="G1872" s="237">
        <f t="shared" si="65"/>
        <v>-1.2960299500264227E-11</v>
      </c>
      <c r="H1872" s="238">
        <f t="shared" si="66"/>
        <v>0</v>
      </c>
      <c r="I1872" s="280"/>
      <c r="J1872" s="269"/>
      <c r="K1872" s="308"/>
      <c r="N1872" s="275"/>
      <c r="O1872" s="275"/>
      <c r="P1872" s="275"/>
      <c r="Q1872" s="295"/>
    </row>
    <row r="1873" spans="2:17" s="130" customFormat="1" ht="15.75" x14ac:dyDescent="0.25">
      <c r="B1873" s="236"/>
      <c r="C1873" s="237"/>
      <c r="D1873" s="238"/>
      <c r="E1873" s="250"/>
      <c r="F1873" s="236"/>
      <c r="G1873" s="237">
        <f t="shared" si="65"/>
        <v>-1.2960299500264227E-11</v>
      </c>
      <c r="H1873" s="238">
        <f t="shared" si="66"/>
        <v>0</v>
      </c>
      <c r="I1873" s="280"/>
      <c r="J1873" s="269"/>
      <c r="K1873" s="308"/>
      <c r="N1873" s="275"/>
      <c r="O1873" s="275"/>
      <c r="P1873" s="275"/>
      <c r="Q1873" s="295"/>
    </row>
    <row r="1874" spans="2:17" s="130" customFormat="1" ht="15.75" x14ac:dyDescent="0.25">
      <c r="B1874" s="236"/>
      <c r="C1874" s="237"/>
      <c r="D1874" s="238"/>
      <c r="E1874" s="250"/>
      <c r="F1874" s="236"/>
      <c r="G1874" s="237">
        <f t="shared" si="65"/>
        <v>-1.2960299500264227E-11</v>
      </c>
      <c r="H1874" s="238">
        <f t="shared" si="66"/>
        <v>0</v>
      </c>
      <c r="I1874" s="280"/>
      <c r="J1874" s="269"/>
      <c r="K1874" s="308"/>
      <c r="N1874" s="275"/>
      <c r="O1874" s="275"/>
      <c r="P1874" s="275"/>
      <c r="Q1874" s="295"/>
    </row>
    <row r="1875" spans="2:17" s="130" customFormat="1" ht="15.75" x14ac:dyDescent="0.25">
      <c r="B1875" s="236"/>
      <c r="C1875" s="237"/>
      <c r="D1875" s="238"/>
      <c r="E1875" s="250"/>
      <c r="F1875" s="236"/>
      <c r="G1875" s="237">
        <f t="shared" si="65"/>
        <v>-1.2960299500264227E-11</v>
      </c>
      <c r="H1875" s="238">
        <f t="shared" si="66"/>
        <v>0</v>
      </c>
      <c r="I1875" s="280"/>
      <c r="J1875" s="269"/>
      <c r="K1875" s="308"/>
      <c r="N1875" s="275"/>
      <c r="O1875" s="275"/>
      <c r="P1875" s="275"/>
      <c r="Q1875" s="295"/>
    </row>
    <row r="1876" spans="2:17" s="130" customFormat="1" ht="15.75" x14ac:dyDescent="0.25">
      <c r="B1876" s="236"/>
      <c r="C1876" s="237"/>
      <c r="D1876" s="238"/>
      <c r="E1876" s="250"/>
      <c r="F1876" s="236"/>
      <c r="G1876" s="237">
        <f t="shared" si="65"/>
        <v>-1.2960299500264227E-11</v>
      </c>
      <c r="H1876" s="238">
        <f t="shared" si="66"/>
        <v>0</v>
      </c>
      <c r="I1876" s="280"/>
      <c r="J1876" s="269"/>
      <c r="K1876" s="308"/>
      <c r="N1876" s="275"/>
      <c r="O1876" s="275"/>
      <c r="P1876" s="275"/>
      <c r="Q1876" s="295"/>
    </row>
    <row r="1877" spans="2:17" s="130" customFormat="1" ht="15.75" x14ac:dyDescent="0.25">
      <c r="B1877" s="236"/>
      <c r="C1877" s="237"/>
      <c r="D1877" s="238"/>
      <c r="E1877" s="250"/>
      <c r="F1877" s="236"/>
      <c r="G1877" s="237">
        <f t="shared" si="65"/>
        <v>-1.2960299500264227E-11</v>
      </c>
      <c r="H1877" s="238">
        <f t="shared" si="66"/>
        <v>0</v>
      </c>
      <c r="I1877" s="280"/>
      <c r="J1877" s="269"/>
      <c r="K1877" s="308"/>
      <c r="N1877" s="275"/>
      <c r="O1877" s="275"/>
      <c r="P1877" s="275"/>
      <c r="Q1877" s="295"/>
    </row>
    <row r="1878" spans="2:17" s="130" customFormat="1" ht="15.75" x14ac:dyDescent="0.25">
      <c r="B1878" s="236"/>
      <c r="C1878" s="237"/>
      <c r="D1878" s="238"/>
      <c r="E1878" s="250"/>
      <c r="F1878" s="236"/>
      <c r="G1878" s="237">
        <f t="shared" ref="G1878:G1941" si="67">G1877-E1878+C1878</f>
        <v>-1.2960299500264227E-11</v>
      </c>
      <c r="H1878" s="238">
        <f t="shared" si="66"/>
        <v>0</v>
      </c>
      <c r="I1878" s="280"/>
      <c r="J1878" s="269"/>
      <c r="K1878" s="308"/>
      <c r="N1878" s="275"/>
      <c r="O1878" s="275"/>
      <c r="P1878" s="275"/>
      <c r="Q1878" s="295"/>
    </row>
    <row r="1879" spans="2:17" s="130" customFormat="1" ht="15.75" x14ac:dyDescent="0.25">
      <c r="B1879" s="236"/>
      <c r="C1879" s="237"/>
      <c r="D1879" s="238"/>
      <c r="E1879" s="250"/>
      <c r="F1879" s="236"/>
      <c r="G1879" s="237">
        <f t="shared" si="67"/>
        <v>-1.2960299500264227E-11</v>
      </c>
      <c r="H1879" s="238">
        <f t="shared" si="66"/>
        <v>0</v>
      </c>
      <c r="I1879" s="280"/>
      <c r="J1879" s="269"/>
      <c r="K1879" s="308"/>
      <c r="N1879" s="275"/>
      <c r="O1879" s="275"/>
      <c r="P1879" s="275"/>
      <c r="Q1879" s="295"/>
    </row>
    <row r="1880" spans="2:17" s="130" customFormat="1" ht="15.75" x14ac:dyDescent="0.25">
      <c r="B1880" s="236"/>
      <c r="C1880" s="237"/>
      <c r="D1880" s="238"/>
      <c r="E1880" s="250"/>
      <c r="F1880" s="236"/>
      <c r="G1880" s="237">
        <f t="shared" si="67"/>
        <v>-1.2960299500264227E-11</v>
      </c>
      <c r="H1880" s="238">
        <f t="shared" si="66"/>
        <v>0</v>
      </c>
      <c r="I1880" s="280"/>
      <c r="J1880" s="269"/>
      <c r="K1880" s="308"/>
      <c r="N1880" s="275"/>
      <c r="O1880" s="275"/>
      <c r="P1880" s="275"/>
      <c r="Q1880" s="295"/>
    </row>
    <row r="1881" spans="2:17" s="130" customFormat="1" ht="15.75" x14ac:dyDescent="0.25">
      <c r="B1881" s="236"/>
      <c r="C1881" s="237"/>
      <c r="D1881" s="238"/>
      <c r="E1881" s="250"/>
      <c r="F1881" s="236"/>
      <c r="G1881" s="237">
        <f t="shared" si="67"/>
        <v>-1.2960299500264227E-11</v>
      </c>
      <c r="H1881" s="238">
        <f t="shared" si="66"/>
        <v>0</v>
      </c>
      <c r="I1881" s="280"/>
      <c r="J1881" s="269"/>
      <c r="K1881" s="308"/>
      <c r="N1881" s="275"/>
      <c r="O1881" s="275"/>
      <c r="P1881" s="275"/>
      <c r="Q1881" s="295"/>
    </row>
    <row r="1882" spans="2:17" s="130" customFormat="1" ht="15.75" x14ac:dyDescent="0.25">
      <c r="B1882" s="236"/>
      <c r="C1882" s="237"/>
      <c r="D1882" s="238"/>
      <c r="E1882" s="250"/>
      <c r="F1882" s="236"/>
      <c r="G1882" s="237">
        <f t="shared" si="67"/>
        <v>-1.2960299500264227E-11</v>
      </c>
      <c r="H1882" s="238">
        <f t="shared" si="66"/>
        <v>0</v>
      </c>
      <c r="I1882" s="280"/>
      <c r="J1882" s="269"/>
      <c r="K1882" s="308"/>
      <c r="N1882" s="275"/>
      <c r="O1882" s="275"/>
      <c r="P1882" s="275"/>
      <c r="Q1882" s="295"/>
    </row>
    <row r="1883" spans="2:17" s="130" customFormat="1" ht="15.75" x14ac:dyDescent="0.25">
      <c r="B1883" s="236"/>
      <c r="C1883" s="237"/>
      <c r="D1883" s="238"/>
      <c r="E1883" s="250"/>
      <c r="F1883" s="236"/>
      <c r="G1883" s="237">
        <f t="shared" si="67"/>
        <v>-1.2960299500264227E-11</v>
      </c>
      <c r="H1883" s="238">
        <f t="shared" si="66"/>
        <v>0</v>
      </c>
      <c r="I1883" s="280"/>
      <c r="J1883" s="269"/>
      <c r="K1883" s="308"/>
      <c r="N1883" s="275"/>
      <c r="O1883" s="275"/>
      <c r="P1883" s="275"/>
      <c r="Q1883" s="295"/>
    </row>
    <row r="1884" spans="2:17" s="130" customFormat="1" ht="15.75" x14ac:dyDescent="0.25">
      <c r="B1884" s="236"/>
      <c r="C1884" s="237"/>
      <c r="D1884" s="238"/>
      <c r="E1884" s="250"/>
      <c r="F1884" s="236"/>
      <c r="G1884" s="237">
        <f t="shared" si="67"/>
        <v>-1.2960299500264227E-11</v>
      </c>
      <c r="H1884" s="238">
        <f t="shared" si="66"/>
        <v>0</v>
      </c>
      <c r="I1884" s="280"/>
      <c r="J1884" s="269"/>
      <c r="K1884" s="308"/>
      <c r="N1884" s="275"/>
      <c r="O1884" s="275"/>
      <c r="P1884" s="275"/>
      <c r="Q1884" s="295"/>
    </row>
    <row r="1885" spans="2:17" s="130" customFormat="1" ht="15.75" x14ac:dyDescent="0.25">
      <c r="B1885" s="236"/>
      <c r="C1885" s="237"/>
      <c r="D1885" s="238"/>
      <c r="E1885" s="250"/>
      <c r="F1885" s="236"/>
      <c r="G1885" s="237">
        <f t="shared" si="67"/>
        <v>-1.2960299500264227E-11</v>
      </c>
      <c r="H1885" s="238">
        <f t="shared" si="66"/>
        <v>0</v>
      </c>
      <c r="I1885" s="280"/>
      <c r="J1885" s="269"/>
      <c r="K1885" s="308"/>
      <c r="N1885" s="275"/>
      <c r="O1885" s="275"/>
      <c r="P1885" s="275"/>
      <c r="Q1885" s="295"/>
    </row>
    <row r="1886" spans="2:17" s="130" customFormat="1" ht="15.75" x14ac:dyDescent="0.25">
      <c r="B1886" s="236"/>
      <c r="C1886" s="237"/>
      <c r="D1886" s="238"/>
      <c r="E1886" s="250"/>
      <c r="F1886" s="236"/>
      <c r="G1886" s="237">
        <f t="shared" si="67"/>
        <v>-1.2960299500264227E-11</v>
      </c>
      <c r="H1886" s="238">
        <f t="shared" si="66"/>
        <v>0</v>
      </c>
      <c r="I1886" s="280"/>
      <c r="J1886" s="269"/>
      <c r="K1886" s="308"/>
      <c r="N1886" s="275"/>
      <c r="O1886" s="275"/>
      <c r="P1886" s="275"/>
      <c r="Q1886" s="295"/>
    </row>
    <row r="1887" spans="2:17" s="130" customFormat="1" ht="15.75" x14ac:dyDescent="0.25">
      <c r="B1887" s="236"/>
      <c r="C1887" s="237"/>
      <c r="D1887" s="238"/>
      <c r="E1887" s="250"/>
      <c r="F1887" s="236"/>
      <c r="G1887" s="237">
        <f t="shared" si="67"/>
        <v>-1.2960299500264227E-11</v>
      </c>
      <c r="H1887" s="238">
        <f t="shared" si="66"/>
        <v>0</v>
      </c>
      <c r="I1887" s="280"/>
      <c r="J1887" s="269"/>
      <c r="K1887" s="308"/>
      <c r="N1887" s="275"/>
      <c r="O1887" s="275"/>
      <c r="P1887" s="275"/>
      <c r="Q1887" s="295"/>
    </row>
    <row r="1888" spans="2:17" s="130" customFormat="1" ht="15.75" x14ac:dyDescent="0.25">
      <c r="B1888" s="236"/>
      <c r="C1888" s="237"/>
      <c r="D1888" s="238"/>
      <c r="E1888" s="250"/>
      <c r="F1888" s="236"/>
      <c r="G1888" s="237">
        <f t="shared" si="67"/>
        <v>-1.2960299500264227E-11</v>
      </c>
      <c r="H1888" s="238">
        <f t="shared" si="66"/>
        <v>0</v>
      </c>
      <c r="I1888" s="280"/>
      <c r="J1888" s="269"/>
      <c r="K1888" s="308"/>
      <c r="N1888" s="275"/>
      <c r="O1888" s="275"/>
      <c r="P1888" s="275"/>
      <c r="Q1888" s="295"/>
    </row>
    <row r="1889" spans="2:17" s="130" customFormat="1" ht="15.75" x14ac:dyDescent="0.25">
      <c r="B1889" s="236"/>
      <c r="C1889" s="237"/>
      <c r="D1889" s="238"/>
      <c r="E1889" s="250"/>
      <c r="F1889" s="236"/>
      <c r="G1889" s="237">
        <f t="shared" si="67"/>
        <v>-1.2960299500264227E-11</v>
      </c>
      <c r="H1889" s="238">
        <f t="shared" si="66"/>
        <v>0</v>
      </c>
      <c r="I1889" s="280"/>
      <c r="J1889" s="269"/>
      <c r="K1889" s="308"/>
      <c r="N1889" s="275"/>
      <c r="O1889" s="275"/>
      <c r="P1889" s="275"/>
      <c r="Q1889" s="295"/>
    </row>
    <row r="1890" spans="2:17" s="130" customFormat="1" ht="15.75" x14ac:dyDescent="0.25">
      <c r="B1890" s="236"/>
      <c r="C1890" s="237"/>
      <c r="D1890" s="238"/>
      <c r="E1890" s="250"/>
      <c r="F1890" s="236"/>
      <c r="G1890" s="237">
        <f t="shared" si="67"/>
        <v>-1.2960299500264227E-11</v>
      </c>
      <c r="H1890" s="238">
        <f t="shared" si="66"/>
        <v>0</v>
      </c>
      <c r="I1890" s="280"/>
      <c r="J1890" s="269"/>
      <c r="K1890" s="308"/>
      <c r="N1890" s="275"/>
      <c r="O1890" s="275"/>
      <c r="P1890" s="275"/>
      <c r="Q1890" s="295"/>
    </row>
    <row r="1891" spans="2:17" s="130" customFormat="1" ht="15.75" x14ac:dyDescent="0.25">
      <c r="B1891" s="236"/>
      <c r="C1891" s="237"/>
      <c r="D1891" s="238"/>
      <c r="E1891" s="250"/>
      <c r="F1891" s="236"/>
      <c r="G1891" s="237">
        <f t="shared" si="67"/>
        <v>-1.2960299500264227E-11</v>
      </c>
      <c r="H1891" s="238">
        <f t="shared" si="66"/>
        <v>0</v>
      </c>
      <c r="I1891" s="280"/>
      <c r="J1891" s="269"/>
      <c r="K1891" s="308"/>
      <c r="N1891" s="275"/>
      <c r="O1891" s="275"/>
      <c r="P1891" s="275"/>
      <c r="Q1891" s="295"/>
    </row>
    <row r="1892" spans="2:17" s="130" customFormat="1" ht="15.75" x14ac:dyDescent="0.25">
      <c r="B1892" s="236"/>
      <c r="C1892" s="237"/>
      <c r="D1892" s="238"/>
      <c r="E1892" s="250"/>
      <c r="F1892" s="236"/>
      <c r="G1892" s="237">
        <f t="shared" si="67"/>
        <v>-1.2960299500264227E-11</v>
      </c>
      <c r="H1892" s="238">
        <f t="shared" si="66"/>
        <v>0</v>
      </c>
      <c r="I1892" s="280"/>
      <c r="J1892" s="269"/>
      <c r="K1892" s="308"/>
      <c r="N1892" s="275"/>
      <c r="O1892" s="275"/>
      <c r="P1892" s="275"/>
      <c r="Q1892" s="295"/>
    </row>
    <row r="1893" spans="2:17" s="130" customFormat="1" ht="15.75" x14ac:dyDescent="0.25">
      <c r="B1893" s="236"/>
      <c r="C1893" s="237"/>
      <c r="D1893" s="238"/>
      <c r="E1893" s="250"/>
      <c r="F1893" s="236"/>
      <c r="G1893" s="237">
        <f t="shared" si="67"/>
        <v>-1.2960299500264227E-11</v>
      </c>
      <c r="H1893" s="238">
        <f t="shared" si="66"/>
        <v>0</v>
      </c>
      <c r="I1893" s="280"/>
      <c r="J1893" s="269"/>
      <c r="K1893" s="308"/>
      <c r="N1893" s="275"/>
      <c r="O1893" s="275"/>
      <c r="P1893" s="275"/>
      <c r="Q1893" s="295"/>
    </row>
    <row r="1894" spans="2:17" s="130" customFormat="1" ht="15.75" x14ac:dyDescent="0.25">
      <c r="B1894" s="236"/>
      <c r="C1894" s="237"/>
      <c r="D1894" s="238"/>
      <c r="E1894" s="250"/>
      <c r="F1894" s="236"/>
      <c r="G1894" s="237">
        <f t="shared" si="67"/>
        <v>-1.2960299500264227E-11</v>
      </c>
      <c r="H1894" s="238">
        <f t="shared" si="66"/>
        <v>0</v>
      </c>
      <c r="I1894" s="280"/>
      <c r="J1894" s="269"/>
      <c r="K1894" s="308"/>
      <c r="N1894" s="275"/>
      <c r="O1894" s="275"/>
      <c r="P1894" s="275"/>
      <c r="Q1894" s="295"/>
    </row>
    <row r="1895" spans="2:17" s="130" customFormat="1" ht="15.75" x14ac:dyDescent="0.25">
      <c r="B1895" s="236"/>
      <c r="C1895" s="237"/>
      <c r="D1895" s="238"/>
      <c r="E1895" s="250"/>
      <c r="F1895" s="236"/>
      <c r="G1895" s="237">
        <f t="shared" si="67"/>
        <v>-1.2960299500264227E-11</v>
      </c>
      <c r="H1895" s="238">
        <f t="shared" si="66"/>
        <v>0</v>
      </c>
      <c r="I1895" s="280"/>
      <c r="J1895" s="269"/>
      <c r="K1895" s="308"/>
      <c r="N1895" s="275"/>
      <c r="O1895" s="275"/>
      <c r="P1895" s="275"/>
      <c r="Q1895" s="295"/>
    </row>
    <row r="1896" spans="2:17" s="130" customFormat="1" ht="15.75" x14ac:dyDescent="0.25">
      <c r="B1896" s="236"/>
      <c r="C1896" s="237"/>
      <c r="D1896" s="238"/>
      <c r="E1896" s="250"/>
      <c r="F1896" s="236"/>
      <c r="G1896" s="237">
        <f t="shared" si="67"/>
        <v>-1.2960299500264227E-11</v>
      </c>
      <c r="H1896" s="238">
        <f t="shared" si="66"/>
        <v>0</v>
      </c>
      <c r="I1896" s="280"/>
      <c r="J1896" s="269"/>
      <c r="K1896" s="308"/>
      <c r="N1896" s="275"/>
      <c r="O1896" s="275"/>
      <c r="P1896" s="275"/>
      <c r="Q1896" s="295"/>
    </row>
    <row r="1897" spans="2:17" s="130" customFormat="1" ht="15.75" x14ac:dyDescent="0.25">
      <c r="B1897" s="236"/>
      <c r="C1897" s="237"/>
      <c r="D1897" s="238"/>
      <c r="E1897" s="250"/>
      <c r="F1897" s="236"/>
      <c r="G1897" s="237">
        <f t="shared" si="67"/>
        <v>-1.2960299500264227E-11</v>
      </c>
      <c r="H1897" s="238">
        <f t="shared" si="66"/>
        <v>0</v>
      </c>
      <c r="I1897" s="280"/>
      <c r="J1897" s="269"/>
      <c r="K1897" s="308"/>
      <c r="N1897" s="275"/>
      <c r="O1897" s="275"/>
      <c r="P1897" s="275"/>
      <c r="Q1897" s="295"/>
    </row>
    <row r="1898" spans="2:17" s="130" customFormat="1" ht="15.75" x14ac:dyDescent="0.25">
      <c r="B1898" s="236"/>
      <c r="C1898" s="237"/>
      <c r="D1898" s="238"/>
      <c r="E1898" s="250"/>
      <c r="F1898" s="236"/>
      <c r="G1898" s="237">
        <f t="shared" si="67"/>
        <v>-1.2960299500264227E-11</v>
      </c>
      <c r="H1898" s="238">
        <f t="shared" si="66"/>
        <v>0</v>
      </c>
      <c r="I1898" s="280"/>
      <c r="J1898" s="269"/>
      <c r="K1898" s="308"/>
      <c r="N1898" s="275"/>
      <c r="O1898" s="275"/>
      <c r="P1898" s="275"/>
      <c r="Q1898" s="295"/>
    </row>
    <row r="1899" spans="2:17" s="130" customFormat="1" ht="15.75" x14ac:dyDescent="0.25">
      <c r="B1899" s="236"/>
      <c r="C1899" s="237"/>
      <c r="D1899" s="238"/>
      <c r="E1899" s="250"/>
      <c r="F1899" s="236"/>
      <c r="G1899" s="237">
        <f t="shared" si="67"/>
        <v>-1.2960299500264227E-11</v>
      </c>
      <c r="H1899" s="238">
        <f t="shared" si="66"/>
        <v>0</v>
      </c>
      <c r="I1899" s="280"/>
      <c r="J1899" s="269"/>
      <c r="K1899" s="308"/>
      <c r="N1899" s="275"/>
      <c r="O1899" s="275"/>
      <c r="P1899" s="275"/>
      <c r="Q1899" s="295"/>
    </row>
    <row r="1900" spans="2:17" s="130" customFormat="1" ht="15.75" x14ac:dyDescent="0.25">
      <c r="B1900" s="236"/>
      <c r="C1900" s="237"/>
      <c r="D1900" s="238"/>
      <c r="E1900" s="250"/>
      <c r="F1900" s="236"/>
      <c r="G1900" s="237">
        <f t="shared" si="67"/>
        <v>-1.2960299500264227E-11</v>
      </c>
      <c r="H1900" s="238">
        <f t="shared" si="66"/>
        <v>0</v>
      </c>
      <c r="I1900" s="280"/>
      <c r="J1900" s="269"/>
      <c r="K1900" s="308"/>
      <c r="N1900" s="275"/>
      <c r="O1900" s="275"/>
      <c r="P1900" s="275"/>
      <c r="Q1900" s="295"/>
    </row>
    <row r="1901" spans="2:17" s="130" customFormat="1" ht="15.75" x14ac:dyDescent="0.25">
      <c r="B1901" s="236"/>
      <c r="C1901" s="237"/>
      <c r="D1901" s="238"/>
      <c r="E1901" s="250"/>
      <c r="F1901" s="236"/>
      <c r="G1901" s="237">
        <f t="shared" si="67"/>
        <v>-1.2960299500264227E-11</v>
      </c>
      <c r="H1901" s="238">
        <f t="shared" si="66"/>
        <v>0</v>
      </c>
      <c r="I1901" s="280"/>
      <c r="J1901" s="269"/>
      <c r="K1901" s="308"/>
      <c r="N1901" s="275"/>
      <c r="O1901" s="275"/>
      <c r="P1901" s="275"/>
      <c r="Q1901" s="295"/>
    </row>
    <row r="1902" spans="2:17" s="130" customFormat="1" ht="15.75" x14ac:dyDescent="0.25">
      <c r="B1902" s="236"/>
      <c r="C1902" s="237"/>
      <c r="D1902" s="238"/>
      <c r="E1902" s="250"/>
      <c r="F1902" s="236"/>
      <c r="G1902" s="237">
        <f t="shared" si="67"/>
        <v>-1.2960299500264227E-11</v>
      </c>
      <c r="H1902" s="238">
        <f t="shared" si="66"/>
        <v>0</v>
      </c>
      <c r="I1902" s="280"/>
      <c r="J1902" s="269"/>
      <c r="K1902" s="308"/>
      <c r="N1902" s="275"/>
      <c r="O1902" s="275"/>
      <c r="P1902" s="275"/>
      <c r="Q1902" s="295"/>
    </row>
    <row r="1903" spans="2:17" s="130" customFormat="1" ht="15.75" x14ac:dyDescent="0.25">
      <c r="B1903" s="236"/>
      <c r="C1903" s="237"/>
      <c r="D1903" s="238"/>
      <c r="E1903" s="250"/>
      <c r="F1903" s="236"/>
      <c r="G1903" s="237">
        <f t="shared" si="67"/>
        <v>-1.2960299500264227E-11</v>
      </c>
      <c r="H1903" s="238">
        <f t="shared" si="66"/>
        <v>0</v>
      </c>
      <c r="I1903" s="280"/>
      <c r="J1903" s="269"/>
      <c r="K1903" s="308"/>
      <c r="N1903" s="275"/>
      <c r="O1903" s="275"/>
      <c r="P1903" s="275"/>
      <c r="Q1903" s="295"/>
    </row>
    <row r="1904" spans="2:17" s="130" customFormat="1" ht="15.75" x14ac:dyDescent="0.25">
      <c r="B1904" s="236"/>
      <c r="C1904" s="237"/>
      <c r="D1904" s="238"/>
      <c r="E1904" s="250"/>
      <c r="F1904" s="236"/>
      <c r="G1904" s="237">
        <f t="shared" si="67"/>
        <v>-1.2960299500264227E-11</v>
      </c>
      <c r="H1904" s="238">
        <f t="shared" si="66"/>
        <v>0</v>
      </c>
      <c r="I1904" s="280"/>
      <c r="J1904" s="269"/>
      <c r="K1904" s="308"/>
      <c r="N1904" s="275"/>
      <c r="O1904" s="275"/>
      <c r="P1904" s="275"/>
      <c r="Q1904" s="295"/>
    </row>
    <row r="1905" spans="2:17" s="130" customFormat="1" ht="15.75" x14ac:dyDescent="0.25">
      <c r="B1905" s="236"/>
      <c r="C1905" s="237"/>
      <c r="D1905" s="238"/>
      <c r="E1905" s="250"/>
      <c r="F1905" s="236"/>
      <c r="G1905" s="237">
        <f t="shared" si="67"/>
        <v>-1.2960299500264227E-11</v>
      </c>
      <c r="H1905" s="238">
        <f t="shared" si="66"/>
        <v>0</v>
      </c>
      <c r="I1905" s="280"/>
      <c r="J1905" s="269"/>
      <c r="K1905" s="308"/>
      <c r="N1905" s="275"/>
      <c r="O1905" s="275"/>
      <c r="P1905" s="275"/>
      <c r="Q1905" s="295"/>
    </row>
    <row r="1906" spans="2:17" s="130" customFormat="1" ht="15.75" x14ac:dyDescent="0.25">
      <c r="B1906" s="236"/>
      <c r="C1906" s="237"/>
      <c r="D1906" s="238"/>
      <c r="E1906" s="250"/>
      <c r="F1906" s="236"/>
      <c r="G1906" s="237">
        <f t="shared" si="67"/>
        <v>-1.2960299500264227E-11</v>
      </c>
      <c r="H1906" s="238">
        <f t="shared" si="66"/>
        <v>0</v>
      </c>
      <c r="I1906" s="280"/>
      <c r="J1906" s="269"/>
      <c r="K1906" s="308"/>
      <c r="N1906" s="275"/>
      <c r="O1906" s="275"/>
      <c r="P1906" s="275"/>
      <c r="Q1906" s="295"/>
    </row>
    <row r="1907" spans="2:17" s="130" customFormat="1" ht="15.75" x14ac:dyDescent="0.25">
      <c r="B1907" s="236"/>
      <c r="C1907" s="237"/>
      <c r="D1907" s="238"/>
      <c r="E1907" s="250"/>
      <c r="F1907" s="236"/>
      <c r="G1907" s="237">
        <f t="shared" si="67"/>
        <v>-1.2960299500264227E-11</v>
      </c>
      <c r="H1907" s="238">
        <f t="shared" si="66"/>
        <v>0</v>
      </c>
      <c r="I1907" s="280"/>
      <c r="J1907" s="269"/>
      <c r="K1907" s="308"/>
      <c r="N1907" s="275"/>
      <c r="O1907" s="275"/>
      <c r="P1907" s="275"/>
      <c r="Q1907" s="295"/>
    </row>
    <row r="1908" spans="2:17" s="130" customFormat="1" ht="15.75" x14ac:dyDescent="0.25">
      <c r="B1908" s="236"/>
      <c r="C1908" s="237"/>
      <c r="D1908" s="238"/>
      <c r="E1908" s="250"/>
      <c r="F1908" s="236"/>
      <c r="G1908" s="237">
        <f t="shared" si="67"/>
        <v>-1.2960299500264227E-11</v>
      </c>
      <c r="H1908" s="238">
        <f t="shared" si="66"/>
        <v>0</v>
      </c>
      <c r="I1908" s="280"/>
      <c r="J1908" s="269"/>
      <c r="K1908" s="308"/>
      <c r="N1908" s="275"/>
      <c r="O1908" s="275"/>
      <c r="P1908" s="275"/>
      <c r="Q1908" s="295"/>
    </row>
    <row r="1909" spans="2:17" s="130" customFormat="1" ht="15.75" x14ac:dyDescent="0.25">
      <c r="B1909" s="236"/>
      <c r="C1909" s="237"/>
      <c r="D1909" s="238"/>
      <c r="E1909" s="250"/>
      <c r="F1909" s="236"/>
      <c r="G1909" s="237">
        <f t="shared" si="67"/>
        <v>-1.2960299500264227E-11</v>
      </c>
      <c r="H1909" s="238">
        <f t="shared" si="66"/>
        <v>0</v>
      </c>
      <c r="I1909" s="280"/>
      <c r="J1909" s="269"/>
      <c r="K1909" s="308"/>
      <c r="N1909" s="275"/>
      <c r="O1909" s="275"/>
      <c r="P1909" s="275"/>
      <c r="Q1909" s="295"/>
    </row>
    <row r="1910" spans="2:17" s="130" customFormat="1" ht="15.75" x14ac:dyDescent="0.25">
      <c r="B1910" s="236"/>
      <c r="C1910" s="237"/>
      <c r="D1910" s="238"/>
      <c r="E1910" s="250"/>
      <c r="F1910" s="236"/>
      <c r="G1910" s="237">
        <f t="shared" si="67"/>
        <v>-1.2960299500264227E-11</v>
      </c>
      <c r="H1910" s="238">
        <f t="shared" si="66"/>
        <v>0</v>
      </c>
      <c r="I1910" s="280"/>
      <c r="J1910" s="269"/>
      <c r="K1910" s="308"/>
      <c r="N1910" s="275"/>
      <c r="O1910" s="275"/>
      <c r="P1910" s="275"/>
      <c r="Q1910" s="295"/>
    </row>
    <row r="1911" spans="2:17" s="130" customFormat="1" ht="15.75" x14ac:dyDescent="0.25">
      <c r="B1911" s="236"/>
      <c r="C1911" s="237"/>
      <c r="D1911" s="238"/>
      <c r="E1911" s="250"/>
      <c r="F1911" s="236"/>
      <c r="G1911" s="237">
        <f t="shared" si="67"/>
        <v>-1.2960299500264227E-11</v>
      </c>
      <c r="H1911" s="238">
        <f t="shared" si="66"/>
        <v>0</v>
      </c>
      <c r="I1911" s="280"/>
      <c r="J1911" s="269"/>
      <c r="K1911" s="308"/>
      <c r="N1911" s="275"/>
      <c r="O1911" s="275"/>
      <c r="P1911" s="275"/>
      <c r="Q1911" s="295"/>
    </row>
    <row r="1912" spans="2:17" s="130" customFormat="1" ht="15.75" x14ac:dyDescent="0.25">
      <c r="B1912" s="236"/>
      <c r="C1912" s="237"/>
      <c r="D1912" s="238"/>
      <c r="E1912" s="250"/>
      <c r="F1912" s="236"/>
      <c r="G1912" s="237">
        <f t="shared" si="67"/>
        <v>-1.2960299500264227E-11</v>
      </c>
      <c r="H1912" s="238">
        <f t="shared" si="66"/>
        <v>0</v>
      </c>
      <c r="I1912" s="280"/>
      <c r="J1912" s="269"/>
      <c r="K1912" s="308"/>
      <c r="N1912" s="275"/>
      <c r="O1912" s="275"/>
      <c r="P1912" s="275"/>
      <c r="Q1912" s="295"/>
    </row>
    <row r="1913" spans="2:17" s="130" customFormat="1" ht="15.75" x14ac:dyDescent="0.25">
      <c r="B1913" s="236"/>
      <c r="C1913" s="237"/>
      <c r="D1913" s="238"/>
      <c r="E1913" s="250"/>
      <c r="F1913" s="236"/>
      <c r="G1913" s="237">
        <f t="shared" si="67"/>
        <v>-1.2960299500264227E-11</v>
      </c>
      <c r="H1913" s="238">
        <f t="shared" si="66"/>
        <v>0</v>
      </c>
      <c r="I1913" s="280"/>
      <c r="J1913" s="269"/>
      <c r="K1913" s="308"/>
      <c r="N1913" s="275"/>
      <c r="O1913" s="275"/>
      <c r="P1913" s="275"/>
      <c r="Q1913" s="295"/>
    </row>
    <row r="1914" spans="2:17" s="130" customFormat="1" ht="15.75" x14ac:dyDescent="0.25">
      <c r="B1914" s="236"/>
      <c r="C1914" s="237"/>
      <c r="D1914" s="238"/>
      <c r="E1914" s="250"/>
      <c r="F1914" s="236"/>
      <c r="G1914" s="237">
        <f t="shared" si="67"/>
        <v>-1.2960299500264227E-11</v>
      </c>
      <c r="H1914" s="238">
        <f t="shared" si="66"/>
        <v>0</v>
      </c>
      <c r="I1914" s="280"/>
      <c r="J1914" s="269"/>
      <c r="K1914" s="308"/>
      <c r="N1914" s="275"/>
      <c r="O1914" s="275"/>
      <c r="P1914" s="275"/>
      <c r="Q1914" s="295"/>
    </row>
    <row r="1915" spans="2:17" s="130" customFormat="1" ht="15.75" x14ac:dyDescent="0.25">
      <c r="B1915" s="236"/>
      <c r="C1915" s="237"/>
      <c r="D1915" s="238"/>
      <c r="E1915" s="250"/>
      <c r="F1915" s="236"/>
      <c r="G1915" s="237">
        <f t="shared" si="67"/>
        <v>-1.2960299500264227E-11</v>
      </c>
      <c r="H1915" s="238">
        <f t="shared" si="66"/>
        <v>0</v>
      </c>
      <c r="I1915" s="280"/>
      <c r="J1915" s="269"/>
      <c r="K1915" s="308"/>
      <c r="N1915" s="275"/>
      <c r="O1915" s="275"/>
      <c r="P1915" s="275"/>
      <c r="Q1915" s="295"/>
    </row>
    <row r="1916" spans="2:17" s="130" customFormat="1" ht="15.75" x14ac:dyDescent="0.25">
      <c r="B1916" s="236"/>
      <c r="C1916" s="237"/>
      <c r="D1916" s="238"/>
      <c r="E1916" s="250"/>
      <c r="F1916" s="236"/>
      <c r="G1916" s="237">
        <f t="shared" si="67"/>
        <v>-1.2960299500264227E-11</v>
      </c>
      <c r="H1916" s="238">
        <f t="shared" si="66"/>
        <v>0</v>
      </c>
      <c r="I1916" s="280"/>
      <c r="J1916" s="269"/>
      <c r="K1916" s="308"/>
      <c r="N1916" s="275"/>
      <c r="O1916" s="275"/>
      <c r="P1916" s="275"/>
      <c r="Q1916" s="295"/>
    </row>
    <row r="1917" spans="2:17" s="130" customFormat="1" ht="15.75" x14ac:dyDescent="0.25">
      <c r="B1917" s="236"/>
      <c r="C1917" s="237"/>
      <c r="D1917" s="238"/>
      <c r="E1917" s="250"/>
      <c r="F1917" s="236"/>
      <c r="G1917" s="237">
        <f t="shared" si="67"/>
        <v>-1.2960299500264227E-11</v>
      </c>
      <c r="H1917" s="238">
        <f t="shared" si="66"/>
        <v>0</v>
      </c>
      <c r="I1917" s="280"/>
      <c r="J1917" s="269"/>
      <c r="K1917" s="308"/>
      <c r="N1917" s="275"/>
      <c r="O1917" s="275"/>
      <c r="P1917" s="275"/>
      <c r="Q1917" s="295"/>
    </row>
    <row r="1918" spans="2:17" s="130" customFormat="1" ht="15.75" x14ac:dyDescent="0.25">
      <c r="B1918" s="236"/>
      <c r="C1918" s="237"/>
      <c r="D1918" s="238"/>
      <c r="E1918" s="250"/>
      <c r="F1918" s="236"/>
      <c r="G1918" s="237">
        <f t="shared" si="67"/>
        <v>-1.2960299500264227E-11</v>
      </c>
      <c r="H1918" s="238">
        <f t="shared" si="66"/>
        <v>0</v>
      </c>
      <c r="I1918" s="280"/>
      <c r="J1918" s="269"/>
      <c r="K1918" s="308"/>
      <c r="N1918" s="275"/>
      <c r="O1918" s="275"/>
      <c r="P1918" s="275"/>
      <c r="Q1918" s="295"/>
    </row>
    <row r="1919" spans="2:17" s="130" customFormat="1" ht="15.75" x14ac:dyDescent="0.25">
      <c r="B1919" s="236"/>
      <c r="C1919" s="237"/>
      <c r="D1919" s="238"/>
      <c r="E1919" s="250"/>
      <c r="F1919" s="236"/>
      <c r="G1919" s="237">
        <f t="shared" si="67"/>
        <v>-1.2960299500264227E-11</v>
      </c>
      <c r="H1919" s="238">
        <f t="shared" si="66"/>
        <v>0</v>
      </c>
      <c r="I1919" s="280"/>
      <c r="J1919" s="269"/>
      <c r="K1919" s="308"/>
      <c r="N1919" s="275"/>
      <c r="O1919" s="275"/>
      <c r="P1919" s="275"/>
      <c r="Q1919" s="295"/>
    </row>
    <row r="1920" spans="2:17" s="130" customFormat="1" ht="15.75" x14ac:dyDescent="0.25">
      <c r="B1920" s="236"/>
      <c r="C1920" s="237"/>
      <c r="D1920" s="238"/>
      <c r="E1920" s="250"/>
      <c r="F1920" s="236"/>
      <c r="G1920" s="237">
        <f t="shared" si="67"/>
        <v>-1.2960299500264227E-11</v>
      </c>
      <c r="H1920" s="238">
        <f t="shared" si="66"/>
        <v>0</v>
      </c>
      <c r="I1920" s="280"/>
      <c r="J1920" s="269"/>
      <c r="K1920" s="308"/>
      <c r="N1920" s="275"/>
      <c r="O1920" s="275"/>
      <c r="P1920" s="275"/>
      <c r="Q1920" s="295"/>
    </row>
    <row r="1921" spans="2:17" s="130" customFormat="1" ht="15.75" x14ac:dyDescent="0.25">
      <c r="B1921" s="236"/>
      <c r="C1921" s="237"/>
      <c r="D1921" s="238"/>
      <c r="E1921" s="250"/>
      <c r="F1921" s="236"/>
      <c r="G1921" s="237">
        <f t="shared" si="67"/>
        <v>-1.2960299500264227E-11</v>
      </c>
      <c r="H1921" s="238">
        <f t="shared" si="66"/>
        <v>0</v>
      </c>
      <c r="I1921" s="280"/>
      <c r="J1921" s="269"/>
      <c r="K1921" s="308"/>
      <c r="N1921" s="275"/>
      <c r="O1921" s="275"/>
      <c r="P1921" s="275"/>
      <c r="Q1921" s="295"/>
    </row>
    <row r="1922" spans="2:17" s="130" customFormat="1" ht="15.75" x14ac:dyDescent="0.25">
      <c r="B1922" s="236"/>
      <c r="C1922" s="237"/>
      <c r="D1922" s="238"/>
      <c r="E1922" s="250"/>
      <c r="F1922" s="236"/>
      <c r="G1922" s="237">
        <f t="shared" si="67"/>
        <v>-1.2960299500264227E-11</v>
      </c>
      <c r="H1922" s="238">
        <f t="shared" si="66"/>
        <v>0</v>
      </c>
      <c r="I1922" s="280"/>
      <c r="J1922" s="269"/>
      <c r="K1922" s="308"/>
      <c r="N1922" s="275"/>
      <c r="O1922" s="275"/>
      <c r="P1922" s="275"/>
      <c r="Q1922" s="295"/>
    </row>
    <row r="1923" spans="2:17" s="130" customFormat="1" ht="15.75" x14ac:dyDescent="0.25">
      <c r="B1923" s="236"/>
      <c r="C1923" s="237"/>
      <c r="D1923" s="238"/>
      <c r="E1923" s="250"/>
      <c r="F1923" s="236"/>
      <c r="G1923" s="237">
        <f t="shared" si="67"/>
        <v>-1.2960299500264227E-11</v>
      </c>
      <c r="H1923" s="238">
        <f t="shared" ref="H1923:H1986" si="68">H1922-F1954+D1954</f>
        <v>0</v>
      </c>
      <c r="I1923" s="280"/>
      <c r="J1923" s="269"/>
      <c r="K1923" s="308"/>
      <c r="N1923" s="275"/>
      <c r="O1923" s="275"/>
      <c r="P1923" s="275"/>
      <c r="Q1923" s="295"/>
    </row>
    <row r="1924" spans="2:17" s="130" customFormat="1" ht="15.75" x14ac:dyDescent="0.25">
      <c r="B1924" s="236"/>
      <c r="C1924" s="237"/>
      <c r="D1924" s="238"/>
      <c r="E1924" s="250"/>
      <c r="F1924" s="236"/>
      <c r="G1924" s="237">
        <f t="shared" si="67"/>
        <v>-1.2960299500264227E-11</v>
      </c>
      <c r="H1924" s="238">
        <f t="shared" si="68"/>
        <v>0</v>
      </c>
      <c r="I1924" s="280"/>
      <c r="J1924" s="269"/>
      <c r="K1924" s="308"/>
      <c r="N1924" s="275"/>
      <c r="O1924" s="275"/>
      <c r="P1924" s="275"/>
      <c r="Q1924" s="295"/>
    </row>
    <row r="1925" spans="2:17" s="130" customFormat="1" ht="15.75" x14ac:dyDescent="0.25">
      <c r="B1925" s="236"/>
      <c r="C1925" s="237"/>
      <c r="D1925" s="238"/>
      <c r="E1925" s="250"/>
      <c r="F1925" s="236"/>
      <c r="G1925" s="237">
        <f t="shared" si="67"/>
        <v>-1.2960299500264227E-11</v>
      </c>
      <c r="H1925" s="238">
        <f t="shared" si="68"/>
        <v>0</v>
      </c>
      <c r="I1925" s="280"/>
      <c r="J1925" s="269"/>
      <c r="K1925" s="308"/>
      <c r="N1925" s="275"/>
      <c r="O1925" s="275"/>
      <c r="P1925" s="275"/>
      <c r="Q1925" s="295"/>
    </row>
    <row r="1926" spans="2:17" s="130" customFormat="1" ht="15.75" x14ac:dyDescent="0.25">
      <c r="B1926" s="236"/>
      <c r="C1926" s="237"/>
      <c r="D1926" s="238"/>
      <c r="E1926" s="250"/>
      <c r="F1926" s="236"/>
      <c r="G1926" s="237">
        <f t="shared" si="67"/>
        <v>-1.2960299500264227E-11</v>
      </c>
      <c r="H1926" s="238">
        <f t="shared" si="68"/>
        <v>0</v>
      </c>
      <c r="I1926" s="280"/>
      <c r="J1926" s="269"/>
      <c r="K1926" s="308"/>
      <c r="N1926" s="275"/>
      <c r="O1926" s="275"/>
      <c r="P1926" s="275"/>
      <c r="Q1926" s="295"/>
    </row>
    <row r="1927" spans="2:17" s="130" customFormat="1" ht="15.75" x14ac:dyDescent="0.25">
      <c r="B1927" s="236"/>
      <c r="C1927" s="237"/>
      <c r="D1927" s="238"/>
      <c r="E1927" s="250"/>
      <c r="F1927" s="236"/>
      <c r="G1927" s="237">
        <f t="shared" si="67"/>
        <v>-1.2960299500264227E-11</v>
      </c>
      <c r="H1927" s="238">
        <f t="shared" si="68"/>
        <v>0</v>
      </c>
      <c r="I1927" s="280"/>
      <c r="J1927" s="269"/>
      <c r="K1927" s="308"/>
      <c r="N1927" s="275"/>
      <c r="O1927" s="275"/>
      <c r="P1927" s="275"/>
      <c r="Q1927" s="295"/>
    </row>
    <row r="1928" spans="2:17" s="130" customFormat="1" ht="15.75" x14ac:dyDescent="0.25">
      <c r="B1928" s="236"/>
      <c r="C1928" s="237"/>
      <c r="D1928" s="238"/>
      <c r="E1928" s="250"/>
      <c r="F1928" s="236"/>
      <c r="G1928" s="237">
        <f t="shared" si="67"/>
        <v>-1.2960299500264227E-11</v>
      </c>
      <c r="H1928" s="238">
        <f t="shared" si="68"/>
        <v>0</v>
      </c>
      <c r="I1928" s="280"/>
      <c r="J1928" s="269"/>
      <c r="K1928" s="308"/>
      <c r="N1928" s="275"/>
      <c r="O1928" s="275"/>
      <c r="P1928" s="275"/>
      <c r="Q1928" s="295"/>
    </row>
    <row r="1929" spans="2:17" s="130" customFormat="1" ht="15.75" x14ac:dyDescent="0.25">
      <c r="B1929" s="236"/>
      <c r="C1929" s="237"/>
      <c r="D1929" s="238"/>
      <c r="E1929" s="250"/>
      <c r="F1929" s="236"/>
      <c r="G1929" s="237">
        <f t="shared" si="67"/>
        <v>-1.2960299500264227E-11</v>
      </c>
      <c r="H1929" s="238">
        <f t="shared" si="68"/>
        <v>0</v>
      </c>
      <c r="I1929" s="280"/>
      <c r="J1929" s="269"/>
      <c r="K1929" s="308"/>
      <c r="N1929" s="275"/>
      <c r="O1929" s="275"/>
      <c r="P1929" s="275"/>
      <c r="Q1929" s="295"/>
    </row>
    <row r="1930" spans="2:17" s="130" customFormat="1" ht="15.75" x14ac:dyDescent="0.25">
      <c r="B1930" s="236"/>
      <c r="C1930" s="237"/>
      <c r="D1930" s="238"/>
      <c r="E1930" s="250"/>
      <c r="F1930" s="236"/>
      <c r="G1930" s="237">
        <f t="shared" si="67"/>
        <v>-1.2960299500264227E-11</v>
      </c>
      <c r="H1930" s="238">
        <f t="shared" si="68"/>
        <v>0</v>
      </c>
      <c r="I1930" s="280"/>
      <c r="J1930" s="269"/>
      <c r="K1930" s="308"/>
      <c r="N1930" s="275"/>
      <c r="O1930" s="275"/>
      <c r="P1930" s="275"/>
      <c r="Q1930" s="295"/>
    </row>
    <row r="1931" spans="2:17" s="130" customFormat="1" ht="15.75" x14ac:dyDescent="0.25">
      <c r="B1931" s="236"/>
      <c r="C1931" s="237"/>
      <c r="D1931" s="238"/>
      <c r="E1931" s="250"/>
      <c r="F1931" s="236"/>
      <c r="G1931" s="237">
        <f t="shared" si="67"/>
        <v>-1.2960299500264227E-11</v>
      </c>
      <c r="H1931" s="238">
        <f t="shared" si="68"/>
        <v>0</v>
      </c>
      <c r="I1931" s="280"/>
      <c r="J1931" s="269"/>
      <c r="K1931" s="308"/>
      <c r="N1931" s="275"/>
      <c r="O1931" s="275"/>
      <c r="P1931" s="275"/>
      <c r="Q1931" s="295"/>
    </row>
    <row r="1932" spans="2:17" s="130" customFormat="1" ht="15.75" x14ac:dyDescent="0.25">
      <c r="B1932" s="236"/>
      <c r="C1932" s="237"/>
      <c r="D1932" s="238"/>
      <c r="E1932" s="250"/>
      <c r="F1932" s="236"/>
      <c r="G1932" s="237">
        <f t="shared" si="67"/>
        <v>-1.2960299500264227E-11</v>
      </c>
      <c r="H1932" s="238">
        <f t="shared" si="68"/>
        <v>0</v>
      </c>
      <c r="I1932" s="280"/>
      <c r="J1932" s="269"/>
      <c r="K1932" s="308"/>
      <c r="N1932" s="275"/>
      <c r="O1932" s="275"/>
      <c r="P1932" s="275"/>
      <c r="Q1932" s="295"/>
    </row>
    <row r="1933" spans="2:17" s="130" customFormat="1" ht="15.75" x14ac:dyDescent="0.25">
      <c r="B1933" s="236"/>
      <c r="C1933" s="237"/>
      <c r="D1933" s="238"/>
      <c r="E1933" s="250"/>
      <c r="F1933" s="236"/>
      <c r="G1933" s="237">
        <f t="shared" si="67"/>
        <v>-1.2960299500264227E-11</v>
      </c>
      <c r="H1933" s="238">
        <f t="shared" si="68"/>
        <v>0</v>
      </c>
      <c r="I1933" s="280"/>
      <c r="J1933" s="269"/>
      <c r="K1933" s="308"/>
      <c r="N1933" s="275"/>
      <c r="O1933" s="275"/>
      <c r="P1933" s="275"/>
      <c r="Q1933" s="295"/>
    </row>
    <row r="1934" spans="2:17" s="130" customFormat="1" ht="15.75" x14ac:dyDescent="0.25">
      <c r="B1934" s="236"/>
      <c r="C1934" s="237"/>
      <c r="D1934" s="238"/>
      <c r="E1934" s="250"/>
      <c r="F1934" s="236"/>
      <c r="G1934" s="237">
        <f t="shared" si="67"/>
        <v>-1.2960299500264227E-11</v>
      </c>
      <c r="H1934" s="238">
        <f t="shared" si="68"/>
        <v>0</v>
      </c>
      <c r="I1934" s="280"/>
      <c r="J1934" s="269"/>
      <c r="K1934" s="308"/>
      <c r="N1934" s="275"/>
      <c r="O1934" s="275"/>
      <c r="P1934" s="275"/>
      <c r="Q1934" s="295"/>
    </row>
    <row r="1935" spans="2:17" s="130" customFormat="1" ht="15.75" x14ac:dyDescent="0.25">
      <c r="B1935" s="236"/>
      <c r="C1935" s="237"/>
      <c r="D1935" s="238"/>
      <c r="E1935" s="250"/>
      <c r="F1935" s="236"/>
      <c r="G1935" s="237">
        <f t="shared" si="67"/>
        <v>-1.2960299500264227E-11</v>
      </c>
      <c r="H1935" s="238">
        <f t="shared" si="68"/>
        <v>0</v>
      </c>
      <c r="I1935" s="280"/>
      <c r="J1935" s="269"/>
      <c r="K1935" s="308"/>
      <c r="N1935" s="275"/>
      <c r="O1935" s="275"/>
      <c r="P1935" s="275"/>
      <c r="Q1935" s="295"/>
    </row>
    <row r="1936" spans="2:17" s="130" customFormat="1" ht="15.75" x14ac:dyDescent="0.25">
      <c r="B1936" s="236"/>
      <c r="C1936" s="237"/>
      <c r="D1936" s="238"/>
      <c r="E1936" s="250"/>
      <c r="F1936" s="236"/>
      <c r="G1936" s="237">
        <f t="shared" si="67"/>
        <v>-1.2960299500264227E-11</v>
      </c>
      <c r="H1936" s="238">
        <f t="shared" si="68"/>
        <v>0</v>
      </c>
      <c r="I1936" s="280"/>
      <c r="J1936" s="269"/>
      <c r="K1936" s="308"/>
      <c r="N1936" s="275"/>
      <c r="O1936" s="275"/>
      <c r="P1936" s="275"/>
      <c r="Q1936" s="295"/>
    </row>
    <row r="1937" spans="2:17" s="130" customFormat="1" ht="15.75" x14ac:dyDescent="0.25">
      <c r="B1937" s="236"/>
      <c r="C1937" s="237"/>
      <c r="D1937" s="238"/>
      <c r="E1937" s="250"/>
      <c r="F1937" s="236"/>
      <c r="G1937" s="237">
        <f t="shared" si="67"/>
        <v>-1.2960299500264227E-11</v>
      </c>
      <c r="H1937" s="238">
        <f t="shared" si="68"/>
        <v>0</v>
      </c>
      <c r="I1937" s="280"/>
      <c r="J1937" s="269"/>
      <c r="K1937" s="308"/>
      <c r="N1937" s="275"/>
      <c r="O1937" s="275"/>
      <c r="P1937" s="275"/>
      <c r="Q1937" s="295"/>
    </row>
    <row r="1938" spans="2:17" s="130" customFormat="1" ht="15.75" x14ac:dyDescent="0.25">
      <c r="B1938" s="236"/>
      <c r="C1938" s="237"/>
      <c r="D1938" s="238"/>
      <c r="E1938" s="250"/>
      <c r="F1938" s="236"/>
      <c r="G1938" s="237">
        <f t="shared" si="67"/>
        <v>-1.2960299500264227E-11</v>
      </c>
      <c r="H1938" s="238">
        <f t="shared" si="68"/>
        <v>0</v>
      </c>
      <c r="I1938" s="280"/>
      <c r="J1938" s="269"/>
      <c r="K1938" s="308"/>
      <c r="N1938" s="275"/>
      <c r="O1938" s="275"/>
      <c r="P1938" s="275"/>
      <c r="Q1938" s="295"/>
    </row>
    <row r="1939" spans="2:17" s="130" customFormat="1" ht="15.75" x14ac:dyDescent="0.25">
      <c r="B1939" s="236"/>
      <c r="C1939" s="237"/>
      <c r="D1939" s="238"/>
      <c r="E1939" s="250"/>
      <c r="F1939" s="236"/>
      <c r="G1939" s="237">
        <f t="shared" si="67"/>
        <v>-1.2960299500264227E-11</v>
      </c>
      <c r="H1939" s="238">
        <f t="shared" si="68"/>
        <v>0</v>
      </c>
      <c r="I1939" s="280"/>
      <c r="J1939" s="269"/>
      <c r="K1939" s="308"/>
      <c r="N1939" s="275"/>
      <c r="O1939" s="275"/>
      <c r="P1939" s="275"/>
      <c r="Q1939" s="295"/>
    </row>
    <row r="1940" spans="2:17" s="130" customFormat="1" ht="15.75" x14ac:dyDescent="0.25">
      <c r="B1940" s="236"/>
      <c r="C1940" s="237"/>
      <c r="D1940" s="238"/>
      <c r="E1940" s="250"/>
      <c r="F1940" s="236"/>
      <c r="G1940" s="237">
        <f t="shared" si="67"/>
        <v>-1.2960299500264227E-11</v>
      </c>
      <c r="H1940" s="238">
        <f t="shared" si="68"/>
        <v>0</v>
      </c>
      <c r="I1940" s="280"/>
      <c r="J1940" s="269"/>
      <c r="K1940" s="308"/>
      <c r="N1940" s="275"/>
      <c r="O1940" s="275"/>
      <c r="P1940" s="275"/>
      <c r="Q1940" s="295"/>
    </row>
    <row r="1941" spans="2:17" s="130" customFormat="1" ht="15.75" x14ac:dyDescent="0.25">
      <c r="B1941" s="236"/>
      <c r="C1941" s="237"/>
      <c r="D1941" s="238"/>
      <c r="E1941" s="250"/>
      <c r="F1941" s="236"/>
      <c r="G1941" s="237">
        <f t="shared" si="67"/>
        <v>-1.2960299500264227E-11</v>
      </c>
      <c r="H1941" s="238">
        <f t="shared" si="68"/>
        <v>0</v>
      </c>
      <c r="I1941" s="280"/>
      <c r="J1941" s="269"/>
      <c r="K1941" s="308"/>
      <c r="N1941" s="275"/>
      <c r="O1941" s="275"/>
      <c r="P1941" s="275"/>
      <c r="Q1941" s="295"/>
    </row>
    <row r="1942" spans="2:17" s="130" customFormat="1" ht="15.75" x14ac:dyDescent="0.25">
      <c r="B1942" s="236"/>
      <c r="C1942" s="237"/>
      <c r="D1942" s="238"/>
      <c r="E1942" s="250"/>
      <c r="F1942" s="236"/>
      <c r="G1942" s="237">
        <f t="shared" ref="G1942:G2005" si="69">G1941-E1942+C1942</f>
        <v>-1.2960299500264227E-11</v>
      </c>
      <c r="H1942" s="238">
        <f t="shared" si="68"/>
        <v>0</v>
      </c>
      <c r="I1942" s="280"/>
      <c r="J1942" s="269"/>
      <c r="K1942" s="308"/>
      <c r="N1942" s="275"/>
      <c r="O1942" s="275"/>
      <c r="P1942" s="275"/>
      <c r="Q1942" s="295"/>
    </row>
    <row r="1943" spans="2:17" s="130" customFormat="1" ht="15.75" x14ac:dyDescent="0.25">
      <c r="B1943" s="236"/>
      <c r="C1943" s="237"/>
      <c r="D1943" s="238"/>
      <c r="E1943" s="250"/>
      <c r="F1943" s="236"/>
      <c r="G1943" s="237">
        <f t="shared" si="69"/>
        <v>-1.2960299500264227E-11</v>
      </c>
      <c r="H1943" s="238">
        <f t="shared" si="68"/>
        <v>0</v>
      </c>
      <c r="I1943" s="280"/>
      <c r="J1943" s="269"/>
      <c r="K1943" s="308"/>
      <c r="N1943" s="275"/>
      <c r="O1943" s="275"/>
      <c r="P1943" s="275"/>
      <c r="Q1943" s="295"/>
    </row>
    <row r="1944" spans="2:17" s="130" customFormat="1" ht="15.75" x14ac:dyDescent="0.25">
      <c r="B1944" s="236"/>
      <c r="C1944" s="237"/>
      <c r="D1944" s="238"/>
      <c r="E1944" s="250"/>
      <c r="F1944" s="236"/>
      <c r="G1944" s="237">
        <f t="shared" si="69"/>
        <v>-1.2960299500264227E-11</v>
      </c>
      <c r="H1944" s="238">
        <f t="shared" si="68"/>
        <v>0</v>
      </c>
      <c r="I1944" s="280"/>
      <c r="J1944" s="269"/>
      <c r="K1944" s="308"/>
      <c r="N1944" s="275"/>
      <c r="O1944" s="275"/>
      <c r="P1944" s="275"/>
      <c r="Q1944" s="295"/>
    </row>
    <row r="1945" spans="2:17" s="130" customFormat="1" ht="15.75" x14ac:dyDescent="0.25">
      <c r="B1945" s="236"/>
      <c r="C1945" s="237"/>
      <c r="D1945" s="238"/>
      <c r="E1945" s="250"/>
      <c r="F1945" s="236"/>
      <c r="G1945" s="237">
        <f t="shared" si="69"/>
        <v>-1.2960299500264227E-11</v>
      </c>
      <c r="H1945" s="238">
        <f t="shared" si="68"/>
        <v>0</v>
      </c>
      <c r="I1945" s="280"/>
      <c r="J1945" s="269"/>
      <c r="K1945" s="308"/>
      <c r="N1945" s="275"/>
      <c r="O1945" s="275"/>
      <c r="P1945" s="275"/>
      <c r="Q1945" s="295"/>
    </row>
    <row r="1946" spans="2:17" s="130" customFormat="1" ht="15.75" x14ac:dyDescent="0.25">
      <c r="B1946" s="236"/>
      <c r="C1946" s="237"/>
      <c r="D1946" s="238"/>
      <c r="E1946" s="250"/>
      <c r="F1946" s="236"/>
      <c r="G1946" s="237">
        <f t="shared" si="69"/>
        <v>-1.2960299500264227E-11</v>
      </c>
      <c r="H1946" s="238">
        <f t="shared" si="68"/>
        <v>0</v>
      </c>
      <c r="I1946" s="280"/>
      <c r="J1946" s="269"/>
      <c r="K1946" s="308"/>
      <c r="N1946" s="275"/>
      <c r="O1946" s="275"/>
      <c r="P1946" s="275"/>
      <c r="Q1946" s="295"/>
    </row>
    <row r="1947" spans="2:17" s="130" customFormat="1" ht="15.75" x14ac:dyDescent="0.25">
      <c r="B1947" s="236"/>
      <c r="C1947" s="237"/>
      <c r="D1947" s="238"/>
      <c r="E1947" s="250"/>
      <c r="F1947" s="236"/>
      <c r="G1947" s="237">
        <f t="shared" si="69"/>
        <v>-1.2960299500264227E-11</v>
      </c>
      <c r="H1947" s="238">
        <f t="shared" si="68"/>
        <v>0</v>
      </c>
      <c r="I1947" s="280"/>
      <c r="J1947" s="269"/>
      <c r="K1947" s="308"/>
      <c r="N1947" s="275"/>
      <c r="O1947" s="275"/>
      <c r="P1947" s="275"/>
      <c r="Q1947" s="295"/>
    </row>
    <row r="1948" spans="2:17" s="130" customFormat="1" ht="15.75" x14ac:dyDescent="0.25">
      <c r="B1948" s="236"/>
      <c r="C1948" s="237"/>
      <c r="D1948" s="238"/>
      <c r="E1948" s="250"/>
      <c r="F1948" s="236"/>
      <c r="G1948" s="237">
        <f t="shared" si="69"/>
        <v>-1.2960299500264227E-11</v>
      </c>
      <c r="H1948" s="238">
        <f t="shared" si="68"/>
        <v>0</v>
      </c>
      <c r="I1948" s="280"/>
      <c r="J1948" s="269"/>
      <c r="K1948" s="308"/>
      <c r="N1948" s="275"/>
      <c r="O1948" s="275"/>
      <c r="P1948" s="275"/>
      <c r="Q1948" s="295"/>
    </row>
    <row r="1949" spans="2:17" s="130" customFormat="1" ht="15.75" x14ac:dyDescent="0.25">
      <c r="B1949" s="236"/>
      <c r="C1949" s="237"/>
      <c r="D1949" s="238"/>
      <c r="E1949" s="250"/>
      <c r="F1949" s="236"/>
      <c r="G1949" s="237">
        <f t="shared" si="69"/>
        <v>-1.2960299500264227E-11</v>
      </c>
      <c r="H1949" s="238">
        <f t="shared" si="68"/>
        <v>0</v>
      </c>
      <c r="I1949" s="280"/>
      <c r="J1949" s="269"/>
      <c r="K1949" s="308"/>
      <c r="N1949" s="275"/>
      <c r="O1949" s="275"/>
      <c r="P1949" s="275"/>
      <c r="Q1949" s="295"/>
    </row>
    <row r="1950" spans="2:17" s="130" customFormat="1" ht="15.75" x14ac:dyDescent="0.25">
      <c r="B1950" s="236"/>
      <c r="C1950" s="237"/>
      <c r="D1950" s="238"/>
      <c r="E1950" s="250"/>
      <c r="F1950" s="236"/>
      <c r="G1950" s="237">
        <f t="shared" si="69"/>
        <v>-1.2960299500264227E-11</v>
      </c>
      <c r="H1950" s="238">
        <f t="shared" si="68"/>
        <v>0</v>
      </c>
      <c r="I1950" s="280"/>
      <c r="J1950" s="269"/>
      <c r="K1950" s="308"/>
      <c r="N1950" s="275"/>
      <c r="O1950" s="275"/>
      <c r="P1950" s="275"/>
      <c r="Q1950" s="295"/>
    </row>
    <row r="1951" spans="2:17" s="130" customFormat="1" ht="15.75" x14ac:dyDescent="0.25">
      <c r="B1951" s="236"/>
      <c r="C1951" s="237"/>
      <c r="D1951" s="238"/>
      <c r="E1951" s="250"/>
      <c r="F1951" s="236"/>
      <c r="G1951" s="237">
        <f t="shared" si="69"/>
        <v>-1.2960299500264227E-11</v>
      </c>
      <c r="H1951" s="238">
        <f t="shared" si="68"/>
        <v>0</v>
      </c>
      <c r="I1951" s="280"/>
      <c r="J1951" s="269"/>
      <c r="K1951" s="308"/>
      <c r="N1951" s="275"/>
      <c r="O1951" s="275"/>
      <c r="P1951" s="275"/>
      <c r="Q1951" s="295"/>
    </row>
    <row r="1952" spans="2:17" s="130" customFormat="1" ht="15.75" x14ac:dyDescent="0.25">
      <c r="B1952" s="236"/>
      <c r="C1952" s="237"/>
      <c r="D1952" s="238"/>
      <c r="E1952" s="250"/>
      <c r="F1952" s="236"/>
      <c r="G1952" s="237">
        <f t="shared" si="69"/>
        <v>-1.2960299500264227E-11</v>
      </c>
      <c r="H1952" s="238">
        <f t="shared" si="68"/>
        <v>0</v>
      </c>
      <c r="I1952" s="280"/>
      <c r="J1952" s="269"/>
      <c r="K1952" s="308"/>
      <c r="N1952" s="275"/>
      <c r="O1952" s="275"/>
      <c r="P1952" s="275"/>
      <c r="Q1952" s="295"/>
    </row>
    <row r="1953" spans="2:17" s="130" customFormat="1" ht="15.75" x14ac:dyDescent="0.25">
      <c r="B1953" s="236"/>
      <c r="C1953" s="237"/>
      <c r="D1953" s="238"/>
      <c r="E1953" s="250"/>
      <c r="F1953" s="236"/>
      <c r="G1953" s="237">
        <f t="shared" si="69"/>
        <v>-1.2960299500264227E-11</v>
      </c>
      <c r="H1953" s="238">
        <f t="shared" si="68"/>
        <v>0</v>
      </c>
      <c r="I1953" s="280"/>
      <c r="J1953" s="269"/>
      <c r="K1953" s="308"/>
      <c r="N1953" s="275"/>
      <c r="O1953" s="275"/>
      <c r="P1953" s="275"/>
      <c r="Q1953" s="295"/>
    </row>
    <row r="1954" spans="2:17" s="130" customFormat="1" ht="15.75" x14ac:dyDescent="0.25">
      <c r="B1954" s="236"/>
      <c r="C1954" s="237"/>
      <c r="D1954" s="238"/>
      <c r="E1954" s="250"/>
      <c r="F1954" s="236"/>
      <c r="G1954" s="237">
        <f t="shared" si="69"/>
        <v>-1.2960299500264227E-11</v>
      </c>
      <c r="H1954" s="238">
        <f t="shared" si="68"/>
        <v>0</v>
      </c>
      <c r="I1954" s="280"/>
      <c r="J1954" s="269"/>
      <c r="K1954" s="308"/>
      <c r="N1954" s="275"/>
      <c r="O1954" s="275"/>
      <c r="P1954" s="275"/>
      <c r="Q1954" s="295"/>
    </row>
    <row r="1955" spans="2:17" s="130" customFormat="1" ht="15.75" x14ac:dyDescent="0.25">
      <c r="B1955" s="236"/>
      <c r="C1955" s="237"/>
      <c r="D1955" s="238"/>
      <c r="E1955" s="250"/>
      <c r="F1955" s="236"/>
      <c r="G1955" s="237">
        <f t="shared" si="69"/>
        <v>-1.2960299500264227E-11</v>
      </c>
      <c r="H1955" s="238">
        <f t="shared" si="68"/>
        <v>0</v>
      </c>
      <c r="I1955" s="280"/>
      <c r="J1955" s="269"/>
      <c r="K1955" s="308"/>
      <c r="N1955" s="275"/>
      <c r="O1955" s="275"/>
      <c r="P1955" s="275"/>
      <c r="Q1955" s="295"/>
    </row>
    <row r="1956" spans="2:17" s="130" customFormat="1" ht="15.75" x14ac:dyDescent="0.25">
      <c r="B1956" s="236"/>
      <c r="C1956" s="237"/>
      <c r="D1956" s="238"/>
      <c r="E1956" s="250"/>
      <c r="F1956" s="236"/>
      <c r="G1956" s="237">
        <f t="shared" si="69"/>
        <v>-1.2960299500264227E-11</v>
      </c>
      <c r="H1956" s="238">
        <f t="shared" si="68"/>
        <v>0</v>
      </c>
      <c r="I1956" s="280"/>
      <c r="J1956" s="269"/>
      <c r="K1956" s="308"/>
      <c r="N1956" s="275"/>
      <c r="O1956" s="275"/>
      <c r="P1956" s="275"/>
      <c r="Q1956" s="295"/>
    </row>
    <row r="1957" spans="2:17" s="130" customFormat="1" ht="15.75" x14ac:dyDescent="0.25">
      <c r="B1957" s="236"/>
      <c r="C1957" s="237"/>
      <c r="D1957" s="238"/>
      <c r="E1957" s="250"/>
      <c r="F1957" s="236"/>
      <c r="G1957" s="237">
        <f t="shared" si="69"/>
        <v>-1.2960299500264227E-11</v>
      </c>
      <c r="H1957" s="238">
        <f t="shared" si="68"/>
        <v>0</v>
      </c>
      <c r="I1957" s="280"/>
      <c r="J1957" s="269"/>
      <c r="K1957" s="308"/>
      <c r="N1957" s="275"/>
      <c r="O1957" s="275"/>
      <c r="P1957" s="275"/>
      <c r="Q1957" s="295"/>
    </row>
    <row r="1958" spans="2:17" s="130" customFormat="1" ht="15.75" x14ac:dyDescent="0.25">
      <c r="B1958" s="236"/>
      <c r="C1958" s="237"/>
      <c r="D1958" s="238"/>
      <c r="E1958" s="250"/>
      <c r="F1958" s="236"/>
      <c r="G1958" s="237">
        <f t="shared" si="69"/>
        <v>-1.2960299500264227E-11</v>
      </c>
      <c r="H1958" s="238">
        <f t="shared" si="68"/>
        <v>0</v>
      </c>
      <c r="I1958" s="280"/>
      <c r="J1958" s="269"/>
      <c r="K1958" s="308"/>
      <c r="N1958" s="275"/>
      <c r="O1958" s="275"/>
      <c r="P1958" s="275"/>
      <c r="Q1958" s="295"/>
    </row>
    <row r="1959" spans="2:17" s="130" customFormat="1" ht="15.75" x14ac:dyDescent="0.25">
      <c r="B1959" s="236"/>
      <c r="C1959" s="237"/>
      <c r="D1959" s="238"/>
      <c r="E1959" s="250"/>
      <c r="F1959" s="236"/>
      <c r="G1959" s="237">
        <f t="shared" si="69"/>
        <v>-1.2960299500264227E-11</v>
      </c>
      <c r="H1959" s="238">
        <f t="shared" si="68"/>
        <v>0</v>
      </c>
      <c r="I1959" s="280"/>
      <c r="J1959" s="269"/>
      <c r="K1959" s="308"/>
      <c r="N1959" s="275"/>
      <c r="O1959" s="275"/>
      <c r="P1959" s="275"/>
      <c r="Q1959" s="295"/>
    </row>
    <row r="1960" spans="2:17" s="130" customFormat="1" ht="15.75" x14ac:dyDescent="0.25">
      <c r="B1960" s="236"/>
      <c r="C1960" s="237"/>
      <c r="D1960" s="238"/>
      <c r="E1960" s="250"/>
      <c r="F1960" s="236"/>
      <c r="G1960" s="237">
        <f t="shared" si="69"/>
        <v>-1.2960299500264227E-11</v>
      </c>
      <c r="H1960" s="238">
        <f t="shared" si="68"/>
        <v>0</v>
      </c>
      <c r="I1960" s="280"/>
      <c r="J1960" s="269"/>
      <c r="K1960" s="308"/>
      <c r="N1960" s="275"/>
      <c r="O1960" s="275"/>
      <c r="P1960" s="275"/>
      <c r="Q1960" s="295"/>
    </row>
    <row r="1961" spans="2:17" s="130" customFormat="1" ht="15.75" x14ac:dyDescent="0.25">
      <c r="B1961" s="236"/>
      <c r="C1961" s="237"/>
      <c r="D1961" s="238"/>
      <c r="E1961" s="250"/>
      <c r="F1961" s="236"/>
      <c r="G1961" s="237">
        <f t="shared" si="69"/>
        <v>-1.2960299500264227E-11</v>
      </c>
      <c r="H1961" s="238">
        <f t="shared" si="68"/>
        <v>0</v>
      </c>
      <c r="I1961" s="280"/>
      <c r="J1961" s="269"/>
      <c r="K1961" s="308"/>
      <c r="N1961" s="275"/>
      <c r="O1961" s="275"/>
      <c r="P1961" s="275"/>
      <c r="Q1961" s="295"/>
    </row>
    <row r="1962" spans="2:17" s="130" customFormat="1" ht="15.75" x14ac:dyDescent="0.25">
      <c r="B1962" s="236"/>
      <c r="C1962" s="237"/>
      <c r="D1962" s="238"/>
      <c r="E1962" s="250"/>
      <c r="F1962" s="236"/>
      <c r="G1962" s="237">
        <f t="shared" si="69"/>
        <v>-1.2960299500264227E-11</v>
      </c>
      <c r="H1962" s="238">
        <f t="shared" si="68"/>
        <v>0</v>
      </c>
      <c r="I1962" s="280"/>
      <c r="J1962" s="269"/>
      <c r="K1962" s="308"/>
      <c r="N1962" s="275"/>
      <c r="O1962" s="275"/>
      <c r="P1962" s="275"/>
      <c r="Q1962" s="295"/>
    </row>
    <row r="1963" spans="2:17" s="130" customFormat="1" ht="15.75" x14ac:dyDescent="0.25">
      <c r="B1963" s="236"/>
      <c r="C1963" s="237"/>
      <c r="D1963" s="238"/>
      <c r="E1963" s="250"/>
      <c r="F1963" s="236"/>
      <c r="G1963" s="237">
        <f t="shared" si="69"/>
        <v>-1.2960299500264227E-11</v>
      </c>
      <c r="H1963" s="238">
        <f t="shared" si="68"/>
        <v>0</v>
      </c>
      <c r="I1963" s="280"/>
      <c r="J1963" s="269"/>
      <c r="K1963" s="308"/>
      <c r="N1963" s="275"/>
      <c r="O1963" s="275"/>
      <c r="P1963" s="275"/>
      <c r="Q1963" s="295"/>
    </row>
    <row r="1964" spans="2:17" s="130" customFormat="1" ht="15.75" x14ac:dyDescent="0.25">
      <c r="B1964" s="236"/>
      <c r="C1964" s="237"/>
      <c r="D1964" s="238"/>
      <c r="E1964" s="250"/>
      <c r="F1964" s="236"/>
      <c r="G1964" s="237">
        <f t="shared" si="69"/>
        <v>-1.2960299500264227E-11</v>
      </c>
      <c r="H1964" s="238">
        <f t="shared" si="68"/>
        <v>0</v>
      </c>
      <c r="I1964" s="280"/>
      <c r="J1964" s="269"/>
      <c r="K1964" s="308"/>
      <c r="N1964" s="275"/>
      <c r="O1964" s="275"/>
      <c r="P1964" s="275"/>
      <c r="Q1964" s="295"/>
    </row>
    <row r="1965" spans="2:17" s="130" customFormat="1" ht="15.75" x14ac:dyDescent="0.25">
      <c r="B1965" s="236"/>
      <c r="C1965" s="237"/>
      <c r="D1965" s="238"/>
      <c r="E1965" s="250"/>
      <c r="F1965" s="236"/>
      <c r="G1965" s="237">
        <f t="shared" si="69"/>
        <v>-1.2960299500264227E-11</v>
      </c>
      <c r="H1965" s="238">
        <f t="shared" si="68"/>
        <v>0</v>
      </c>
      <c r="I1965" s="280"/>
      <c r="J1965" s="269"/>
      <c r="K1965" s="308"/>
      <c r="N1965" s="275"/>
      <c r="O1965" s="275"/>
      <c r="P1965" s="275"/>
      <c r="Q1965" s="295"/>
    </row>
    <row r="1966" spans="2:17" s="130" customFormat="1" ht="15.75" x14ac:dyDescent="0.25">
      <c r="B1966" s="236"/>
      <c r="C1966" s="237"/>
      <c r="D1966" s="238"/>
      <c r="E1966" s="250"/>
      <c r="F1966" s="236"/>
      <c r="G1966" s="237">
        <f t="shared" si="69"/>
        <v>-1.2960299500264227E-11</v>
      </c>
      <c r="H1966" s="238">
        <f t="shared" si="68"/>
        <v>0</v>
      </c>
      <c r="I1966" s="280"/>
      <c r="J1966" s="269"/>
      <c r="K1966" s="308"/>
      <c r="N1966" s="275"/>
      <c r="O1966" s="275"/>
      <c r="P1966" s="275"/>
      <c r="Q1966" s="295"/>
    </row>
    <row r="1967" spans="2:17" s="130" customFormat="1" ht="15.75" x14ac:dyDescent="0.25">
      <c r="B1967" s="236"/>
      <c r="C1967" s="237"/>
      <c r="D1967" s="238"/>
      <c r="E1967" s="250"/>
      <c r="F1967" s="236"/>
      <c r="G1967" s="237">
        <f t="shared" si="69"/>
        <v>-1.2960299500264227E-11</v>
      </c>
      <c r="H1967" s="238">
        <f t="shared" si="68"/>
        <v>0</v>
      </c>
      <c r="I1967" s="280"/>
      <c r="J1967" s="269"/>
      <c r="K1967" s="308"/>
      <c r="N1967" s="275"/>
      <c r="O1967" s="275"/>
      <c r="P1967" s="275"/>
      <c r="Q1967" s="295"/>
    </row>
    <row r="1968" spans="2:17" s="130" customFormat="1" ht="15.75" x14ac:dyDescent="0.25">
      <c r="B1968" s="236"/>
      <c r="C1968" s="237"/>
      <c r="D1968" s="238"/>
      <c r="E1968" s="250"/>
      <c r="F1968" s="236"/>
      <c r="G1968" s="237">
        <f t="shared" si="69"/>
        <v>-1.2960299500264227E-11</v>
      </c>
      <c r="H1968" s="238">
        <f t="shared" si="68"/>
        <v>0</v>
      </c>
      <c r="I1968" s="280"/>
      <c r="J1968" s="269"/>
      <c r="K1968" s="308"/>
      <c r="N1968" s="275"/>
      <c r="O1968" s="275"/>
      <c r="P1968" s="275"/>
      <c r="Q1968" s="295"/>
    </row>
    <row r="1969" spans="2:17" s="130" customFormat="1" ht="15.75" x14ac:dyDescent="0.25">
      <c r="B1969" s="236"/>
      <c r="C1969" s="237"/>
      <c r="D1969" s="238"/>
      <c r="E1969" s="250"/>
      <c r="F1969" s="236"/>
      <c r="G1969" s="237">
        <f t="shared" si="69"/>
        <v>-1.2960299500264227E-11</v>
      </c>
      <c r="H1969" s="238">
        <f t="shared" si="68"/>
        <v>0</v>
      </c>
      <c r="I1969" s="280"/>
      <c r="J1969" s="269"/>
      <c r="K1969" s="308"/>
      <c r="N1969" s="275"/>
      <c r="O1969" s="275"/>
      <c r="P1969" s="275"/>
      <c r="Q1969" s="295"/>
    </row>
    <row r="1970" spans="2:17" s="130" customFormat="1" ht="15.75" x14ac:dyDescent="0.25">
      <c r="B1970" s="236"/>
      <c r="C1970" s="237"/>
      <c r="D1970" s="238"/>
      <c r="E1970" s="250"/>
      <c r="F1970" s="236"/>
      <c r="G1970" s="237">
        <f t="shared" si="69"/>
        <v>-1.2960299500264227E-11</v>
      </c>
      <c r="H1970" s="238">
        <f t="shared" si="68"/>
        <v>0</v>
      </c>
      <c r="I1970" s="280"/>
      <c r="J1970" s="269"/>
      <c r="K1970" s="308"/>
      <c r="N1970" s="275"/>
      <c r="O1970" s="275"/>
      <c r="P1970" s="275"/>
      <c r="Q1970" s="295"/>
    </row>
    <row r="1971" spans="2:17" s="130" customFormat="1" ht="15.75" x14ac:dyDescent="0.25">
      <c r="B1971" s="236"/>
      <c r="C1971" s="237"/>
      <c r="D1971" s="238"/>
      <c r="E1971" s="250"/>
      <c r="F1971" s="236"/>
      <c r="G1971" s="237">
        <f t="shared" si="69"/>
        <v>-1.2960299500264227E-11</v>
      </c>
      <c r="H1971" s="238">
        <f t="shared" si="68"/>
        <v>0</v>
      </c>
      <c r="I1971" s="280"/>
      <c r="J1971" s="269"/>
      <c r="K1971" s="308"/>
      <c r="N1971" s="275"/>
      <c r="O1971" s="275"/>
      <c r="P1971" s="275"/>
      <c r="Q1971" s="295"/>
    </row>
    <row r="1972" spans="2:17" s="130" customFormat="1" ht="15.75" x14ac:dyDescent="0.25">
      <c r="B1972" s="236"/>
      <c r="C1972" s="237"/>
      <c r="D1972" s="238"/>
      <c r="E1972" s="250"/>
      <c r="F1972" s="236"/>
      <c r="G1972" s="237">
        <f t="shared" si="69"/>
        <v>-1.2960299500264227E-11</v>
      </c>
      <c r="H1972" s="238">
        <f t="shared" si="68"/>
        <v>0</v>
      </c>
      <c r="I1972" s="280"/>
      <c r="J1972" s="269"/>
      <c r="K1972" s="308"/>
      <c r="N1972" s="275"/>
      <c r="O1972" s="275"/>
      <c r="P1972" s="275"/>
      <c r="Q1972" s="295"/>
    </row>
    <row r="1973" spans="2:17" s="130" customFormat="1" ht="15.75" x14ac:dyDescent="0.25">
      <c r="B1973" s="236"/>
      <c r="C1973" s="237"/>
      <c r="D1973" s="238"/>
      <c r="E1973" s="250"/>
      <c r="F1973" s="236"/>
      <c r="G1973" s="237">
        <f t="shared" si="69"/>
        <v>-1.2960299500264227E-11</v>
      </c>
      <c r="H1973" s="238">
        <f t="shared" si="68"/>
        <v>0</v>
      </c>
      <c r="I1973" s="280"/>
      <c r="J1973" s="269"/>
      <c r="K1973" s="308"/>
      <c r="N1973" s="275"/>
      <c r="O1973" s="275"/>
      <c r="P1973" s="275"/>
      <c r="Q1973" s="295"/>
    </row>
    <row r="1974" spans="2:17" s="130" customFormat="1" ht="15.75" x14ac:dyDescent="0.25">
      <c r="B1974" s="236"/>
      <c r="C1974" s="237"/>
      <c r="D1974" s="238"/>
      <c r="E1974" s="250"/>
      <c r="F1974" s="236"/>
      <c r="G1974" s="237">
        <f t="shared" si="69"/>
        <v>-1.2960299500264227E-11</v>
      </c>
      <c r="H1974" s="238">
        <f t="shared" si="68"/>
        <v>0</v>
      </c>
      <c r="I1974" s="280"/>
      <c r="J1974" s="269"/>
      <c r="K1974" s="308"/>
      <c r="N1974" s="275"/>
      <c r="O1974" s="275"/>
      <c r="P1974" s="275"/>
      <c r="Q1974" s="295"/>
    </row>
    <row r="1975" spans="2:17" s="130" customFormat="1" ht="15.75" x14ac:dyDescent="0.25">
      <c r="B1975" s="236"/>
      <c r="C1975" s="237"/>
      <c r="D1975" s="238"/>
      <c r="E1975" s="250"/>
      <c r="F1975" s="236"/>
      <c r="G1975" s="237">
        <f t="shared" si="69"/>
        <v>-1.2960299500264227E-11</v>
      </c>
      <c r="H1975" s="238">
        <f t="shared" si="68"/>
        <v>0</v>
      </c>
      <c r="I1975" s="280"/>
      <c r="J1975" s="269"/>
      <c r="K1975" s="308"/>
      <c r="N1975" s="275"/>
      <c r="O1975" s="275"/>
      <c r="P1975" s="275"/>
      <c r="Q1975" s="295"/>
    </row>
    <row r="1976" spans="2:17" s="130" customFormat="1" ht="15.75" x14ac:dyDescent="0.25">
      <c r="B1976" s="236"/>
      <c r="C1976" s="237"/>
      <c r="D1976" s="238"/>
      <c r="E1976" s="250"/>
      <c r="F1976" s="236"/>
      <c r="G1976" s="237">
        <f t="shared" si="69"/>
        <v>-1.2960299500264227E-11</v>
      </c>
      <c r="H1976" s="238">
        <f t="shared" si="68"/>
        <v>0</v>
      </c>
      <c r="I1976" s="280"/>
      <c r="J1976" s="269"/>
      <c r="K1976" s="308"/>
      <c r="N1976" s="275"/>
      <c r="O1976" s="275"/>
      <c r="P1976" s="275"/>
      <c r="Q1976" s="295"/>
    </row>
    <row r="1977" spans="2:17" s="130" customFormat="1" ht="15.75" x14ac:dyDescent="0.25">
      <c r="B1977" s="236"/>
      <c r="C1977" s="237"/>
      <c r="D1977" s="238"/>
      <c r="E1977" s="250"/>
      <c r="F1977" s="236"/>
      <c r="G1977" s="237">
        <f t="shared" si="69"/>
        <v>-1.2960299500264227E-11</v>
      </c>
      <c r="H1977" s="238">
        <f t="shared" si="68"/>
        <v>0</v>
      </c>
      <c r="I1977" s="280"/>
      <c r="J1977" s="269"/>
      <c r="K1977" s="308"/>
      <c r="N1977" s="275"/>
      <c r="O1977" s="275"/>
      <c r="P1977" s="275"/>
      <c r="Q1977" s="295"/>
    </row>
    <row r="1978" spans="2:17" s="130" customFormat="1" ht="15.75" x14ac:dyDescent="0.25">
      <c r="B1978" s="236"/>
      <c r="C1978" s="237"/>
      <c r="D1978" s="238"/>
      <c r="E1978" s="250"/>
      <c r="F1978" s="236"/>
      <c r="G1978" s="237">
        <f t="shared" si="69"/>
        <v>-1.2960299500264227E-11</v>
      </c>
      <c r="H1978" s="238">
        <f t="shared" si="68"/>
        <v>0</v>
      </c>
      <c r="I1978" s="280"/>
      <c r="J1978" s="269"/>
      <c r="K1978" s="308"/>
      <c r="N1978" s="275"/>
      <c r="O1978" s="275"/>
      <c r="P1978" s="275"/>
      <c r="Q1978" s="295"/>
    </row>
    <row r="1979" spans="2:17" s="130" customFormat="1" ht="15.75" x14ac:dyDescent="0.25">
      <c r="B1979" s="236"/>
      <c r="C1979" s="237"/>
      <c r="D1979" s="238"/>
      <c r="E1979" s="250"/>
      <c r="F1979" s="236"/>
      <c r="G1979" s="237">
        <f t="shared" si="69"/>
        <v>-1.2960299500264227E-11</v>
      </c>
      <c r="H1979" s="238">
        <f t="shared" si="68"/>
        <v>0</v>
      </c>
      <c r="I1979" s="280"/>
      <c r="J1979" s="269"/>
      <c r="K1979" s="308"/>
      <c r="N1979" s="275"/>
      <c r="O1979" s="275"/>
      <c r="P1979" s="275"/>
      <c r="Q1979" s="295"/>
    </row>
    <row r="1980" spans="2:17" s="130" customFormat="1" ht="15.75" x14ac:dyDescent="0.25">
      <c r="B1980" s="236"/>
      <c r="C1980" s="237"/>
      <c r="D1980" s="238"/>
      <c r="E1980" s="250"/>
      <c r="F1980" s="236"/>
      <c r="G1980" s="237">
        <f t="shared" si="69"/>
        <v>-1.2960299500264227E-11</v>
      </c>
      <c r="H1980" s="238">
        <f t="shared" si="68"/>
        <v>0</v>
      </c>
      <c r="I1980" s="280"/>
      <c r="J1980" s="269"/>
      <c r="K1980" s="308"/>
      <c r="N1980" s="275"/>
      <c r="O1980" s="275"/>
      <c r="P1980" s="275"/>
      <c r="Q1980" s="295"/>
    </row>
    <row r="1981" spans="2:17" s="130" customFormat="1" ht="15.75" x14ac:dyDescent="0.25">
      <c r="B1981" s="236"/>
      <c r="C1981" s="237"/>
      <c r="D1981" s="238"/>
      <c r="E1981" s="250"/>
      <c r="F1981" s="236"/>
      <c r="G1981" s="237">
        <f t="shared" si="69"/>
        <v>-1.2960299500264227E-11</v>
      </c>
      <c r="H1981" s="238">
        <f t="shared" si="68"/>
        <v>0</v>
      </c>
      <c r="I1981" s="280"/>
      <c r="J1981" s="269"/>
      <c r="K1981" s="308"/>
      <c r="N1981" s="275"/>
      <c r="O1981" s="275"/>
      <c r="P1981" s="275"/>
      <c r="Q1981" s="295"/>
    </row>
    <row r="1982" spans="2:17" s="130" customFormat="1" ht="15.75" x14ac:dyDescent="0.25">
      <c r="B1982" s="236"/>
      <c r="C1982" s="237"/>
      <c r="D1982" s="238"/>
      <c r="E1982" s="250"/>
      <c r="F1982" s="236"/>
      <c r="G1982" s="237">
        <f t="shared" si="69"/>
        <v>-1.2960299500264227E-11</v>
      </c>
      <c r="H1982" s="238">
        <f t="shared" si="68"/>
        <v>0</v>
      </c>
      <c r="I1982" s="280"/>
      <c r="J1982" s="269"/>
      <c r="K1982" s="308"/>
      <c r="N1982" s="275"/>
      <c r="O1982" s="275"/>
      <c r="P1982" s="275"/>
      <c r="Q1982" s="295"/>
    </row>
    <row r="1983" spans="2:17" s="130" customFormat="1" ht="15.75" x14ac:dyDescent="0.25">
      <c r="B1983" s="236"/>
      <c r="C1983" s="237"/>
      <c r="D1983" s="238"/>
      <c r="E1983" s="250"/>
      <c r="F1983" s="236"/>
      <c r="G1983" s="237">
        <f t="shared" si="69"/>
        <v>-1.2960299500264227E-11</v>
      </c>
      <c r="H1983" s="238">
        <f t="shared" si="68"/>
        <v>0</v>
      </c>
      <c r="I1983" s="280"/>
      <c r="J1983" s="269"/>
      <c r="K1983" s="308"/>
      <c r="N1983" s="275"/>
      <c r="O1983" s="275"/>
      <c r="P1983" s="275"/>
      <c r="Q1983" s="295"/>
    </row>
    <row r="1984" spans="2:17" s="130" customFormat="1" ht="15.75" x14ac:dyDescent="0.25">
      <c r="B1984" s="236"/>
      <c r="C1984" s="237"/>
      <c r="D1984" s="238"/>
      <c r="E1984" s="250"/>
      <c r="F1984" s="236"/>
      <c r="G1984" s="237">
        <f t="shared" si="69"/>
        <v>-1.2960299500264227E-11</v>
      </c>
      <c r="H1984" s="238">
        <f t="shared" si="68"/>
        <v>0</v>
      </c>
      <c r="I1984" s="280"/>
      <c r="J1984" s="269"/>
      <c r="K1984" s="308"/>
      <c r="N1984" s="275"/>
      <c r="O1984" s="275"/>
      <c r="P1984" s="275"/>
      <c r="Q1984" s="295"/>
    </row>
    <row r="1985" spans="2:17" s="130" customFormat="1" ht="15.75" x14ac:dyDescent="0.25">
      <c r="B1985" s="236"/>
      <c r="C1985" s="237"/>
      <c r="D1985" s="238"/>
      <c r="E1985" s="250"/>
      <c r="F1985" s="236"/>
      <c r="G1985" s="237">
        <f t="shared" si="69"/>
        <v>-1.2960299500264227E-11</v>
      </c>
      <c r="H1985" s="238">
        <f t="shared" si="68"/>
        <v>0</v>
      </c>
      <c r="I1985" s="280"/>
      <c r="J1985" s="269"/>
      <c r="K1985" s="308"/>
      <c r="N1985" s="275"/>
      <c r="O1985" s="275"/>
      <c r="P1985" s="275"/>
      <c r="Q1985" s="295"/>
    </row>
    <row r="1986" spans="2:17" s="130" customFormat="1" ht="15.75" x14ac:dyDescent="0.25">
      <c r="B1986" s="236"/>
      <c r="C1986" s="237"/>
      <c r="D1986" s="238"/>
      <c r="E1986" s="250"/>
      <c r="F1986" s="236"/>
      <c r="G1986" s="237">
        <f t="shared" si="69"/>
        <v>-1.2960299500264227E-11</v>
      </c>
      <c r="H1986" s="238">
        <f t="shared" si="68"/>
        <v>0</v>
      </c>
      <c r="I1986" s="280"/>
      <c r="J1986" s="269"/>
      <c r="K1986" s="308"/>
      <c r="N1986" s="275"/>
      <c r="O1986" s="275"/>
      <c r="P1986" s="275"/>
      <c r="Q1986" s="295"/>
    </row>
    <row r="1987" spans="2:17" s="130" customFormat="1" ht="15.75" x14ac:dyDescent="0.25">
      <c r="B1987" s="236"/>
      <c r="C1987" s="237"/>
      <c r="D1987" s="238"/>
      <c r="E1987" s="250"/>
      <c r="F1987" s="236"/>
      <c r="G1987" s="237">
        <f t="shared" si="69"/>
        <v>-1.2960299500264227E-11</v>
      </c>
      <c r="H1987" s="238">
        <f t="shared" ref="H1987:H2008" si="70">H1986-F2018+D2018</f>
        <v>0</v>
      </c>
      <c r="I1987" s="280"/>
      <c r="J1987" s="269"/>
      <c r="K1987" s="308"/>
      <c r="N1987" s="275"/>
      <c r="O1987" s="275"/>
      <c r="P1987" s="275"/>
      <c r="Q1987" s="295"/>
    </row>
    <row r="1988" spans="2:17" s="130" customFormat="1" ht="15.75" x14ac:dyDescent="0.25">
      <c r="B1988" s="236"/>
      <c r="C1988" s="237"/>
      <c r="D1988" s="238"/>
      <c r="E1988" s="250"/>
      <c r="F1988" s="236"/>
      <c r="G1988" s="237">
        <f t="shared" si="69"/>
        <v>-1.2960299500264227E-11</v>
      </c>
      <c r="H1988" s="238">
        <f t="shared" si="70"/>
        <v>0</v>
      </c>
      <c r="I1988" s="280"/>
      <c r="J1988" s="269"/>
      <c r="K1988" s="308"/>
      <c r="N1988" s="275"/>
      <c r="O1988" s="275"/>
      <c r="P1988" s="275"/>
      <c r="Q1988" s="295"/>
    </row>
    <row r="1989" spans="2:17" s="130" customFormat="1" ht="15.75" x14ac:dyDescent="0.25">
      <c r="B1989" s="236"/>
      <c r="C1989" s="237"/>
      <c r="D1989" s="238"/>
      <c r="E1989" s="250"/>
      <c r="F1989" s="236"/>
      <c r="G1989" s="237">
        <f t="shared" si="69"/>
        <v>-1.2960299500264227E-11</v>
      </c>
      <c r="H1989" s="238">
        <f t="shared" si="70"/>
        <v>0</v>
      </c>
      <c r="I1989" s="280"/>
      <c r="J1989" s="269"/>
      <c r="K1989" s="308"/>
      <c r="N1989" s="275"/>
      <c r="O1989" s="275"/>
      <c r="P1989" s="275"/>
      <c r="Q1989" s="295"/>
    </row>
    <row r="1990" spans="2:17" s="130" customFormat="1" ht="15.75" x14ac:dyDescent="0.25">
      <c r="B1990" s="236"/>
      <c r="C1990" s="237"/>
      <c r="D1990" s="238"/>
      <c r="E1990" s="250"/>
      <c r="F1990" s="236"/>
      <c r="G1990" s="237">
        <f t="shared" si="69"/>
        <v>-1.2960299500264227E-11</v>
      </c>
      <c r="H1990" s="238">
        <f t="shared" si="70"/>
        <v>0</v>
      </c>
      <c r="I1990" s="280"/>
      <c r="J1990" s="269"/>
      <c r="K1990" s="308"/>
      <c r="N1990" s="275"/>
      <c r="O1990" s="275"/>
      <c r="P1990" s="275"/>
      <c r="Q1990" s="295"/>
    </row>
    <row r="1991" spans="2:17" s="130" customFormat="1" ht="15.75" x14ac:dyDescent="0.25">
      <c r="B1991" s="236"/>
      <c r="C1991" s="237"/>
      <c r="D1991" s="238"/>
      <c r="E1991" s="250"/>
      <c r="F1991" s="236"/>
      <c r="G1991" s="237">
        <f t="shared" si="69"/>
        <v>-1.2960299500264227E-11</v>
      </c>
      <c r="H1991" s="238">
        <f t="shared" si="70"/>
        <v>0</v>
      </c>
      <c r="I1991" s="280"/>
      <c r="J1991" s="269"/>
      <c r="K1991" s="308"/>
      <c r="N1991" s="275"/>
      <c r="O1991" s="275"/>
      <c r="P1991" s="275"/>
      <c r="Q1991" s="295"/>
    </row>
    <row r="1992" spans="2:17" s="130" customFormat="1" ht="15.75" x14ac:dyDescent="0.25">
      <c r="B1992" s="236"/>
      <c r="C1992" s="237"/>
      <c r="D1992" s="238"/>
      <c r="E1992" s="250"/>
      <c r="F1992" s="236"/>
      <c r="G1992" s="237">
        <f t="shared" si="69"/>
        <v>-1.2960299500264227E-11</v>
      </c>
      <c r="H1992" s="238">
        <f t="shared" si="70"/>
        <v>0</v>
      </c>
      <c r="I1992" s="280"/>
      <c r="J1992" s="269"/>
      <c r="K1992" s="308"/>
      <c r="N1992" s="275"/>
      <c r="O1992" s="275"/>
      <c r="P1992" s="275"/>
      <c r="Q1992" s="295"/>
    </row>
    <row r="1993" spans="2:17" s="130" customFormat="1" ht="15.75" x14ac:dyDescent="0.25">
      <c r="B1993" s="236"/>
      <c r="C1993" s="237"/>
      <c r="D1993" s="238"/>
      <c r="E1993" s="250"/>
      <c r="F1993" s="236"/>
      <c r="G1993" s="237">
        <f t="shared" si="69"/>
        <v>-1.2960299500264227E-11</v>
      </c>
      <c r="H1993" s="238">
        <f t="shared" si="70"/>
        <v>0</v>
      </c>
      <c r="I1993" s="280"/>
      <c r="J1993" s="269"/>
      <c r="K1993" s="308"/>
      <c r="N1993" s="275"/>
      <c r="O1993" s="275"/>
      <c r="P1993" s="275"/>
      <c r="Q1993" s="295"/>
    </row>
    <row r="1994" spans="2:17" s="130" customFormat="1" ht="15.75" x14ac:dyDescent="0.25">
      <c r="B1994" s="236"/>
      <c r="C1994" s="237"/>
      <c r="D1994" s="238"/>
      <c r="E1994" s="250"/>
      <c r="F1994" s="236"/>
      <c r="G1994" s="237">
        <f t="shared" si="69"/>
        <v>-1.2960299500264227E-11</v>
      </c>
      <c r="H1994" s="238">
        <f t="shared" si="70"/>
        <v>0</v>
      </c>
      <c r="I1994" s="280"/>
      <c r="J1994" s="269"/>
      <c r="K1994" s="308"/>
      <c r="N1994" s="275"/>
      <c r="O1994" s="275"/>
      <c r="P1994" s="275"/>
      <c r="Q1994" s="295"/>
    </row>
    <row r="1995" spans="2:17" s="130" customFormat="1" ht="15.75" x14ac:dyDescent="0.25">
      <c r="B1995" s="236"/>
      <c r="C1995" s="237"/>
      <c r="D1995" s="238"/>
      <c r="E1995" s="250"/>
      <c r="F1995" s="236"/>
      <c r="G1995" s="237">
        <f t="shared" si="69"/>
        <v>-1.2960299500264227E-11</v>
      </c>
      <c r="H1995" s="238">
        <f t="shared" si="70"/>
        <v>0</v>
      </c>
      <c r="I1995" s="280"/>
      <c r="J1995" s="269"/>
      <c r="K1995" s="308"/>
      <c r="N1995" s="275"/>
      <c r="O1995" s="275"/>
      <c r="P1995" s="275"/>
      <c r="Q1995" s="295"/>
    </row>
    <row r="1996" spans="2:17" s="130" customFormat="1" ht="15.75" x14ac:dyDescent="0.25">
      <c r="B1996" s="236"/>
      <c r="C1996" s="237"/>
      <c r="D1996" s="238"/>
      <c r="E1996" s="250"/>
      <c r="F1996" s="236"/>
      <c r="G1996" s="237">
        <f t="shared" si="69"/>
        <v>-1.2960299500264227E-11</v>
      </c>
      <c r="H1996" s="238">
        <f t="shared" si="70"/>
        <v>0</v>
      </c>
      <c r="I1996" s="280"/>
      <c r="J1996" s="269"/>
      <c r="K1996" s="308"/>
      <c r="N1996" s="275"/>
      <c r="O1996" s="275"/>
      <c r="P1996" s="275"/>
      <c r="Q1996" s="295"/>
    </row>
    <row r="1997" spans="2:17" s="130" customFormat="1" ht="15.75" x14ac:dyDescent="0.25">
      <c r="B1997" s="236"/>
      <c r="C1997" s="237"/>
      <c r="D1997" s="238"/>
      <c r="E1997" s="250"/>
      <c r="F1997" s="236"/>
      <c r="G1997" s="237">
        <f t="shared" si="69"/>
        <v>-1.2960299500264227E-11</v>
      </c>
      <c r="H1997" s="238">
        <f t="shared" si="70"/>
        <v>0</v>
      </c>
      <c r="I1997" s="280"/>
      <c r="J1997" s="269"/>
      <c r="K1997" s="308"/>
      <c r="N1997" s="275"/>
      <c r="O1997" s="275"/>
      <c r="P1997" s="275"/>
      <c r="Q1997" s="295"/>
    </row>
    <row r="1998" spans="2:17" s="130" customFormat="1" ht="15.75" x14ac:dyDescent="0.25">
      <c r="B1998" s="236"/>
      <c r="C1998" s="237"/>
      <c r="D1998" s="238"/>
      <c r="E1998" s="250"/>
      <c r="F1998" s="236"/>
      <c r="G1998" s="237">
        <f t="shared" si="69"/>
        <v>-1.2960299500264227E-11</v>
      </c>
      <c r="H1998" s="238">
        <f t="shared" si="70"/>
        <v>0</v>
      </c>
      <c r="I1998" s="280"/>
      <c r="J1998" s="269"/>
      <c r="K1998" s="308"/>
      <c r="N1998" s="275"/>
      <c r="O1998" s="275"/>
      <c r="P1998" s="275"/>
      <c r="Q1998" s="295"/>
    </row>
    <row r="1999" spans="2:17" s="130" customFormat="1" ht="15.75" x14ac:dyDescent="0.25">
      <c r="B1999" s="236"/>
      <c r="C1999" s="237"/>
      <c r="D1999" s="238"/>
      <c r="E1999" s="250"/>
      <c r="F1999" s="236"/>
      <c r="G1999" s="237">
        <f t="shared" si="69"/>
        <v>-1.2960299500264227E-11</v>
      </c>
      <c r="H1999" s="238">
        <f t="shared" si="70"/>
        <v>0</v>
      </c>
      <c r="I1999" s="280"/>
      <c r="J1999" s="269"/>
      <c r="K1999" s="308"/>
      <c r="N1999" s="275"/>
      <c r="O1999" s="275"/>
      <c r="P1999" s="275"/>
      <c r="Q1999" s="295"/>
    </row>
    <row r="2000" spans="2:17" s="130" customFormat="1" ht="15.75" x14ac:dyDescent="0.25">
      <c r="B2000" s="236"/>
      <c r="C2000" s="237"/>
      <c r="D2000" s="238"/>
      <c r="E2000" s="250"/>
      <c r="F2000" s="236"/>
      <c r="G2000" s="237">
        <f t="shared" si="69"/>
        <v>-1.2960299500264227E-11</v>
      </c>
      <c r="H2000" s="238">
        <f t="shared" si="70"/>
        <v>0</v>
      </c>
      <c r="I2000" s="280"/>
      <c r="J2000" s="269"/>
      <c r="K2000" s="308"/>
      <c r="N2000" s="275"/>
      <c r="O2000" s="275"/>
      <c r="P2000" s="275"/>
      <c r="Q2000" s="295"/>
    </row>
    <row r="2001" spans="2:17" s="130" customFormat="1" ht="15.75" x14ac:dyDescent="0.25">
      <c r="B2001" s="236"/>
      <c r="C2001" s="237"/>
      <c r="D2001" s="238"/>
      <c r="E2001" s="250"/>
      <c r="F2001" s="236"/>
      <c r="G2001" s="237">
        <f t="shared" si="69"/>
        <v>-1.2960299500264227E-11</v>
      </c>
      <c r="H2001" s="238">
        <f t="shared" si="70"/>
        <v>0</v>
      </c>
      <c r="I2001" s="280"/>
      <c r="J2001" s="269"/>
      <c r="K2001" s="308"/>
      <c r="N2001" s="275"/>
      <c r="O2001" s="275"/>
      <c r="P2001" s="275"/>
      <c r="Q2001" s="295"/>
    </row>
    <row r="2002" spans="2:17" s="130" customFormat="1" ht="15.75" x14ac:dyDescent="0.25">
      <c r="B2002" s="236"/>
      <c r="C2002" s="237"/>
      <c r="D2002" s="238"/>
      <c r="E2002" s="250"/>
      <c r="F2002" s="236"/>
      <c r="G2002" s="237">
        <f t="shared" si="69"/>
        <v>-1.2960299500264227E-11</v>
      </c>
      <c r="H2002" s="238">
        <f t="shared" si="70"/>
        <v>0</v>
      </c>
      <c r="I2002" s="280"/>
      <c r="J2002" s="269"/>
      <c r="K2002" s="308"/>
      <c r="N2002" s="275"/>
      <c r="O2002" s="275"/>
      <c r="P2002" s="275"/>
      <c r="Q2002" s="295"/>
    </row>
    <row r="2003" spans="2:17" s="130" customFormat="1" ht="15.75" x14ac:dyDescent="0.25">
      <c r="B2003" s="236"/>
      <c r="C2003" s="237"/>
      <c r="D2003" s="238"/>
      <c r="E2003" s="250"/>
      <c r="F2003" s="236"/>
      <c r="G2003" s="237">
        <f t="shared" si="69"/>
        <v>-1.2960299500264227E-11</v>
      </c>
      <c r="H2003" s="238">
        <f t="shared" si="70"/>
        <v>0</v>
      </c>
      <c r="I2003" s="280"/>
      <c r="J2003" s="269"/>
      <c r="K2003" s="308"/>
      <c r="N2003" s="275"/>
      <c r="O2003" s="275"/>
      <c r="P2003" s="275"/>
      <c r="Q2003" s="295"/>
    </row>
    <row r="2004" spans="2:17" s="130" customFormat="1" ht="15.75" x14ac:dyDescent="0.25">
      <c r="B2004" s="236"/>
      <c r="C2004" s="237"/>
      <c r="D2004" s="238"/>
      <c r="E2004" s="250"/>
      <c r="F2004" s="236"/>
      <c r="G2004" s="237">
        <f t="shared" si="69"/>
        <v>-1.2960299500264227E-11</v>
      </c>
      <c r="H2004" s="238">
        <f t="shared" si="70"/>
        <v>0</v>
      </c>
      <c r="I2004" s="280"/>
      <c r="J2004" s="269"/>
      <c r="K2004" s="308"/>
      <c r="N2004" s="275"/>
      <c r="O2004" s="275"/>
      <c r="P2004" s="275"/>
      <c r="Q2004" s="295"/>
    </row>
    <row r="2005" spans="2:17" s="130" customFormat="1" ht="15.75" x14ac:dyDescent="0.25">
      <c r="B2005" s="236"/>
      <c r="C2005" s="237"/>
      <c r="D2005" s="238"/>
      <c r="E2005" s="250"/>
      <c r="F2005" s="236"/>
      <c r="G2005" s="237">
        <f t="shared" si="69"/>
        <v>-1.2960299500264227E-11</v>
      </c>
      <c r="H2005" s="238">
        <f t="shared" si="70"/>
        <v>0</v>
      </c>
      <c r="I2005" s="280"/>
      <c r="J2005" s="269"/>
      <c r="K2005" s="308"/>
      <c r="N2005" s="275"/>
      <c r="O2005" s="275"/>
      <c r="P2005" s="275"/>
      <c r="Q2005" s="295"/>
    </row>
    <row r="2006" spans="2:17" s="130" customFormat="1" ht="15.75" x14ac:dyDescent="0.25">
      <c r="B2006" s="236"/>
      <c r="C2006" s="237"/>
      <c r="D2006" s="238"/>
      <c r="E2006" s="250"/>
      <c r="F2006" s="236"/>
      <c r="G2006" s="237">
        <f t="shared" ref="G2006:G2012" si="71">G2005-E2006+C2006</f>
        <v>-1.2960299500264227E-11</v>
      </c>
      <c r="H2006" s="238">
        <f t="shared" si="70"/>
        <v>0</v>
      </c>
      <c r="I2006" s="280"/>
      <c r="J2006" s="269"/>
      <c r="K2006" s="308"/>
      <c r="N2006" s="275"/>
      <c r="O2006" s="275"/>
      <c r="P2006" s="275"/>
      <c r="Q2006" s="295"/>
    </row>
    <row r="2007" spans="2:17" s="130" customFormat="1" ht="15.75" x14ac:dyDescent="0.25">
      <c r="B2007" s="236"/>
      <c r="C2007" s="237"/>
      <c r="D2007" s="238"/>
      <c r="E2007" s="250"/>
      <c r="F2007" s="236"/>
      <c r="G2007" s="237">
        <f t="shared" si="71"/>
        <v>-1.2960299500264227E-11</v>
      </c>
      <c r="H2007" s="238">
        <f t="shared" si="70"/>
        <v>0</v>
      </c>
      <c r="I2007" s="280"/>
      <c r="J2007" s="269"/>
      <c r="K2007" s="308"/>
      <c r="N2007" s="275"/>
      <c r="O2007" s="275"/>
      <c r="P2007" s="275"/>
      <c r="Q2007" s="295"/>
    </row>
    <row r="2008" spans="2:17" s="130" customFormat="1" ht="15.75" x14ac:dyDescent="0.25">
      <c r="B2008" s="236"/>
      <c r="C2008" s="237"/>
      <c r="D2008" s="238"/>
      <c r="E2008" s="250"/>
      <c r="F2008" s="236"/>
      <c r="G2008" s="237">
        <f t="shared" si="71"/>
        <v>-1.2960299500264227E-11</v>
      </c>
      <c r="H2008" s="238">
        <f t="shared" si="70"/>
        <v>0</v>
      </c>
      <c r="I2008" s="280"/>
      <c r="J2008" s="269"/>
      <c r="K2008" s="308"/>
      <c r="N2008" s="275"/>
      <c r="O2008" s="275"/>
      <c r="P2008" s="275"/>
      <c r="Q2008" s="295"/>
    </row>
    <row r="2009" spans="2:17" s="130" customFormat="1" ht="15.75" x14ac:dyDescent="0.25">
      <c r="B2009" s="236"/>
      <c r="C2009" s="237"/>
      <c r="D2009" s="238"/>
      <c r="E2009" s="250"/>
      <c r="F2009" s="236"/>
      <c r="G2009" s="237">
        <f t="shared" si="71"/>
        <v>-1.2960299500264227E-11</v>
      </c>
      <c r="H2009" s="238">
        <f t="shared" ref="H2009:H2012" si="72">H2008-F2009+D2009</f>
        <v>0</v>
      </c>
      <c r="I2009" s="280"/>
      <c r="J2009" s="269"/>
      <c r="K2009" s="308"/>
      <c r="N2009" s="275"/>
      <c r="O2009" s="275"/>
      <c r="P2009" s="275"/>
      <c r="Q2009" s="295"/>
    </row>
    <row r="2010" spans="2:17" s="130" customFormat="1" ht="15.75" x14ac:dyDescent="0.25">
      <c r="B2010" s="236"/>
      <c r="C2010" s="237"/>
      <c r="D2010" s="238"/>
      <c r="E2010" s="250"/>
      <c r="F2010" s="236"/>
      <c r="G2010" s="237">
        <f t="shared" si="71"/>
        <v>-1.2960299500264227E-11</v>
      </c>
      <c r="H2010" s="238">
        <f t="shared" si="72"/>
        <v>0</v>
      </c>
      <c r="I2010" s="280"/>
      <c r="J2010" s="269"/>
      <c r="K2010" s="308"/>
      <c r="N2010" s="275"/>
      <c r="O2010" s="275"/>
      <c r="P2010" s="275"/>
      <c r="Q2010" s="295"/>
    </row>
    <row r="2011" spans="2:17" ht="15.75" x14ac:dyDescent="0.25">
      <c r="G2011" s="80">
        <f t="shared" si="71"/>
        <v>-1.2960299500264227E-11</v>
      </c>
      <c r="H2011" s="57">
        <f t="shared" si="72"/>
        <v>0</v>
      </c>
      <c r="I2011" s="202"/>
      <c r="J2011" s="183"/>
      <c r="K2011" s="308"/>
      <c r="Q2011" s="229"/>
    </row>
    <row r="2012" spans="2:17" ht="15.75" x14ac:dyDescent="0.25">
      <c r="G2012" s="80">
        <f t="shared" si="71"/>
        <v>-1.2960299500264227E-11</v>
      </c>
      <c r="H2012" s="57">
        <f t="shared" si="72"/>
        <v>0</v>
      </c>
      <c r="K2012" s="308"/>
      <c r="Q2012" s="229"/>
    </row>
  </sheetData>
  <autoFilter ref="A8:P2011"/>
  <mergeCells count="6">
    <mergeCell ref="I1533:J1533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D15" sqref="D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67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872" t="s">
        <v>22</v>
      </c>
      <c r="L6" s="873"/>
      <c r="M6" s="874"/>
      <c r="N6" s="84"/>
      <c r="O6" s="84"/>
      <c r="P6" s="84"/>
      <c r="Q6" s="31"/>
    </row>
    <row r="7" spans="1:18" ht="18" x14ac:dyDescent="0.25">
      <c r="A7" s="872" t="s">
        <v>2</v>
      </c>
      <c r="B7" s="874"/>
      <c r="C7" s="875" t="s">
        <v>3</v>
      </c>
      <c r="D7" s="876"/>
      <c r="E7" s="875" t="s">
        <v>4</v>
      </c>
      <c r="F7" s="876"/>
      <c r="G7" s="875" t="s">
        <v>5</v>
      </c>
      <c r="H7" s="876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54" t="s">
        <v>75</v>
      </c>
      <c r="B9" s="260"/>
      <c r="C9" s="253"/>
      <c r="D9" s="254"/>
      <c r="E9" s="253"/>
      <c r="F9" s="254"/>
      <c r="G9" s="247">
        <v>0</v>
      </c>
      <c r="H9" s="590">
        <v>0</v>
      </c>
      <c r="I9" s="633"/>
      <c r="J9" s="633" t="s">
        <v>23</v>
      </c>
      <c r="K9" s="460"/>
      <c r="L9" s="254"/>
      <c r="M9" s="254"/>
      <c r="N9" s="327"/>
      <c r="O9" s="327"/>
      <c r="P9" s="327">
        <f t="shared" ref="P9:P73" si="0">O9*G9</f>
        <v>0</v>
      </c>
      <c r="Q9" s="254"/>
      <c r="R9" s="275"/>
    </row>
    <row r="10" spans="1:18" s="130" customFormat="1" ht="18" x14ac:dyDescent="0.25">
      <c r="A10" s="254"/>
      <c r="B10" s="241"/>
      <c r="C10" s="255"/>
      <c r="D10" s="254"/>
      <c r="E10" s="476"/>
      <c r="F10" s="241"/>
      <c r="G10" s="253">
        <f t="shared" ref="G10:H26" si="1">G9-E10+C10</f>
        <v>0</v>
      </c>
      <c r="H10" s="254">
        <f t="shared" ref="H10:H11" si="2">H9-F10+D10</f>
        <v>0</v>
      </c>
      <c r="I10" s="634"/>
      <c r="J10" s="634"/>
      <c r="K10" s="460"/>
      <c r="L10" s="254"/>
      <c r="M10" s="254"/>
      <c r="N10" s="327"/>
      <c r="O10" s="327"/>
      <c r="P10" s="327">
        <f t="shared" si="0"/>
        <v>0</v>
      </c>
      <c r="Q10" s="254"/>
      <c r="R10" s="275"/>
    </row>
    <row r="11" spans="1:18" s="130" customFormat="1" ht="18" x14ac:dyDescent="0.25">
      <c r="A11" s="254"/>
      <c r="B11" s="531"/>
      <c r="C11" s="253"/>
      <c r="D11" s="254"/>
      <c r="E11" s="476"/>
      <c r="F11" s="241"/>
      <c r="G11" s="253">
        <f t="shared" si="1"/>
        <v>0</v>
      </c>
      <c r="H11" s="254">
        <f t="shared" si="2"/>
        <v>0</v>
      </c>
      <c r="I11" s="261"/>
      <c r="J11" s="261"/>
      <c r="K11" s="460"/>
      <c r="L11" s="254"/>
      <c r="M11" s="254"/>
      <c r="N11" s="327"/>
      <c r="O11" s="327"/>
      <c r="P11" s="327">
        <f t="shared" si="0"/>
        <v>0</v>
      </c>
      <c r="Q11" s="254"/>
      <c r="R11" s="275"/>
    </row>
    <row r="12" spans="1:18" s="130" customFormat="1" ht="18" x14ac:dyDescent="0.25">
      <c r="A12" s="254"/>
      <c r="B12" s="241"/>
      <c r="C12" s="255"/>
      <c r="D12" s="252"/>
      <c r="E12" s="398"/>
      <c r="F12" s="261"/>
      <c r="G12" s="253">
        <f t="shared" si="1"/>
        <v>0</v>
      </c>
      <c r="H12" s="254">
        <f>H11-F12+D12</f>
        <v>0</v>
      </c>
      <c r="I12" s="261"/>
      <c r="J12" s="474"/>
      <c r="K12" s="460"/>
      <c r="L12" s="254"/>
      <c r="M12" s="254"/>
      <c r="N12" s="327"/>
      <c r="O12" s="327"/>
      <c r="P12" s="327">
        <f t="shared" si="0"/>
        <v>0</v>
      </c>
      <c r="Q12" s="254"/>
      <c r="R12" s="275"/>
    </row>
    <row r="13" spans="1:18" s="130" customFormat="1" ht="18" x14ac:dyDescent="0.25">
      <c r="A13" s="254"/>
      <c r="B13" s="241"/>
      <c r="C13" s="255"/>
      <c r="D13" s="252"/>
      <c r="E13" s="398"/>
      <c r="F13" s="261"/>
      <c r="G13" s="253">
        <f t="shared" si="1"/>
        <v>0</v>
      </c>
      <c r="H13" s="254">
        <f t="shared" si="1"/>
        <v>0</v>
      </c>
      <c r="I13" s="261"/>
      <c r="J13" s="261"/>
      <c r="K13" s="460"/>
      <c r="L13" s="254"/>
      <c r="M13" s="254"/>
      <c r="N13" s="327"/>
      <c r="O13" s="500"/>
      <c r="P13" s="327">
        <f t="shared" si="0"/>
        <v>0</v>
      </c>
      <c r="Q13" s="254"/>
      <c r="R13" s="275"/>
    </row>
    <row r="14" spans="1:18" s="130" customFormat="1" ht="18" x14ac:dyDescent="0.25">
      <c r="A14" s="254"/>
      <c r="B14" s="241"/>
      <c r="C14" s="255"/>
      <c r="D14" s="252"/>
      <c r="E14" s="529"/>
      <c r="F14" s="241"/>
      <c r="G14" s="253">
        <f t="shared" si="1"/>
        <v>0</v>
      </c>
      <c r="H14" s="254">
        <f t="shared" si="1"/>
        <v>0</v>
      </c>
      <c r="I14" s="261"/>
      <c r="J14" s="261"/>
      <c r="K14" s="460"/>
      <c r="L14" s="254"/>
      <c r="M14" s="254"/>
      <c r="N14" s="327"/>
      <c r="O14" s="500"/>
      <c r="P14" s="327"/>
      <c r="Q14" s="254"/>
      <c r="R14" s="275"/>
    </row>
    <row r="15" spans="1:18" s="130" customFormat="1" ht="18" x14ac:dyDescent="0.25">
      <c r="A15" s="254"/>
      <c r="B15" s="241"/>
      <c r="C15" s="255"/>
      <c r="D15" s="252"/>
      <c r="E15" s="530"/>
      <c r="F15" s="241"/>
      <c r="G15" s="253">
        <f t="shared" si="1"/>
        <v>0</v>
      </c>
      <c r="H15" s="254">
        <f t="shared" si="1"/>
        <v>0</v>
      </c>
      <c r="I15" s="261"/>
      <c r="J15" s="261"/>
      <c r="K15" s="460"/>
      <c r="L15" s="254"/>
      <c r="M15" s="254"/>
      <c r="N15" s="327"/>
      <c r="O15" s="327"/>
      <c r="P15" s="327">
        <f t="shared" si="0"/>
        <v>0</v>
      </c>
      <c r="Q15" s="254"/>
      <c r="R15" s="275"/>
    </row>
    <row r="16" spans="1:18" s="130" customFormat="1" ht="18" x14ac:dyDescent="0.25">
      <c r="A16" s="254"/>
      <c r="B16" s="241"/>
      <c r="C16" s="255"/>
      <c r="D16" s="252"/>
      <c r="E16" s="244"/>
      <c r="F16" s="241"/>
      <c r="G16" s="253">
        <f t="shared" si="1"/>
        <v>0</v>
      </c>
      <c r="H16" s="254">
        <f t="shared" si="1"/>
        <v>0</v>
      </c>
      <c r="I16" s="261"/>
      <c r="J16" s="261"/>
      <c r="K16" s="254"/>
      <c r="L16" s="254"/>
      <c r="M16" s="254"/>
      <c r="N16" s="327"/>
      <c r="O16" s="327"/>
      <c r="P16" s="327">
        <f t="shared" si="0"/>
        <v>0</v>
      </c>
      <c r="Q16" s="254"/>
      <c r="R16" s="275"/>
    </row>
    <row r="17" spans="1:18" s="130" customFormat="1" ht="18" x14ac:dyDescent="0.25">
      <c r="A17" s="254"/>
      <c r="B17" s="241"/>
      <c r="C17" s="255"/>
      <c r="D17" s="252"/>
      <c r="E17" s="244"/>
      <c r="F17" s="241"/>
      <c r="G17" s="253">
        <f t="shared" si="1"/>
        <v>0</v>
      </c>
      <c r="H17" s="254">
        <f t="shared" si="1"/>
        <v>0</v>
      </c>
      <c r="I17" s="261"/>
      <c r="J17" s="261"/>
      <c r="K17" s="254"/>
      <c r="L17" s="254"/>
      <c r="M17" s="254"/>
      <c r="N17" s="327"/>
      <c r="O17" s="327"/>
      <c r="P17" s="327">
        <f t="shared" si="0"/>
        <v>0</v>
      </c>
      <c r="Q17" s="254"/>
      <c r="R17" s="275"/>
    </row>
    <row r="18" spans="1:18" s="130" customFormat="1" ht="18" x14ac:dyDescent="0.25">
      <c r="A18" s="254"/>
      <c r="B18" s="241"/>
      <c r="C18" s="255"/>
      <c r="D18" s="252"/>
      <c r="E18" s="244"/>
      <c r="F18" s="241"/>
      <c r="G18" s="253">
        <f t="shared" si="1"/>
        <v>0</v>
      </c>
      <c r="H18" s="254">
        <f t="shared" si="1"/>
        <v>0</v>
      </c>
      <c r="I18" s="261"/>
      <c r="J18" s="261"/>
      <c r="K18" s="254"/>
      <c r="L18" s="254"/>
      <c r="M18" s="254"/>
      <c r="N18" s="327"/>
      <c r="O18" s="327"/>
      <c r="P18" s="327">
        <f t="shared" si="0"/>
        <v>0</v>
      </c>
      <c r="Q18" s="254"/>
    </row>
    <row r="19" spans="1:18" s="130" customFormat="1" ht="18" x14ac:dyDescent="0.25">
      <c r="A19" s="254"/>
      <c r="B19" s="261"/>
      <c r="C19" s="255"/>
      <c r="D19" s="252"/>
      <c r="E19" s="258"/>
      <c r="F19" s="251"/>
      <c r="G19" s="253">
        <f t="shared" si="1"/>
        <v>0</v>
      </c>
      <c r="H19" s="254">
        <f t="shared" si="1"/>
        <v>0</v>
      </c>
      <c r="I19" s="251"/>
      <c r="J19" s="251"/>
      <c r="K19" s="254"/>
      <c r="L19" s="254"/>
      <c r="M19" s="254"/>
      <c r="N19" s="327"/>
      <c r="O19" s="327"/>
      <c r="P19" s="327">
        <f t="shared" si="0"/>
        <v>0</v>
      </c>
      <c r="Q19" s="254"/>
    </row>
    <row r="20" spans="1:18" s="130" customFormat="1" ht="18" x14ac:dyDescent="0.25">
      <c r="A20" s="254"/>
      <c r="B20" s="260"/>
      <c r="C20" s="253"/>
      <c r="D20" s="254"/>
      <c r="E20" s="259"/>
      <c r="F20" s="260"/>
      <c r="G20" s="253">
        <f t="shared" si="1"/>
        <v>0</v>
      </c>
      <c r="H20" s="254">
        <f t="shared" si="1"/>
        <v>0</v>
      </c>
      <c r="I20" s="251"/>
      <c r="J20" s="632"/>
      <c r="K20" s="254"/>
      <c r="L20" s="254"/>
      <c r="M20" s="254"/>
      <c r="N20" s="327"/>
      <c r="O20" s="327"/>
      <c r="P20" s="327">
        <f t="shared" si="0"/>
        <v>0</v>
      </c>
      <c r="Q20" s="254"/>
    </row>
    <row r="21" spans="1:18" s="130" customFormat="1" ht="18" x14ac:dyDescent="0.25">
      <c r="A21" s="254"/>
      <c r="B21" s="260"/>
      <c r="C21" s="253"/>
      <c r="D21" s="254"/>
      <c r="E21" s="259"/>
      <c r="F21" s="260"/>
      <c r="G21" s="253">
        <f t="shared" si="1"/>
        <v>0</v>
      </c>
      <c r="H21" s="254">
        <f t="shared" si="1"/>
        <v>0</v>
      </c>
      <c r="I21" s="251"/>
      <c r="J21" s="251"/>
      <c r="K21" s="254"/>
      <c r="L21" s="254"/>
      <c r="M21" s="254"/>
      <c r="N21" s="327"/>
      <c r="O21" s="327"/>
      <c r="P21" s="327">
        <f t="shared" si="0"/>
        <v>0</v>
      </c>
      <c r="Q21" s="254"/>
    </row>
    <row r="22" spans="1:18" s="130" customFormat="1" ht="18" x14ac:dyDescent="0.25">
      <c r="A22" s="254"/>
      <c r="B22" s="260"/>
      <c r="C22" s="259"/>
      <c r="D22" s="260"/>
      <c r="E22" s="259"/>
      <c r="F22" s="260"/>
      <c r="G22" s="253">
        <f t="shared" si="1"/>
        <v>0</v>
      </c>
      <c r="H22" s="254">
        <f t="shared" si="1"/>
        <v>0</v>
      </c>
      <c r="I22" s="251"/>
      <c r="J22" s="251"/>
      <c r="K22" s="254"/>
      <c r="L22" s="254"/>
      <c r="M22" s="254"/>
      <c r="N22" s="327"/>
      <c r="O22" s="327"/>
      <c r="P22" s="327">
        <f t="shared" si="0"/>
        <v>0</v>
      </c>
      <c r="Q22" s="254"/>
    </row>
    <row r="23" spans="1:18" s="130" customFormat="1" ht="18" x14ac:dyDescent="0.25">
      <c r="A23" s="254"/>
      <c r="B23" s="260"/>
      <c r="C23" s="259"/>
      <c r="D23" s="260"/>
      <c r="E23" s="259"/>
      <c r="F23" s="260"/>
      <c r="G23" s="253">
        <f t="shared" si="1"/>
        <v>0</v>
      </c>
      <c r="H23" s="254">
        <f t="shared" si="1"/>
        <v>0</v>
      </c>
      <c r="I23" s="251"/>
      <c r="J23" s="251"/>
      <c r="K23" s="254"/>
      <c r="L23" s="254"/>
      <c r="M23" s="254"/>
      <c r="N23" s="327"/>
      <c r="O23" s="327"/>
      <c r="P23" s="327">
        <f t="shared" si="0"/>
        <v>0</v>
      </c>
      <c r="Q23" s="254"/>
    </row>
    <row r="24" spans="1:18" s="130" customFormat="1" ht="18" x14ac:dyDescent="0.25">
      <c r="A24" s="254"/>
      <c r="B24" s="254"/>
      <c r="C24" s="253"/>
      <c r="D24" s="254"/>
      <c r="E24" s="253"/>
      <c r="F24" s="254"/>
      <c r="G24" s="253">
        <f t="shared" si="1"/>
        <v>0</v>
      </c>
      <c r="H24" s="254">
        <f t="shared" si="1"/>
        <v>0</v>
      </c>
      <c r="I24" s="252"/>
      <c r="J24" s="252"/>
      <c r="K24" s="254"/>
      <c r="L24" s="254"/>
      <c r="M24" s="254"/>
      <c r="N24" s="327"/>
      <c r="O24" s="327"/>
      <c r="P24" s="327">
        <f t="shared" si="0"/>
        <v>0</v>
      </c>
      <c r="Q24" s="254"/>
    </row>
    <row r="25" spans="1:18" s="130" customFormat="1" ht="18" x14ac:dyDescent="0.25">
      <c r="A25" s="254"/>
      <c r="B25" s="254"/>
      <c r="C25" s="253"/>
      <c r="D25" s="254"/>
      <c r="E25" s="253"/>
      <c r="F25" s="254"/>
      <c r="G25" s="253">
        <f t="shared" si="1"/>
        <v>0</v>
      </c>
      <c r="H25" s="254">
        <f t="shared" si="1"/>
        <v>0</v>
      </c>
      <c r="I25" s="252"/>
      <c r="J25" s="252"/>
      <c r="K25" s="254"/>
      <c r="L25" s="254"/>
      <c r="M25" s="254"/>
      <c r="N25" s="327"/>
      <c r="O25" s="327"/>
      <c r="P25" s="327">
        <f t="shared" si="0"/>
        <v>0</v>
      </c>
      <c r="Q25" s="254"/>
    </row>
    <row r="26" spans="1:18" s="130" customFormat="1" ht="18" x14ac:dyDescent="0.25">
      <c r="A26" s="254"/>
      <c r="B26" s="254"/>
      <c r="C26" s="253"/>
      <c r="D26" s="254"/>
      <c r="E26" s="253"/>
      <c r="F26" s="254"/>
      <c r="G26" s="253">
        <f t="shared" si="1"/>
        <v>0</v>
      </c>
      <c r="H26" s="254">
        <f t="shared" si="1"/>
        <v>0</v>
      </c>
      <c r="I26" s="252"/>
      <c r="J26" s="252"/>
      <c r="K26" s="254"/>
      <c r="L26" s="254"/>
      <c r="M26" s="254"/>
      <c r="N26" s="327"/>
      <c r="O26" s="327"/>
      <c r="P26" s="327">
        <f t="shared" si="0"/>
        <v>0</v>
      </c>
      <c r="Q26" s="254"/>
    </row>
    <row r="27" spans="1:18" s="130" customFormat="1" ht="18" x14ac:dyDescent="0.25">
      <c r="A27" s="254"/>
      <c r="B27" s="254"/>
      <c r="C27" s="253"/>
      <c r="D27" s="254"/>
      <c r="E27" s="253"/>
      <c r="F27" s="254"/>
      <c r="G27" s="253">
        <f t="shared" ref="G27:G72" si="3">G26-E27+C27</f>
        <v>0</v>
      </c>
      <c r="H27" s="254">
        <f t="shared" ref="G27:H90" si="4">H26-F27+D27</f>
        <v>0</v>
      </c>
      <c r="I27" s="252"/>
      <c r="J27" s="252"/>
      <c r="K27" s="254"/>
      <c r="L27" s="254"/>
      <c r="M27" s="254"/>
      <c r="N27" s="327"/>
      <c r="O27" s="327"/>
      <c r="P27" s="327">
        <f t="shared" si="0"/>
        <v>0</v>
      </c>
      <c r="Q27" s="254"/>
    </row>
    <row r="28" spans="1:18" s="130" customFormat="1" ht="18" x14ac:dyDescent="0.25">
      <c r="A28" s="254"/>
      <c r="B28" s="254"/>
      <c r="C28" s="253"/>
      <c r="D28" s="254"/>
      <c r="E28" s="253"/>
      <c r="F28" s="254"/>
      <c r="G28" s="253">
        <f t="shared" si="3"/>
        <v>0</v>
      </c>
      <c r="H28" s="254">
        <f t="shared" si="4"/>
        <v>0</v>
      </c>
      <c r="I28" s="252"/>
      <c r="J28" s="252"/>
      <c r="K28" s="254"/>
      <c r="L28" s="254" t="str">
        <f t="shared" ref="L28:L77" si="5">IF(D28&gt;0,D28," ")</f>
        <v xml:space="preserve"> </v>
      </c>
      <c r="M28" s="254"/>
      <c r="N28" s="327"/>
      <c r="O28" s="327"/>
      <c r="P28" s="327">
        <f t="shared" si="0"/>
        <v>0</v>
      </c>
      <c r="Q28" s="254"/>
    </row>
    <row r="29" spans="1:18" s="130" customFormat="1" ht="18" x14ac:dyDescent="0.25">
      <c r="A29" s="254"/>
      <c r="B29" s="254"/>
      <c r="C29" s="253"/>
      <c r="D29" s="254"/>
      <c r="E29" s="253"/>
      <c r="F29" s="254"/>
      <c r="G29" s="253">
        <f t="shared" si="3"/>
        <v>0</v>
      </c>
      <c r="H29" s="254">
        <f t="shared" si="4"/>
        <v>0</v>
      </c>
      <c r="I29" s="252"/>
      <c r="J29" s="252"/>
      <c r="K29" s="254"/>
      <c r="L29" s="254" t="str">
        <f t="shared" si="5"/>
        <v xml:space="preserve"> </v>
      </c>
      <c r="M29" s="254"/>
      <c r="N29" s="327"/>
      <c r="O29" s="327"/>
      <c r="P29" s="327">
        <f t="shared" si="0"/>
        <v>0</v>
      </c>
      <c r="Q29" s="254"/>
    </row>
    <row r="30" spans="1:18" s="130" customFormat="1" ht="18" x14ac:dyDescent="0.25">
      <c r="A30" s="254"/>
      <c r="B30" s="254"/>
      <c r="C30" s="253"/>
      <c r="D30" s="254"/>
      <c r="E30" s="253"/>
      <c r="F30" s="254"/>
      <c r="G30" s="253">
        <f t="shared" si="3"/>
        <v>0</v>
      </c>
      <c r="H30" s="254">
        <f t="shared" si="4"/>
        <v>0</v>
      </c>
      <c r="I30" s="252"/>
      <c r="J30" s="252"/>
      <c r="K30" s="254"/>
      <c r="L30" s="254" t="str">
        <f t="shared" si="5"/>
        <v xml:space="preserve"> </v>
      </c>
      <c r="M30" s="254"/>
      <c r="N30" s="327"/>
      <c r="O30" s="327"/>
      <c r="P30" s="327">
        <f t="shared" si="0"/>
        <v>0</v>
      </c>
      <c r="Q30" s="254"/>
    </row>
    <row r="31" spans="1:18" s="130" customFormat="1" ht="18" x14ac:dyDescent="0.25">
      <c r="A31" s="254"/>
      <c r="B31" s="254"/>
      <c r="C31" s="253"/>
      <c r="D31" s="254"/>
      <c r="E31" s="253"/>
      <c r="F31" s="254"/>
      <c r="G31" s="253">
        <f t="shared" si="3"/>
        <v>0</v>
      </c>
      <c r="H31" s="254">
        <f t="shared" si="4"/>
        <v>0</v>
      </c>
      <c r="I31" s="252"/>
      <c r="J31" s="252"/>
      <c r="K31" s="254"/>
      <c r="L31" s="254" t="str">
        <f t="shared" si="5"/>
        <v xml:space="preserve"> </v>
      </c>
      <c r="M31" s="254"/>
      <c r="N31" s="327"/>
      <c r="O31" s="327"/>
      <c r="P31" s="327">
        <f t="shared" si="0"/>
        <v>0</v>
      </c>
      <c r="Q31" s="254"/>
    </row>
    <row r="32" spans="1:18" s="130" customFormat="1" ht="18" x14ac:dyDescent="0.25">
      <c r="A32" s="254"/>
      <c r="B32" s="254"/>
      <c r="C32" s="253"/>
      <c r="D32" s="254"/>
      <c r="E32" s="253"/>
      <c r="F32" s="254"/>
      <c r="G32" s="253">
        <f t="shared" si="3"/>
        <v>0</v>
      </c>
      <c r="H32" s="254">
        <f t="shared" si="4"/>
        <v>0</v>
      </c>
      <c r="I32" s="252"/>
      <c r="J32" s="252"/>
      <c r="K32" s="254"/>
      <c r="L32" s="254" t="str">
        <f t="shared" si="5"/>
        <v xml:space="preserve"> </v>
      </c>
      <c r="M32" s="254"/>
      <c r="N32" s="327"/>
      <c r="O32" s="327"/>
      <c r="P32" s="327">
        <f t="shared" si="0"/>
        <v>0</v>
      </c>
      <c r="Q32" s="254"/>
    </row>
    <row r="33" spans="1:17" s="130" customFormat="1" ht="18" x14ac:dyDescent="0.25">
      <c r="A33" s="254"/>
      <c r="B33" s="254"/>
      <c r="C33" s="253"/>
      <c r="D33" s="254"/>
      <c r="E33" s="253"/>
      <c r="F33" s="254"/>
      <c r="G33" s="253">
        <f t="shared" si="3"/>
        <v>0</v>
      </c>
      <c r="H33" s="254">
        <f t="shared" si="4"/>
        <v>0</v>
      </c>
      <c r="I33" s="252"/>
      <c r="J33" s="252"/>
      <c r="K33" s="254"/>
      <c r="L33" s="254" t="str">
        <f t="shared" si="5"/>
        <v xml:space="preserve"> </v>
      </c>
      <c r="M33" s="254"/>
      <c r="N33" s="327"/>
      <c r="O33" s="327"/>
      <c r="P33" s="327">
        <f t="shared" si="0"/>
        <v>0</v>
      </c>
      <c r="Q33" s="254"/>
    </row>
    <row r="34" spans="1:17" s="130" customFormat="1" ht="18" x14ac:dyDescent="0.25">
      <c r="A34" s="254"/>
      <c r="B34" s="254"/>
      <c r="C34" s="253"/>
      <c r="D34" s="254"/>
      <c r="E34" s="253"/>
      <c r="F34" s="254"/>
      <c r="G34" s="253">
        <f t="shared" si="3"/>
        <v>0</v>
      </c>
      <c r="H34" s="254">
        <f t="shared" si="4"/>
        <v>0</v>
      </c>
      <c r="I34" s="252"/>
      <c r="J34" s="252"/>
      <c r="K34" s="254"/>
      <c r="L34" s="254" t="str">
        <f t="shared" si="5"/>
        <v xml:space="preserve"> </v>
      </c>
      <c r="M34" s="254"/>
      <c r="N34" s="327"/>
      <c r="O34" s="327"/>
      <c r="P34" s="327">
        <f t="shared" si="0"/>
        <v>0</v>
      </c>
      <c r="Q34" s="254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3"/>
        <v>0</v>
      </c>
      <c r="H35" s="56">
        <f t="shared" si="4"/>
        <v>0</v>
      </c>
      <c r="I35" s="112"/>
      <c r="J35" s="112"/>
      <c r="K35" s="31"/>
      <c r="L35" s="56" t="str">
        <f t="shared" si="5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3"/>
        <v>0</v>
      </c>
      <c r="H36" s="56">
        <f t="shared" si="4"/>
        <v>0</v>
      </c>
      <c r="I36" s="112"/>
      <c r="J36" s="112"/>
      <c r="K36" s="31"/>
      <c r="L36" s="56" t="str">
        <f t="shared" si="5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3"/>
        <v>0</v>
      </c>
      <c r="H37" s="56">
        <f t="shared" si="4"/>
        <v>0</v>
      </c>
      <c r="I37" s="112"/>
      <c r="J37" s="112"/>
      <c r="K37" s="31"/>
      <c r="L37" s="56" t="str">
        <f t="shared" si="5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3"/>
        <v>0</v>
      </c>
      <c r="H38" s="56">
        <f t="shared" si="4"/>
        <v>0</v>
      </c>
      <c r="I38" s="112"/>
      <c r="J38" s="112"/>
      <c r="K38" s="31"/>
      <c r="L38" s="56" t="str">
        <f t="shared" si="5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3"/>
        <v>0</v>
      </c>
      <c r="H39" s="56">
        <f t="shared" si="4"/>
        <v>0</v>
      </c>
      <c r="I39" s="112"/>
      <c r="J39" s="112"/>
      <c r="K39" s="31"/>
      <c r="L39" s="56" t="str">
        <f t="shared" si="5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3"/>
        <v>0</v>
      </c>
      <c r="H40" s="56">
        <f t="shared" si="4"/>
        <v>0</v>
      </c>
      <c r="I40" s="112"/>
      <c r="J40" s="112"/>
      <c r="K40" s="31"/>
      <c r="L40" s="56" t="str">
        <f t="shared" si="5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3"/>
        <v>0</v>
      </c>
      <c r="H41" s="56">
        <f t="shared" si="4"/>
        <v>0</v>
      </c>
      <c r="I41" s="112"/>
      <c r="J41" s="112"/>
      <c r="K41" s="31"/>
      <c r="L41" s="56" t="str">
        <f t="shared" si="5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3"/>
        <v>0</v>
      </c>
      <c r="H42" s="56">
        <f t="shared" si="4"/>
        <v>0</v>
      </c>
      <c r="I42" s="56"/>
      <c r="J42" s="56"/>
      <c r="K42" s="31"/>
      <c r="L42" s="56" t="str">
        <f t="shared" si="5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3"/>
        <v>0</v>
      </c>
      <c r="H43" s="56">
        <f t="shared" si="4"/>
        <v>0</v>
      </c>
      <c r="I43" s="56"/>
      <c r="J43" s="56"/>
      <c r="K43" s="31"/>
      <c r="L43" s="56" t="str">
        <f t="shared" si="5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3"/>
        <v>0</v>
      </c>
      <c r="H44" s="56">
        <f t="shared" si="4"/>
        <v>0</v>
      </c>
      <c r="I44" s="56"/>
      <c r="J44" s="56"/>
      <c r="K44" s="31"/>
      <c r="L44" s="56" t="str">
        <f t="shared" si="5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3"/>
        <v>0</v>
      </c>
      <c r="H45" s="56">
        <f t="shared" si="4"/>
        <v>0</v>
      </c>
      <c r="I45" s="56"/>
      <c r="J45" s="56"/>
      <c r="K45" s="31"/>
      <c r="L45" s="56" t="str">
        <f t="shared" si="5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3"/>
        <v>0</v>
      </c>
      <c r="H46" s="56">
        <f t="shared" si="4"/>
        <v>0</v>
      </c>
      <c r="I46" s="56"/>
      <c r="J46" s="56"/>
      <c r="K46" s="31"/>
      <c r="L46" s="56" t="str">
        <f t="shared" si="5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3"/>
        <v>0</v>
      </c>
      <c r="H47" s="56">
        <f t="shared" si="4"/>
        <v>0</v>
      </c>
      <c r="I47" s="56"/>
      <c r="J47" s="56"/>
      <c r="K47" s="31"/>
      <c r="L47" s="56" t="str">
        <f t="shared" si="5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3"/>
        <v>0</v>
      </c>
      <c r="H48" s="56">
        <f t="shared" si="4"/>
        <v>0</v>
      </c>
      <c r="I48" s="56"/>
      <c r="J48" s="56"/>
      <c r="K48" s="31"/>
      <c r="L48" s="56" t="str">
        <f t="shared" si="5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3"/>
        <v>0</v>
      </c>
      <c r="H49" s="56">
        <f t="shared" si="4"/>
        <v>0</v>
      </c>
      <c r="I49" s="56"/>
      <c r="J49" s="56"/>
      <c r="K49" s="31"/>
      <c r="L49" s="56" t="str">
        <f t="shared" si="5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3"/>
        <v>0</v>
      </c>
      <c r="H50" s="56">
        <f t="shared" si="4"/>
        <v>0</v>
      </c>
      <c r="I50" s="56"/>
      <c r="J50" s="56"/>
      <c r="K50" s="31"/>
      <c r="L50" s="56" t="str">
        <f t="shared" si="5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3"/>
        <v>0</v>
      </c>
      <c r="H51" s="56">
        <f t="shared" si="4"/>
        <v>0</v>
      </c>
      <c r="I51" s="56"/>
      <c r="J51" s="56"/>
      <c r="K51" s="31"/>
      <c r="L51" s="56" t="str">
        <f t="shared" si="5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3"/>
        <v>0</v>
      </c>
      <c r="H52" s="56">
        <f t="shared" si="4"/>
        <v>0</v>
      </c>
      <c r="I52" s="56"/>
      <c r="J52" s="56"/>
      <c r="K52" s="31"/>
      <c r="L52" s="56" t="str">
        <f t="shared" si="5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3"/>
        <v>0</v>
      </c>
      <c r="H53" s="56">
        <f t="shared" si="4"/>
        <v>0</v>
      </c>
      <c r="I53" s="56"/>
      <c r="J53" s="56"/>
      <c r="K53" s="31"/>
      <c r="L53" s="56" t="str">
        <f t="shared" si="5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3"/>
        <v>0</v>
      </c>
      <c r="H54" s="56">
        <f t="shared" si="4"/>
        <v>0</v>
      </c>
      <c r="I54" s="56"/>
      <c r="J54" s="56"/>
      <c r="K54" s="31"/>
      <c r="L54" s="56" t="str">
        <f t="shared" si="5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3"/>
        <v>0</v>
      </c>
      <c r="H55" s="56">
        <f t="shared" si="4"/>
        <v>0</v>
      </c>
      <c r="I55" s="56"/>
      <c r="J55" s="56"/>
      <c r="K55" s="31"/>
      <c r="L55" s="56" t="str">
        <f t="shared" si="5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3"/>
        <v>0</v>
      </c>
      <c r="H56" s="56">
        <f t="shared" si="4"/>
        <v>0</v>
      </c>
      <c r="I56" s="56"/>
      <c r="J56" s="56"/>
      <c r="K56" s="31"/>
      <c r="L56" s="56" t="str">
        <f t="shared" si="5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3"/>
        <v>0</v>
      </c>
      <c r="H57" s="56">
        <f t="shared" si="4"/>
        <v>0</v>
      </c>
      <c r="I57" s="56"/>
      <c r="J57" s="56"/>
      <c r="K57" s="31"/>
      <c r="L57" s="56" t="str">
        <f t="shared" si="5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3"/>
        <v>0</v>
      </c>
      <c r="H58" s="56">
        <f t="shared" si="4"/>
        <v>0</v>
      </c>
      <c r="I58" s="56"/>
      <c r="J58" s="56"/>
      <c r="K58" s="31"/>
      <c r="L58" s="56" t="str">
        <f t="shared" si="5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3"/>
        <v>0</v>
      </c>
      <c r="H59" s="56">
        <f t="shared" si="4"/>
        <v>0</v>
      </c>
      <c r="I59" s="56"/>
      <c r="J59" s="56"/>
      <c r="K59" s="31"/>
      <c r="L59" s="56" t="str">
        <f t="shared" si="5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3"/>
        <v>0</v>
      </c>
      <c r="H60" s="56">
        <f t="shared" si="4"/>
        <v>0</v>
      </c>
      <c r="I60" s="56"/>
      <c r="J60" s="56"/>
      <c r="K60" s="31"/>
      <c r="L60" s="56" t="str">
        <f t="shared" si="5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3"/>
        <v>0</v>
      </c>
      <c r="H61" s="56">
        <f t="shared" si="4"/>
        <v>0</v>
      </c>
      <c r="I61" s="56"/>
      <c r="J61" s="56"/>
      <c r="K61" s="31"/>
      <c r="L61" s="56" t="str">
        <f t="shared" si="5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3"/>
        <v>0</v>
      </c>
      <c r="H62" s="56">
        <f t="shared" si="4"/>
        <v>0</v>
      </c>
      <c r="I62" s="56"/>
      <c r="J62" s="56"/>
      <c r="K62" s="31"/>
      <c r="L62" s="56" t="str">
        <f t="shared" si="5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3"/>
        <v>0</v>
      </c>
      <c r="H63" s="56">
        <f t="shared" si="4"/>
        <v>0</v>
      </c>
      <c r="I63" s="56"/>
      <c r="J63" s="56"/>
      <c r="K63" s="31"/>
      <c r="L63" s="56" t="str">
        <f t="shared" si="5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3"/>
        <v>0</v>
      </c>
      <c r="H64" s="56">
        <f t="shared" si="4"/>
        <v>0</v>
      </c>
      <c r="I64" s="56"/>
      <c r="J64" s="56"/>
      <c r="K64" s="31"/>
      <c r="L64" s="56" t="str">
        <f t="shared" si="5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3"/>
        <v>0</v>
      </c>
      <c r="H65" s="56">
        <f t="shared" si="4"/>
        <v>0</v>
      </c>
      <c r="I65" s="56"/>
      <c r="J65" s="56"/>
      <c r="K65" s="31"/>
      <c r="L65" s="56" t="str">
        <f t="shared" si="5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3"/>
        <v>0</v>
      </c>
      <c r="H66" s="56">
        <f t="shared" si="4"/>
        <v>0</v>
      </c>
      <c r="I66" s="56"/>
      <c r="J66" s="56"/>
      <c r="K66" s="31"/>
      <c r="L66" s="56" t="str">
        <f t="shared" si="5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3"/>
        <v>0</v>
      </c>
      <c r="H67" s="56">
        <f t="shared" si="4"/>
        <v>0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3"/>
        <v>0</v>
      </c>
      <c r="H68" s="56">
        <f t="shared" si="4"/>
        <v>0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3"/>
        <v>0</v>
      </c>
      <c r="H69" s="56">
        <f t="shared" si="4"/>
        <v>0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3"/>
        <v>0</v>
      </c>
      <c r="H70" s="56">
        <f t="shared" si="4"/>
        <v>0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3"/>
        <v>0</v>
      </c>
      <c r="H71" s="56">
        <f t="shared" si="4"/>
        <v>0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3"/>
        <v>0</v>
      </c>
      <c r="H72" s="56">
        <f t="shared" si="4"/>
        <v>0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4"/>
        <v>0</v>
      </c>
      <c r="H73" s="56">
        <f t="shared" si="4"/>
        <v>0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4"/>
        <v>0</v>
      </c>
      <c r="H74" s="56">
        <f t="shared" si="4"/>
        <v>0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ref="P74:P137" si="6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4"/>
        <v>0</v>
      </c>
      <c r="H75" s="56">
        <f t="shared" si="4"/>
        <v>0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6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4"/>
        <v>0</v>
      </c>
      <c r="H76" s="56">
        <f t="shared" si="4"/>
        <v>0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si="6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4"/>
        <v>0</v>
      </c>
      <c r="H77" s="56">
        <f t="shared" si="4"/>
        <v>0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6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4"/>
        <v>0</v>
      </c>
      <c r="H78" s="56">
        <f t="shared" si="4"/>
        <v>0</v>
      </c>
      <c r="I78" s="56"/>
      <c r="J78" s="56"/>
      <c r="K78" s="31"/>
      <c r="L78" s="56" t="str">
        <f t="shared" ref="L78:L141" si="7">IF(D78&gt;0,D78," ")</f>
        <v xml:space="preserve"> </v>
      </c>
      <c r="M78" s="31"/>
      <c r="N78" s="84"/>
      <c r="O78" s="84"/>
      <c r="P78" s="110">
        <f t="shared" si="6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4"/>
        <v>0</v>
      </c>
      <c r="H79" s="56">
        <f t="shared" si="4"/>
        <v>0</v>
      </c>
      <c r="I79" s="56"/>
      <c r="J79" s="56"/>
      <c r="K79" s="31"/>
      <c r="L79" s="56" t="str">
        <f t="shared" si="7"/>
        <v xml:space="preserve"> </v>
      </c>
      <c r="M79" s="31"/>
      <c r="N79" s="84"/>
      <c r="O79" s="84"/>
      <c r="P79" s="110">
        <f t="shared" si="6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4"/>
        <v>0</v>
      </c>
      <c r="H80" s="56">
        <f t="shared" si="4"/>
        <v>0</v>
      </c>
      <c r="I80" s="56"/>
      <c r="J80" s="56"/>
      <c r="K80" s="31"/>
      <c r="L80" s="56" t="str">
        <f t="shared" si="7"/>
        <v xml:space="preserve"> </v>
      </c>
      <c r="M80" s="31"/>
      <c r="N80" s="84"/>
      <c r="O80" s="84"/>
      <c r="P80" s="110">
        <f t="shared" si="6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4"/>
        <v>0</v>
      </c>
      <c r="H81" s="56">
        <f t="shared" si="4"/>
        <v>0</v>
      </c>
      <c r="I81" s="56"/>
      <c r="J81" s="56"/>
      <c r="K81" s="31"/>
      <c r="L81" s="56" t="str">
        <f t="shared" si="7"/>
        <v xml:space="preserve"> </v>
      </c>
      <c r="M81" s="31"/>
      <c r="N81" s="84"/>
      <c r="O81" s="84"/>
      <c r="P81" s="110">
        <f t="shared" si="6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4"/>
        <v>0</v>
      </c>
      <c r="H82" s="56">
        <f t="shared" si="4"/>
        <v>0</v>
      </c>
      <c r="I82" s="56"/>
      <c r="J82" s="56"/>
      <c r="K82" s="31"/>
      <c r="L82" s="56" t="str">
        <f t="shared" si="7"/>
        <v xml:space="preserve"> </v>
      </c>
      <c r="M82" s="31"/>
      <c r="N82" s="84"/>
      <c r="O82" s="84"/>
      <c r="P82" s="110">
        <f t="shared" si="6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4"/>
        <v>0</v>
      </c>
      <c r="H83" s="56">
        <f t="shared" si="4"/>
        <v>0</v>
      </c>
      <c r="I83" s="56"/>
      <c r="J83" s="56"/>
      <c r="K83" s="31"/>
      <c r="L83" s="56" t="str">
        <f t="shared" si="7"/>
        <v xml:space="preserve"> </v>
      </c>
      <c r="M83" s="31"/>
      <c r="N83" s="84"/>
      <c r="O83" s="84"/>
      <c r="P83" s="110">
        <f t="shared" si="6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4"/>
        <v>0</v>
      </c>
      <c r="H84" s="56">
        <f t="shared" si="4"/>
        <v>0</v>
      </c>
      <c r="I84" s="56"/>
      <c r="J84" s="56"/>
      <c r="K84" s="31"/>
      <c r="L84" s="56" t="str">
        <f t="shared" si="7"/>
        <v xml:space="preserve"> </v>
      </c>
      <c r="M84" s="31"/>
      <c r="N84" s="84"/>
      <c r="O84" s="84"/>
      <c r="P84" s="110">
        <f t="shared" si="6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4"/>
        <v>0</v>
      </c>
      <c r="H85" s="56">
        <f t="shared" si="4"/>
        <v>0</v>
      </c>
      <c r="I85" s="56"/>
      <c r="J85" s="56"/>
      <c r="K85" s="31"/>
      <c r="L85" s="56" t="str">
        <f t="shared" si="7"/>
        <v xml:space="preserve"> </v>
      </c>
      <c r="M85" s="31"/>
      <c r="N85" s="84"/>
      <c r="O85" s="84"/>
      <c r="P85" s="110">
        <f t="shared" si="6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4"/>
        <v>0</v>
      </c>
      <c r="H86" s="56">
        <f t="shared" si="4"/>
        <v>0</v>
      </c>
      <c r="I86" s="56"/>
      <c r="J86" s="56"/>
      <c r="K86" s="31"/>
      <c r="L86" s="56" t="str">
        <f t="shared" si="7"/>
        <v xml:space="preserve"> </v>
      </c>
      <c r="M86" s="31"/>
      <c r="N86" s="84"/>
      <c r="O86" s="84"/>
      <c r="P86" s="110">
        <f t="shared" si="6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4"/>
        <v>0</v>
      </c>
      <c r="H87" s="56">
        <f t="shared" si="4"/>
        <v>0</v>
      </c>
      <c r="I87" s="56"/>
      <c r="J87" s="56"/>
      <c r="K87" s="31"/>
      <c r="L87" s="56" t="str">
        <f t="shared" si="7"/>
        <v xml:space="preserve"> </v>
      </c>
      <c r="M87" s="31"/>
      <c r="N87" s="84"/>
      <c r="O87" s="84"/>
      <c r="P87" s="110">
        <f t="shared" si="6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4"/>
        <v>0</v>
      </c>
      <c r="H88" s="56">
        <f t="shared" si="4"/>
        <v>0</v>
      </c>
      <c r="I88" s="56"/>
      <c r="J88" s="56"/>
      <c r="K88" s="31"/>
      <c r="L88" s="56" t="str">
        <f t="shared" si="7"/>
        <v xml:space="preserve"> </v>
      </c>
      <c r="M88" s="31"/>
      <c r="N88" s="84"/>
      <c r="O88" s="84"/>
      <c r="P88" s="110">
        <f t="shared" si="6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4"/>
        <v>0</v>
      </c>
      <c r="H89" s="56">
        <f t="shared" si="4"/>
        <v>0</v>
      </c>
      <c r="I89" s="56"/>
      <c r="J89" s="56"/>
      <c r="K89" s="31"/>
      <c r="L89" s="56" t="str">
        <f t="shared" si="7"/>
        <v xml:space="preserve"> </v>
      </c>
      <c r="M89" s="31"/>
      <c r="N89" s="84"/>
      <c r="O89" s="84"/>
      <c r="P89" s="110">
        <f t="shared" si="6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4"/>
        <v>0</v>
      </c>
      <c r="H90" s="56">
        <f t="shared" si="4"/>
        <v>0</v>
      </c>
      <c r="I90" s="56"/>
      <c r="J90" s="56"/>
      <c r="K90" s="31"/>
      <c r="L90" s="56" t="str">
        <f t="shared" si="7"/>
        <v xml:space="preserve"> </v>
      </c>
      <c r="M90" s="31"/>
      <c r="N90" s="84"/>
      <c r="O90" s="84"/>
      <c r="P90" s="110">
        <f t="shared" si="6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8">G90-E91+C91</f>
        <v>0</v>
      </c>
      <c r="H91" s="56">
        <f t="shared" si="8"/>
        <v>0</v>
      </c>
      <c r="I91" s="56"/>
      <c r="J91" s="56"/>
      <c r="K91" s="31"/>
      <c r="L91" s="56" t="str">
        <f t="shared" si="7"/>
        <v xml:space="preserve"> </v>
      </c>
      <c r="M91" s="31"/>
      <c r="N91" s="84"/>
      <c r="O91" s="84"/>
      <c r="P91" s="110">
        <f t="shared" si="6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8"/>
        <v>0</v>
      </c>
      <c r="H92" s="56">
        <f t="shared" si="8"/>
        <v>0</v>
      </c>
      <c r="I92" s="56"/>
      <c r="J92" s="56"/>
      <c r="K92" s="31"/>
      <c r="L92" s="56" t="str">
        <f t="shared" si="7"/>
        <v xml:space="preserve"> </v>
      </c>
      <c r="M92" s="31"/>
      <c r="N92" s="84"/>
      <c r="O92" s="84"/>
      <c r="P92" s="110">
        <f t="shared" si="6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8"/>
        <v>0</v>
      </c>
      <c r="H93" s="56">
        <f t="shared" si="8"/>
        <v>0</v>
      </c>
      <c r="I93" s="56"/>
      <c r="J93" s="56"/>
      <c r="K93" s="31"/>
      <c r="L93" s="56" t="str">
        <f t="shared" si="7"/>
        <v xml:space="preserve"> </v>
      </c>
      <c r="M93" s="31"/>
      <c r="N93" s="84"/>
      <c r="O93" s="84"/>
      <c r="P93" s="110">
        <f t="shared" si="6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8"/>
        <v>0</v>
      </c>
      <c r="H94" s="56">
        <f t="shared" si="8"/>
        <v>0</v>
      </c>
      <c r="I94" s="56"/>
      <c r="J94" s="56"/>
      <c r="K94" s="31"/>
      <c r="L94" s="56" t="str">
        <f t="shared" si="7"/>
        <v xml:space="preserve"> </v>
      </c>
      <c r="M94" s="31"/>
      <c r="N94" s="84"/>
      <c r="O94" s="84"/>
      <c r="P94" s="110">
        <f t="shared" si="6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8"/>
        <v>0</v>
      </c>
      <c r="H95" s="56">
        <f t="shared" si="8"/>
        <v>0</v>
      </c>
      <c r="I95" s="56"/>
      <c r="J95" s="56"/>
      <c r="K95" s="31"/>
      <c r="L95" s="56" t="str">
        <f t="shared" si="7"/>
        <v xml:space="preserve"> </v>
      </c>
      <c r="M95" s="31"/>
      <c r="N95" s="84"/>
      <c r="O95" s="84"/>
      <c r="P95" s="110">
        <f t="shared" si="6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8"/>
        <v>0</v>
      </c>
      <c r="H96" s="56">
        <f t="shared" si="8"/>
        <v>0</v>
      </c>
      <c r="I96" s="56"/>
      <c r="J96" s="56"/>
      <c r="K96" s="31"/>
      <c r="L96" s="56" t="str">
        <f t="shared" si="7"/>
        <v xml:space="preserve"> </v>
      </c>
      <c r="M96" s="31"/>
      <c r="N96" s="84"/>
      <c r="O96" s="84"/>
      <c r="P96" s="110">
        <f t="shared" si="6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8"/>
        <v>0</v>
      </c>
      <c r="H97" s="56">
        <f t="shared" si="8"/>
        <v>0</v>
      </c>
      <c r="I97" s="56"/>
      <c r="J97" s="56"/>
      <c r="K97" s="31"/>
      <c r="L97" s="56" t="str">
        <f t="shared" si="7"/>
        <v xml:space="preserve"> </v>
      </c>
      <c r="M97" s="31"/>
      <c r="N97" s="84"/>
      <c r="O97" s="84"/>
      <c r="P97" s="110">
        <f t="shared" si="6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8"/>
        <v>0</v>
      </c>
      <c r="H98" s="56">
        <f t="shared" si="8"/>
        <v>0</v>
      </c>
      <c r="I98" s="56"/>
      <c r="J98" s="56"/>
      <c r="K98" s="31"/>
      <c r="L98" s="56" t="str">
        <f t="shared" si="7"/>
        <v xml:space="preserve"> </v>
      </c>
      <c r="M98" s="31"/>
      <c r="N98" s="84"/>
      <c r="O98" s="84"/>
      <c r="P98" s="110">
        <f t="shared" si="6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8"/>
        <v>0</v>
      </c>
      <c r="H99" s="56">
        <f t="shared" si="8"/>
        <v>0</v>
      </c>
      <c r="I99" s="56"/>
      <c r="J99" s="56"/>
      <c r="K99" s="31"/>
      <c r="L99" s="56" t="str">
        <f t="shared" si="7"/>
        <v xml:space="preserve"> </v>
      </c>
      <c r="M99" s="31"/>
      <c r="N99" s="84"/>
      <c r="O99" s="84"/>
      <c r="P99" s="110">
        <f t="shared" si="6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8"/>
        <v>0</v>
      </c>
      <c r="H100" s="56">
        <f t="shared" si="8"/>
        <v>0</v>
      </c>
      <c r="I100" s="56"/>
      <c r="J100" s="56"/>
      <c r="K100" s="31"/>
      <c r="L100" s="56" t="str">
        <f t="shared" si="7"/>
        <v xml:space="preserve"> </v>
      </c>
      <c r="M100" s="31"/>
      <c r="N100" s="84"/>
      <c r="O100" s="84"/>
      <c r="P100" s="110">
        <f t="shared" si="6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8"/>
        <v>0</v>
      </c>
      <c r="H101" s="56">
        <f t="shared" si="8"/>
        <v>0</v>
      </c>
      <c r="I101" s="56"/>
      <c r="J101" s="56"/>
      <c r="K101" s="31"/>
      <c r="L101" s="56" t="str">
        <f t="shared" si="7"/>
        <v xml:space="preserve"> </v>
      </c>
      <c r="M101" s="31"/>
      <c r="N101" s="84"/>
      <c r="O101" s="84"/>
      <c r="P101" s="110">
        <f t="shared" si="6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8"/>
        <v>0</v>
      </c>
      <c r="H102" s="56">
        <f t="shared" si="8"/>
        <v>0</v>
      </c>
      <c r="I102" s="56"/>
      <c r="J102" s="56"/>
      <c r="K102" s="31"/>
      <c r="L102" s="56" t="str">
        <f t="shared" si="7"/>
        <v xml:space="preserve"> </v>
      </c>
      <c r="M102" s="31"/>
      <c r="N102" s="84"/>
      <c r="O102" s="84"/>
      <c r="P102" s="110">
        <f t="shared" si="6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8"/>
        <v>0</v>
      </c>
      <c r="H103" s="56">
        <f t="shared" si="8"/>
        <v>0</v>
      </c>
      <c r="I103" s="56"/>
      <c r="J103" s="56"/>
      <c r="K103" s="31"/>
      <c r="L103" s="56" t="str">
        <f t="shared" si="7"/>
        <v xml:space="preserve"> </v>
      </c>
      <c r="M103" s="31"/>
      <c r="N103" s="84"/>
      <c r="O103" s="84"/>
      <c r="P103" s="110">
        <f t="shared" si="6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8"/>
        <v>0</v>
      </c>
      <c r="H104" s="56">
        <f t="shared" si="8"/>
        <v>0</v>
      </c>
      <c r="I104" s="56"/>
      <c r="J104" s="56"/>
      <c r="K104" s="31"/>
      <c r="L104" s="56" t="str">
        <f t="shared" si="7"/>
        <v xml:space="preserve"> </v>
      </c>
      <c r="M104" s="31"/>
      <c r="N104" s="84"/>
      <c r="O104" s="84"/>
      <c r="P104" s="110">
        <f t="shared" si="6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8"/>
        <v>0</v>
      </c>
      <c r="H105" s="56">
        <f t="shared" si="8"/>
        <v>0</v>
      </c>
      <c r="I105" s="56"/>
      <c r="J105" s="56"/>
      <c r="K105" s="31"/>
      <c r="L105" s="56" t="str">
        <f t="shared" si="7"/>
        <v xml:space="preserve"> </v>
      </c>
      <c r="M105" s="31"/>
      <c r="N105" s="84"/>
      <c r="O105" s="84"/>
      <c r="P105" s="110">
        <f t="shared" si="6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8"/>
        <v>0</v>
      </c>
      <c r="H106" s="56">
        <f t="shared" si="8"/>
        <v>0</v>
      </c>
      <c r="I106" s="56"/>
      <c r="J106" s="56"/>
      <c r="K106" s="31"/>
      <c r="L106" s="56" t="str">
        <f t="shared" si="7"/>
        <v xml:space="preserve"> </v>
      </c>
      <c r="M106" s="31"/>
      <c r="N106" s="84"/>
      <c r="O106" s="84"/>
      <c r="P106" s="110">
        <f t="shared" si="6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8"/>
        <v>0</v>
      </c>
      <c r="H107" s="56">
        <f t="shared" si="8"/>
        <v>0</v>
      </c>
      <c r="I107" s="56"/>
      <c r="J107" s="56"/>
      <c r="K107" s="31"/>
      <c r="L107" s="56" t="str">
        <f t="shared" si="7"/>
        <v xml:space="preserve"> </v>
      </c>
      <c r="M107" s="31"/>
      <c r="N107" s="84"/>
      <c r="O107" s="84"/>
      <c r="P107" s="110">
        <f t="shared" si="6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8"/>
        <v>0</v>
      </c>
      <c r="H108" s="56">
        <f t="shared" si="8"/>
        <v>0</v>
      </c>
      <c r="I108" s="56"/>
      <c r="J108" s="56"/>
      <c r="K108" s="31"/>
      <c r="L108" s="56" t="str">
        <f t="shared" si="7"/>
        <v xml:space="preserve"> </v>
      </c>
      <c r="M108" s="31"/>
      <c r="N108" s="84"/>
      <c r="O108" s="84"/>
      <c r="P108" s="110">
        <f t="shared" si="6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8"/>
        <v>0</v>
      </c>
      <c r="H109" s="56">
        <f t="shared" si="8"/>
        <v>0</v>
      </c>
      <c r="I109" s="56"/>
      <c r="J109" s="56"/>
      <c r="K109" s="31"/>
      <c r="L109" s="56" t="str">
        <f t="shared" si="7"/>
        <v xml:space="preserve"> </v>
      </c>
      <c r="M109" s="31"/>
      <c r="N109" s="84"/>
      <c r="O109" s="84"/>
      <c r="P109" s="110">
        <f t="shared" si="6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8"/>
        <v>0</v>
      </c>
      <c r="H110" s="56">
        <f t="shared" si="8"/>
        <v>0</v>
      </c>
      <c r="I110" s="56"/>
      <c r="J110" s="56"/>
      <c r="K110" s="31"/>
      <c r="L110" s="56" t="str">
        <f t="shared" si="7"/>
        <v xml:space="preserve"> </v>
      </c>
      <c r="M110" s="31"/>
      <c r="N110" s="84"/>
      <c r="O110" s="84"/>
      <c r="P110" s="110">
        <f t="shared" si="6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8"/>
        <v>0</v>
      </c>
      <c r="H111" s="56">
        <f t="shared" si="8"/>
        <v>0</v>
      </c>
      <c r="I111" s="56"/>
      <c r="J111" s="56"/>
      <c r="K111" s="31"/>
      <c r="L111" s="56" t="str">
        <f t="shared" si="7"/>
        <v xml:space="preserve"> </v>
      </c>
      <c r="M111" s="31"/>
      <c r="N111" s="84"/>
      <c r="O111" s="84"/>
      <c r="P111" s="110">
        <f t="shared" si="6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8"/>
        <v>0</v>
      </c>
      <c r="H112" s="56">
        <f t="shared" si="8"/>
        <v>0</v>
      </c>
      <c r="I112" s="56"/>
      <c r="J112" s="56"/>
      <c r="K112" s="31"/>
      <c r="L112" s="56" t="str">
        <f t="shared" si="7"/>
        <v xml:space="preserve"> </v>
      </c>
      <c r="M112" s="31"/>
      <c r="N112" s="84"/>
      <c r="O112" s="84"/>
      <c r="P112" s="110">
        <f t="shared" si="6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8"/>
        <v>0</v>
      </c>
      <c r="H113" s="56">
        <f t="shared" si="8"/>
        <v>0</v>
      </c>
      <c r="I113" s="56"/>
      <c r="J113" s="56"/>
      <c r="K113" s="31"/>
      <c r="L113" s="56" t="str">
        <f t="shared" si="7"/>
        <v xml:space="preserve"> </v>
      </c>
      <c r="M113" s="31"/>
      <c r="N113" s="84"/>
      <c r="O113" s="84"/>
      <c r="P113" s="110">
        <f t="shared" si="6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8"/>
        <v>0</v>
      </c>
      <c r="H114" s="56">
        <f t="shared" si="8"/>
        <v>0</v>
      </c>
      <c r="I114" s="56"/>
      <c r="J114" s="56"/>
      <c r="K114" s="31"/>
      <c r="L114" s="56" t="str">
        <f t="shared" si="7"/>
        <v xml:space="preserve"> </v>
      </c>
      <c r="M114" s="31"/>
      <c r="N114" s="84"/>
      <c r="O114" s="84"/>
      <c r="P114" s="110">
        <f t="shared" si="6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8"/>
        <v>0</v>
      </c>
      <c r="H115" s="56">
        <f t="shared" si="8"/>
        <v>0</v>
      </c>
      <c r="I115" s="56"/>
      <c r="J115" s="56"/>
      <c r="K115" s="31"/>
      <c r="L115" s="56" t="str">
        <f t="shared" si="7"/>
        <v xml:space="preserve"> </v>
      </c>
      <c r="M115" s="31"/>
      <c r="N115" s="84"/>
      <c r="O115" s="84"/>
      <c r="P115" s="110">
        <f t="shared" si="6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8"/>
        <v>0</v>
      </c>
      <c r="H116" s="56">
        <f t="shared" si="8"/>
        <v>0</v>
      </c>
      <c r="I116" s="56"/>
      <c r="J116" s="56"/>
      <c r="K116" s="31"/>
      <c r="L116" s="56" t="str">
        <f t="shared" si="7"/>
        <v xml:space="preserve"> </v>
      </c>
      <c r="M116" s="31"/>
      <c r="N116" s="84"/>
      <c r="O116" s="84"/>
      <c r="P116" s="110">
        <f t="shared" si="6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8"/>
        <v>0</v>
      </c>
      <c r="H117" s="56">
        <f t="shared" si="8"/>
        <v>0</v>
      </c>
      <c r="I117" s="56"/>
      <c r="J117" s="56"/>
      <c r="K117" s="31"/>
      <c r="L117" s="56" t="str">
        <f t="shared" si="7"/>
        <v xml:space="preserve"> </v>
      </c>
      <c r="M117" s="31"/>
      <c r="N117" s="84"/>
      <c r="O117" s="84"/>
      <c r="P117" s="110">
        <f t="shared" si="6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8"/>
        <v>0</v>
      </c>
      <c r="H118" s="56">
        <f t="shared" si="8"/>
        <v>0</v>
      </c>
      <c r="I118" s="56"/>
      <c r="J118" s="56"/>
      <c r="K118" s="31"/>
      <c r="L118" s="56" t="str">
        <f t="shared" si="7"/>
        <v xml:space="preserve"> </v>
      </c>
      <c r="M118" s="31"/>
      <c r="N118" s="84"/>
      <c r="O118" s="84"/>
      <c r="P118" s="110">
        <f t="shared" si="6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9">G118-E119+C119</f>
        <v>0</v>
      </c>
      <c r="H119" s="56">
        <f t="shared" si="9"/>
        <v>0</v>
      </c>
      <c r="I119" s="56"/>
      <c r="J119" s="56"/>
      <c r="K119" s="31"/>
      <c r="L119" s="56" t="str">
        <f t="shared" si="7"/>
        <v xml:space="preserve"> </v>
      </c>
      <c r="M119" s="31"/>
      <c r="N119" s="84"/>
      <c r="O119" s="84"/>
      <c r="P119" s="110">
        <f t="shared" si="6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9"/>
        <v>0</v>
      </c>
      <c r="H120" s="56">
        <f t="shared" si="9"/>
        <v>0</v>
      </c>
      <c r="I120" s="56"/>
      <c r="J120" s="56"/>
      <c r="K120" s="31"/>
      <c r="L120" s="56" t="str">
        <f t="shared" si="7"/>
        <v xml:space="preserve"> </v>
      </c>
      <c r="M120" s="31"/>
      <c r="N120" s="84"/>
      <c r="O120" s="84"/>
      <c r="P120" s="110">
        <f t="shared" si="6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9"/>
        <v>0</v>
      </c>
      <c r="H121" s="56">
        <f t="shared" si="9"/>
        <v>0</v>
      </c>
      <c r="I121" s="56"/>
      <c r="J121" s="56"/>
      <c r="K121" s="31"/>
      <c r="L121" s="56" t="str">
        <f t="shared" si="7"/>
        <v xml:space="preserve"> </v>
      </c>
      <c r="M121" s="31"/>
      <c r="N121" s="84"/>
      <c r="O121" s="84"/>
      <c r="P121" s="110">
        <f t="shared" si="6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9"/>
        <v>0</v>
      </c>
      <c r="H122" s="56">
        <f t="shared" si="9"/>
        <v>0</v>
      </c>
      <c r="I122" s="56"/>
      <c r="J122" s="56"/>
      <c r="K122" s="31"/>
      <c r="L122" s="56" t="str">
        <f t="shared" si="7"/>
        <v xml:space="preserve"> </v>
      </c>
      <c r="M122" s="31"/>
      <c r="N122" s="84"/>
      <c r="O122" s="84"/>
      <c r="P122" s="110">
        <f t="shared" si="6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9"/>
        <v>0</v>
      </c>
      <c r="H123" s="56">
        <f t="shared" si="9"/>
        <v>0</v>
      </c>
      <c r="I123" s="56"/>
      <c r="J123" s="56"/>
      <c r="K123" s="31"/>
      <c r="L123" s="56" t="str">
        <f t="shared" si="7"/>
        <v xml:space="preserve"> </v>
      </c>
      <c r="M123" s="31"/>
      <c r="N123" s="84"/>
      <c r="O123" s="84"/>
      <c r="P123" s="110">
        <f t="shared" si="6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9"/>
        <v>0</v>
      </c>
      <c r="H124" s="56">
        <f t="shared" si="9"/>
        <v>0</v>
      </c>
      <c r="I124" s="56"/>
      <c r="J124" s="56"/>
      <c r="K124" s="31"/>
      <c r="L124" s="56" t="str">
        <f t="shared" si="7"/>
        <v xml:space="preserve"> </v>
      </c>
      <c r="M124" s="31"/>
      <c r="N124" s="84"/>
      <c r="O124" s="84"/>
      <c r="P124" s="110">
        <f t="shared" si="6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9"/>
        <v>0</v>
      </c>
      <c r="H125" s="56">
        <f t="shared" si="9"/>
        <v>0</v>
      </c>
      <c r="I125" s="56"/>
      <c r="J125" s="56"/>
      <c r="K125" s="31"/>
      <c r="L125" s="56" t="str">
        <f t="shared" si="7"/>
        <v xml:space="preserve"> </v>
      </c>
      <c r="M125" s="31"/>
      <c r="N125" s="84"/>
      <c r="O125" s="84"/>
      <c r="P125" s="110">
        <f t="shared" si="6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9"/>
        <v>0</v>
      </c>
      <c r="H126" s="56">
        <f t="shared" si="9"/>
        <v>0</v>
      </c>
      <c r="I126" s="56"/>
      <c r="J126" s="56"/>
      <c r="K126" s="31"/>
      <c r="L126" s="56" t="str">
        <f t="shared" si="7"/>
        <v xml:space="preserve"> </v>
      </c>
      <c r="M126" s="31"/>
      <c r="N126" s="84"/>
      <c r="O126" s="84"/>
      <c r="P126" s="110">
        <f t="shared" si="6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9"/>
        <v>0</v>
      </c>
      <c r="H127" s="56">
        <f t="shared" si="9"/>
        <v>0</v>
      </c>
      <c r="I127" s="56"/>
      <c r="J127" s="56"/>
      <c r="K127" s="31"/>
      <c r="L127" s="56" t="str">
        <f t="shared" si="7"/>
        <v xml:space="preserve"> </v>
      </c>
      <c r="M127" s="31"/>
      <c r="N127" s="84"/>
      <c r="O127" s="84"/>
      <c r="P127" s="110">
        <f t="shared" si="6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9"/>
        <v>0</v>
      </c>
      <c r="H128" s="56">
        <f t="shared" si="9"/>
        <v>0</v>
      </c>
      <c r="I128" s="56"/>
      <c r="J128" s="56"/>
      <c r="K128" s="31"/>
      <c r="L128" s="56" t="str">
        <f t="shared" si="7"/>
        <v xml:space="preserve"> </v>
      </c>
      <c r="M128" s="31"/>
      <c r="N128" s="84"/>
      <c r="O128" s="84"/>
      <c r="P128" s="110">
        <f t="shared" si="6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9"/>
        <v>0</v>
      </c>
      <c r="H129" s="56">
        <f t="shared" si="9"/>
        <v>0</v>
      </c>
      <c r="I129" s="56"/>
      <c r="J129" s="56"/>
      <c r="K129" s="31"/>
      <c r="L129" s="56" t="str">
        <f t="shared" si="7"/>
        <v xml:space="preserve"> </v>
      </c>
      <c r="M129" s="31"/>
      <c r="N129" s="84"/>
      <c r="O129" s="84"/>
      <c r="P129" s="110">
        <f t="shared" si="6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9"/>
        <v>0</v>
      </c>
      <c r="H130" s="56">
        <f t="shared" si="9"/>
        <v>0</v>
      </c>
      <c r="I130" s="56"/>
      <c r="J130" s="56"/>
      <c r="K130" s="31"/>
      <c r="L130" s="56" t="str">
        <f t="shared" si="7"/>
        <v xml:space="preserve"> </v>
      </c>
      <c r="M130" s="31"/>
      <c r="N130" s="84"/>
      <c r="O130" s="84"/>
      <c r="P130" s="110">
        <f t="shared" si="6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9"/>
        <v>0</v>
      </c>
      <c r="H131" s="56">
        <f t="shared" si="9"/>
        <v>0</v>
      </c>
      <c r="I131" s="56"/>
      <c r="J131" s="56"/>
      <c r="K131" s="31"/>
      <c r="L131" s="56" t="str">
        <f t="shared" si="7"/>
        <v xml:space="preserve"> </v>
      </c>
      <c r="M131" s="31"/>
      <c r="N131" s="84"/>
      <c r="O131" s="84"/>
      <c r="P131" s="110">
        <f t="shared" si="6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9"/>
        <v>0</v>
      </c>
      <c r="H132" s="56">
        <f t="shared" si="9"/>
        <v>0</v>
      </c>
      <c r="I132" s="56"/>
      <c r="J132" s="56"/>
      <c r="K132" s="31"/>
      <c r="L132" s="56" t="str">
        <f t="shared" si="7"/>
        <v xml:space="preserve"> </v>
      </c>
      <c r="M132" s="31"/>
      <c r="N132" s="84"/>
      <c r="O132" s="84"/>
      <c r="P132" s="110">
        <f t="shared" si="6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9"/>
        <v>0</v>
      </c>
      <c r="H133" s="56">
        <f t="shared" si="9"/>
        <v>0</v>
      </c>
      <c r="I133" s="56"/>
      <c r="J133" s="56"/>
      <c r="K133" s="31"/>
      <c r="L133" s="56" t="str">
        <f t="shared" si="7"/>
        <v xml:space="preserve"> </v>
      </c>
      <c r="M133" s="31"/>
      <c r="N133" s="84"/>
      <c r="O133" s="84"/>
      <c r="P133" s="110">
        <f t="shared" si="6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9"/>
        <v>0</v>
      </c>
      <c r="H134" s="56">
        <f t="shared" si="9"/>
        <v>0</v>
      </c>
      <c r="I134" s="56"/>
      <c r="J134" s="56"/>
      <c r="K134" s="31"/>
      <c r="L134" s="56" t="str">
        <f t="shared" si="7"/>
        <v xml:space="preserve"> </v>
      </c>
      <c r="M134" s="31"/>
      <c r="N134" s="84"/>
      <c r="O134" s="84"/>
      <c r="P134" s="110">
        <f t="shared" si="6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9"/>
        <v>0</v>
      </c>
      <c r="H135" s="56">
        <f t="shared" si="9"/>
        <v>0</v>
      </c>
      <c r="I135" s="56"/>
      <c r="J135" s="56"/>
      <c r="K135" s="31"/>
      <c r="L135" s="56" t="str">
        <f t="shared" si="7"/>
        <v xml:space="preserve"> </v>
      </c>
      <c r="M135" s="31"/>
      <c r="N135" s="84"/>
      <c r="O135" s="84"/>
      <c r="P135" s="110">
        <f t="shared" si="6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9"/>
        <v>0</v>
      </c>
      <c r="H136" s="56">
        <f t="shared" si="9"/>
        <v>0</v>
      </c>
      <c r="I136" s="56"/>
      <c r="J136" s="56"/>
      <c r="K136" s="31"/>
      <c r="L136" s="56" t="str">
        <f t="shared" si="7"/>
        <v xml:space="preserve"> </v>
      </c>
      <c r="M136" s="31"/>
      <c r="N136" s="84"/>
      <c r="O136" s="84"/>
      <c r="P136" s="110">
        <f t="shared" si="6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9"/>
        <v>0</v>
      </c>
      <c r="H137" s="56">
        <f t="shared" si="9"/>
        <v>0</v>
      </c>
      <c r="I137" s="56"/>
      <c r="J137" s="56"/>
      <c r="K137" s="31"/>
      <c r="L137" s="56" t="str">
        <f t="shared" si="7"/>
        <v xml:space="preserve"> </v>
      </c>
      <c r="M137" s="31"/>
      <c r="N137" s="84"/>
      <c r="O137" s="84"/>
      <c r="P137" s="110">
        <f t="shared" si="6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9"/>
        <v>0</v>
      </c>
      <c r="H138" s="56">
        <f t="shared" si="9"/>
        <v>0</v>
      </c>
      <c r="I138" s="56"/>
      <c r="J138" s="56"/>
      <c r="K138" s="31"/>
      <c r="L138" s="56" t="str">
        <f t="shared" si="7"/>
        <v xml:space="preserve"> </v>
      </c>
      <c r="M138" s="31"/>
      <c r="N138" s="84"/>
      <c r="O138" s="84"/>
      <c r="P138" s="110">
        <f t="shared" ref="P138:P201" si="10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9"/>
        <v>0</v>
      </c>
      <c r="H139" s="56">
        <f t="shared" si="9"/>
        <v>0</v>
      </c>
      <c r="I139" s="56"/>
      <c r="J139" s="56"/>
      <c r="K139" s="31"/>
      <c r="L139" s="56" t="str">
        <f t="shared" si="7"/>
        <v xml:space="preserve"> </v>
      </c>
      <c r="M139" s="31"/>
      <c r="N139" s="84"/>
      <c r="O139" s="84"/>
      <c r="P139" s="110">
        <f t="shared" si="10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9"/>
        <v>0</v>
      </c>
      <c r="H140" s="56">
        <f t="shared" si="9"/>
        <v>0</v>
      </c>
      <c r="I140" s="56"/>
      <c r="J140" s="56"/>
      <c r="K140" s="31"/>
      <c r="L140" s="56" t="str">
        <f t="shared" si="7"/>
        <v xml:space="preserve"> </v>
      </c>
      <c r="M140" s="31"/>
      <c r="N140" s="84"/>
      <c r="O140" s="84"/>
      <c r="P140" s="110">
        <f t="shared" si="10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9"/>
        <v>0</v>
      </c>
      <c r="H141" s="56">
        <f t="shared" si="9"/>
        <v>0</v>
      </c>
      <c r="I141" s="56"/>
      <c r="J141" s="56"/>
      <c r="K141" s="31"/>
      <c r="L141" s="56" t="str">
        <f t="shared" si="7"/>
        <v xml:space="preserve"> </v>
      </c>
      <c r="M141" s="31"/>
      <c r="N141" s="84"/>
      <c r="O141" s="84"/>
      <c r="P141" s="110">
        <f t="shared" si="10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9"/>
        <v>0</v>
      </c>
      <c r="H142" s="56">
        <f t="shared" si="9"/>
        <v>0</v>
      </c>
      <c r="I142" s="56"/>
      <c r="J142" s="56"/>
      <c r="K142" s="31"/>
      <c r="L142" s="56" t="str">
        <f t="shared" ref="L142:L203" si="11">IF(D142&gt;0,D142," ")</f>
        <v xml:space="preserve"> </v>
      </c>
      <c r="M142" s="31"/>
      <c r="N142" s="84"/>
      <c r="O142" s="84"/>
      <c r="P142" s="110">
        <f t="shared" si="10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9"/>
        <v>0</v>
      </c>
      <c r="H143" s="56">
        <f t="shared" si="9"/>
        <v>0</v>
      </c>
      <c r="I143" s="56"/>
      <c r="J143" s="56"/>
      <c r="K143" s="31"/>
      <c r="L143" s="56" t="str">
        <f t="shared" si="11"/>
        <v xml:space="preserve"> </v>
      </c>
      <c r="M143" s="31"/>
      <c r="N143" s="84"/>
      <c r="O143" s="84"/>
      <c r="P143" s="110">
        <f t="shared" si="10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9"/>
        <v>0</v>
      </c>
      <c r="H144" s="56">
        <f t="shared" si="9"/>
        <v>0</v>
      </c>
      <c r="I144" s="56"/>
      <c r="J144" s="56"/>
      <c r="K144" s="31"/>
      <c r="L144" s="56" t="str">
        <f t="shared" si="11"/>
        <v xml:space="preserve"> </v>
      </c>
      <c r="M144" s="31"/>
      <c r="N144" s="84"/>
      <c r="O144" s="84"/>
      <c r="P144" s="110">
        <f t="shared" si="10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9"/>
        <v>0</v>
      </c>
      <c r="H145" s="56">
        <f t="shared" si="9"/>
        <v>0</v>
      </c>
      <c r="I145" s="56"/>
      <c r="J145" s="56"/>
      <c r="K145" s="31"/>
      <c r="L145" s="56" t="str">
        <f t="shared" si="11"/>
        <v xml:space="preserve"> </v>
      </c>
      <c r="M145" s="31"/>
      <c r="N145" s="84"/>
      <c r="O145" s="84"/>
      <c r="P145" s="110">
        <f t="shared" si="10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9"/>
        <v>0</v>
      </c>
      <c r="H146" s="56">
        <f t="shared" si="9"/>
        <v>0</v>
      </c>
      <c r="I146" s="56"/>
      <c r="J146" s="56"/>
      <c r="K146" s="31"/>
      <c r="L146" s="56" t="str">
        <f t="shared" si="11"/>
        <v xml:space="preserve"> </v>
      </c>
      <c r="M146" s="31"/>
      <c r="N146" s="84"/>
      <c r="O146" s="84"/>
      <c r="P146" s="110">
        <f t="shared" si="10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9"/>
        <v>0</v>
      </c>
      <c r="H147" s="56">
        <f t="shared" si="9"/>
        <v>0</v>
      </c>
      <c r="I147" s="56"/>
      <c r="J147" s="56"/>
      <c r="K147" s="31"/>
      <c r="L147" s="56" t="str">
        <f t="shared" si="11"/>
        <v xml:space="preserve"> </v>
      </c>
      <c r="M147" s="31"/>
      <c r="N147" s="84"/>
      <c r="O147" s="84"/>
      <c r="P147" s="110">
        <f t="shared" si="10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9"/>
        <v>0</v>
      </c>
      <c r="H148" s="56">
        <f t="shared" si="9"/>
        <v>0</v>
      </c>
      <c r="I148" s="56"/>
      <c r="J148" s="56"/>
      <c r="K148" s="31"/>
      <c r="L148" s="56" t="str">
        <f t="shared" si="11"/>
        <v xml:space="preserve"> </v>
      </c>
      <c r="M148" s="31"/>
      <c r="N148" s="84"/>
      <c r="O148" s="84"/>
      <c r="P148" s="110">
        <f t="shared" si="10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9"/>
        <v>0</v>
      </c>
      <c r="H149" s="56">
        <f t="shared" si="9"/>
        <v>0</v>
      </c>
      <c r="I149" s="56"/>
      <c r="J149" s="56"/>
      <c r="K149" s="31"/>
      <c r="L149" s="56" t="str">
        <f t="shared" si="11"/>
        <v xml:space="preserve"> </v>
      </c>
      <c r="M149" s="31"/>
      <c r="N149" s="84"/>
      <c r="O149" s="84"/>
      <c r="P149" s="110">
        <f t="shared" si="10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9"/>
        <v>0</v>
      </c>
      <c r="H150" s="56">
        <f t="shared" si="9"/>
        <v>0</v>
      </c>
      <c r="I150" s="56"/>
      <c r="J150" s="56"/>
      <c r="K150" s="31"/>
      <c r="L150" s="56" t="str">
        <f t="shared" si="11"/>
        <v xml:space="preserve"> </v>
      </c>
      <c r="M150" s="31"/>
      <c r="N150" s="84"/>
      <c r="O150" s="84"/>
      <c r="P150" s="110">
        <f t="shared" si="10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9"/>
        <v>0</v>
      </c>
      <c r="H151" s="56">
        <f t="shared" si="9"/>
        <v>0</v>
      </c>
      <c r="I151" s="56"/>
      <c r="J151" s="56"/>
      <c r="K151" s="31"/>
      <c r="L151" s="56" t="str">
        <f t="shared" si="11"/>
        <v xml:space="preserve"> </v>
      </c>
      <c r="M151" s="31"/>
      <c r="N151" s="84"/>
      <c r="O151" s="84"/>
      <c r="P151" s="110">
        <f t="shared" si="10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9"/>
        <v>0</v>
      </c>
      <c r="H152" s="56">
        <f t="shared" si="9"/>
        <v>0</v>
      </c>
      <c r="I152" s="56"/>
      <c r="J152" s="56"/>
      <c r="K152" s="31"/>
      <c r="L152" s="56" t="str">
        <f t="shared" si="11"/>
        <v xml:space="preserve"> </v>
      </c>
      <c r="M152" s="31"/>
      <c r="N152" s="84"/>
      <c r="O152" s="84"/>
      <c r="P152" s="110">
        <f t="shared" si="10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9"/>
        <v>0</v>
      </c>
      <c r="H153" s="56">
        <f t="shared" si="9"/>
        <v>0</v>
      </c>
      <c r="I153" s="56"/>
      <c r="J153" s="56"/>
      <c r="K153" s="31"/>
      <c r="L153" s="56" t="str">
        <f t="shared" si="11"/>
        <v xml:space="preserve"> </v>
      </c>
      <c r="M153" s="31"/>
      <c r="N153" s="84"/>
      <c r="O153" s="84"/>
      <c r="P153" s="110">
        <f t="shared" si="10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9"/>
        <v>0</v>
      </c>
      <c r="H154" s="56">
        <f t="shared" si="9"/>
        <v>0</v>
      </c>
      <c r="I154" s="56"/>
      <c r="J154" s="56"/>
      <c r="K154" s="31"/>
      <c r="L154" s="56" t="str">
        <f t="shared" si="11"/>
        <v xml:space="preserve"> </v>
      </c>
      <c r="M154" s="31"/>
      <c r="N154" s="84"/>
      <c r="O154" s="84"/>
      <c r="P154" s="110">
        <f t="shared" si="10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9"/>
        <v>0</v>
      </c>
      <c r="H155" s="56">
        <f t="shared" si="9"/>
        <v>0</v>
      </c>
      <c r="I155" s="56"/>
      <c r="J155" s="56"/>
      <c r="K155" s="31"/>
      <c r="L155" s="56" t="str">
        <f t="shared" si="11"/>
        <v xml:space="preserve"> </v>
      </c>
      <c r="M155" s="31"/>
      <c r="N155" s="84"/>
      <c r="O155" s="84"/>
      <c r="P155" s="110">
        <f t="shared" si="10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9"/>
        <v>0</v>
      </c>
      <c r="H156" s="56">
        <f t="shared" si="9"/>
        <v>0</v>
      </c>
      <c r="I156" s="56"/>
      <c r="J156" s="56"/>
      <c r="K156" s="31"/>
      <c r="L156" s="56" t="str">
        <f t="shared" si="11"/>
        <v xml:space="preserve"> </v>
      </c>
      <c r="M156" s="31"/>
      <c r="N156" s="84"/>
      <c r="O156" s="84"/>
      <c r="P156" s="110">
        <f t="shared" si="10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9"/>
        <v>0</v>
      </c>
      <c r="H157" s="56">
        <f t="shared" si="9"/>
        <v>0</v>
      </c>
      <c r="I157" s="56"/>
      <c r="J157" s="56"/>
      <c r="K157" s="31"/>
      <c r="L157" s="56" t="str">
        <f t="shared" si="11"/>
        <v xml:space="preserve"> </v>
      </c>
      <c r="M157" s="31"/>
      <c r="N157" s="84"/>
      <c r="O157" s="84"/>
      <c r="P157" s="110">
        <f t="shared" si="10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9"/>
        <v>0</v>
      </c>
      <c r="H158" s="56">
        <f t="shared" si="9"/>
        <v>0</v>
      </c>
      <c r="I158" s="56"/>
      <c r="J158" s="56"/>
      <c r="K158" s="31"/>
      <c r="L158" s="56" t="str">
        <f t="shared" si="11"/>
        <v xml:space="preserve"> </v>
      </c>
      <c r="M158" s="31"/>
      <c r="N158" s="84"/>
      <c r="O158" s="84"/>
      <c r="P158" s="110">
        <f t="shared" si="10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9"/>
        <v>0</v>
      </c>
      <c r="H159" s="56">
        <f t="shared" si="9"/>
        <v>0</v>
      </c>
      <c r="I159" s="56"/>
      <c r="J159" s="56"/>
      <c r="K159" s="31"/>
      <c r="L159" s="56" t="str">
        <f t="shared" si="11"/>
        <v xml:space="preserve"> </v>
      </c>
      <c r="M159" s="31"/>
      <c r="N159" s="84"/>
      <c r="O159" s="84"/>
      <c r="P159" s="110">
        <f t="shared" si="10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9"/>
        <v>0</v>
      </c>
      <c r="H160" s="56">
        <f t="shared" si="9"/>
        <v>0</v>
      </c>
      <c r="I160" s="56"/>
      <c r="J160" s="56"/>
      <c r="K160" s="31"/>
      <c r="L160" s="56" t="str">
        <f t="shared" si="11"/>
        <v xml:space="preserve"> </v>
      </c>
      <c r="M160" s="31"/>
      <c r="N160" s="84"/>
      <c r="O160" s="84"/>
      <c r="P160" s="110">
        <f t="shared" si="10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9"/>
        <v>0</v>
      </c>
      <c r="H161" s="56">
        <f t="shared" si="9"/>
        <v>0</v>
      </c>
      <c r="I161" s="56"/>
      <c r="J161" s="56"/>
      <c r="K161" s="31"/>
      <c r="L161" s="56" t="str">
        <f t="shared" si="11"/>
        <v xml:space="preserve"> </v>
      </c>
      <c r="M161" s="31"/>
      <c r="N161" s="84"/>
      <c r="O161" s="84"/>
      <c r="P161" s="110">
        <f t="shared" si="10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9"/>
        <v>0</v>
      </c>
      <c r="H162" s="56">
        <f t="shared" si="9"/>
        <v>0</v>
      </c>
      <c r="I162" s="56"/>
      <c r="J162" s="56"/>
      <c r="K162" s="31"/>
      <c r="L162" s="56" t="str">
        <f t="shared" si="11"/>
        <v xml:space="preserve"> </v>
      </c>
      <c r="M162" s="31"/>
      <c r="N162" s="84"/>
      <c r="O162" s="84"/>
      <c r="P162" s="110">
        <f t="shared" si="10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9"/>
        <v>0</v>
      </c>
      <c r="H163" s="56">
        <f t="shared" si="9"/>
        <v>0</v>
      </c>
      <c r="I163" s="56"/>
      <c r="J163" s="56"/>
      <c r="K163" s="31"/>
      <c r="L163" s="56" t="str">
        <f t="shared" si="11"/>
        <v xml:space="preserve"> </v>
      </c>
      <c r="M163" s="31"/>
      <c r="N163" s="84"/>
      <c r="O163" s="84"/>
      <c r="P163" s="110">
        <f t="shared" si="10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9"/>
        <v>0</v>
      </c>
      <c r="H164" s="56">
        <f t="shared" si="9"/>
        <v>0</v>
      </c>
      <c r="I164" s="56"/>
      <c r="J164" s="56"/>
      <c r="K164" s="31"/>
      <c r="L164" s="56" t="str">
        <f t="shared" si="11"/>
        <v xml:space="preserve"> </v>
      </c>
      <c r="M164" s="31"/>
      <c r="N164" s="84"/>
      <c r="O164" s="84"/>
      <c r="P164" s="110">
        <f t="shared" si="10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9"/>
        <v>0</v>
      </c>
      <c r="H165" s="56">
        <f t="shared" si="9"/>
        <v>0</v>
      </c>
      <c r="I165" s="56"/>
      <c r="J165" s="56"/>
      <c r="K165" s="31"/>
      <c r="L165" s="56" t="str">
        <f t="shared" si="11"/>
        <v xml:space="preserve"> </v>
      </c>
      <c r="M165" s="31"/>
      <c r="N165" s="84"/>
      <c r="O165" s="84"/>
      <c r="P165" s="110">
        <f t="shared" si="10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9"/>
        <v>0</v>
      </c>
      <c r="H166" s="56">
        <f t="shared" si="9"/>
        <v>0</v>
      </c>
      <c r="I166" s="56"/>
      <c r="J166" s="56"/>
      <c r="K166" s="31"/>
      <c r="L166" s="56" t="str">
        <f t="shared" si="11"/>
        <v xml:space="preserve"> </v>
      </c>
      <c r="M166" s="31"/>
      <c r="N166" s="84"/>
      <c r="O166" s="84"/>
      <c r="P166" s="110">
        <f t="shared" si="10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9"/>
        <v>0</v>
      </c>
      <c r="H167" s="56">
        <f t="shared" si="9"/>
        <v>0</v>
      </c>
      <c r="I167" s="56"/>
      <c r="J167" s="56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9"/>
        <v>0</v>
      </c>
      <c r="H168" s="56">
        <f t="shared" si="9"/>
        <v>0</v>
      </c>
      <c r="I168" s="56"/>
      <c r="J168" s="56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9"/>
        <v>0</v>
      </c>
      <c r="H169" s="56">
        <f t="shared" si="9"/>
        <v>0</v>
      </c>
      <c r="I169" s="56"/>
      <c r="J169" s="56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9"/>
        <v>0</v>
      </c>
      <c r="H170" s="56">
        <f t="shared" si="9"/>
        <v>0</v>
      </c>
      <c r="I170" s="56"/>
      <c r="J170" s="56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9"/>
        <v>0</v>
      </c>
      <c r="H171" s="56">
        <f t="shared" si="9"/>
        <v>0</v>
      </c>
      <c r="I171" s="56"/>
      <c r="J171" s="56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9"/>
        <v>0</v>
      </c>
      <c r="H172" s="56">
        <f t="shared" si="9"/>
        <v>0</v>
      </c>
      <c r="I172" s="56"/>
      <c r="J172" s="56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9"/>
        <v>0</v>
      </c>
      <c r="H173" s="56">
        <f t="shared" si="9"/>
        <v>0</v>
      </c>
      <c r="I173" s="56"/>
      <c r="J173" s="56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9"/>
        <v>0</v>
      </c>
      <c r="H174" s="56">
        <f t="shared" si="9"/>
        <v>0</v>
      </c>
      <c r="I174" s="56"/>
      <c r="J174" s="56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9"/>
        <v>0</v>
      </c>
      <c r="H175" s="56">
        <f t="shared" si="9"/>
        <v>0</v>
      </c>
      <c r="I175" s="56"/>
      <c r="J175" s="56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9"/>
        <v>0</v>
      </c>
      <c r="H176" s="56">
        <f t="shared" si="9"/>
        <v>0</v>
      </c>
      <c r="I176" s="56"/>
      <c r="J176" s="56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9"/>
        <v>0</v>
      </c>
      <c r="H177" s="56">
        <f t="shared" si="9"/>
        <v>0</v>
      </c>
      <c r="I177" s="56"/>
      <c r="J177" s="56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9"/>
        <v>0</v>
      </c>
      <c r="H178" s="56">
        <f t="shared" si="9"/>
        <v>0</v>
      </c>
      <c r="I178" s="56"/>
      <c r="J178" s="56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9"/>
        <v>0</v>
      </c>
      <c r="H179" s="56">
        <f t="shared" si="9"/>
        <v>0</v>
      </c>
      <c r="I179" s="56"/>
      <c r="J179" s="56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9"/>
        <v>0</v>
      </c>
      <c r="H180" s="56">
        <f t="shared" si="9"/>
        <v>0</v>
      </c>
      <c r="I180" s="56"/>
      <c r="J180" s="56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9"/>
        <v>0</v>
      </c>
      <c r="H181" s="56">
        <f t="shared" si="9"/>
        <v>0</v>
      </c>
      <c r="I181" s="56"/>
      <c r="J181" s="56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9"/>
        <v>0</v>
      </c>
      <c r="H182" s="56">
        <f t="shared" si="9"/>
        <v>0</v>
      </c>
      <c r="I182" s="56"/>
      <c r="J182" s="56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2">G182-E183+C183</f>
        <v>0</v>
      </c>
      <c r="H183" s="56">
        <f t="shared" si="12"/>
        <v>0</v>
      </c>
      <c r="I183" s="56"/>
      <c r="J183" s="56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2"/>
        <v>0</v>
      </c>
      <c r="H184" s="56">
        <f t="shared" si="12"/>
        <v>0</v>
      </c>
      <c r="I184" s="56"/>
      <c r="J184" s="56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2"/>
        <v>0</v>
      </c>
      <c r="H185" s="56">
        <f t="shared" si="12"/>
        <v>0</v>
      </c>
      <c r="I185" s="56"/>
      <c r="J185" s="56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2"/>
        <v>0</v>
      </c>
      <c r="H186" s="56">
        <f t="shared" si="12"/>
        <v>0</v>
      </c>
      <c r="I186" s="56"/>
      <c r="J186" s="56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2"/>
        <v>0</v>
      </c>
      <c r="H187" s="56">
        <f t="shared" si="12"/>
        <v>0</v>
      </c>
      <c r="I187" s="56"/>
      <c r="J187" s="56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2"/>
        <v>0</v>
      </c>
      <c r="H188" s="56">
        <f t="shared" si="12"/>
        <v>0</v>
      </c>
      <c r="I188" s="56"/>
      <c r="J188" s="56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2"/>
        <v>0</v>
      </c>
      <c r="H189" s="56">
        <f t="shared" si="12"/>
        <v>0</v>
      </c>
      <c r="I189" s="56"/>
      <c r="J189" s="56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2"/>
        <v>0</v>
      </c>
      <c r="H190" s="56">
        <f t="shared" si="12"/>
        <v>0</v>
      </c>
      <c r="I190" s="56"/>
      <c r="J190" s="56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2"/>
        <v>0</v>
      </c>
      <c r="H191" s="56">
        <f t="shared" si="12"/>
        <v>0</v>
      </c>
      <c r="I191" s="56"/>
      <c r="J191" s="56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2"/>
        <v>0</v>
      </c>
      <c r="H192" s="56">
        <f t="shared" si="12"/>
        <v>0</v>
      </c>
      <c r="I192" s="56"/>
      <c r="J192" s="56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2"/>
        <v>0</v>
      </c>
      <c r="H193" s="56">
        <f t="shared" si="12"/>
        <v>0</v>
      </c>
      <c r="I193" s="56"/>
      <c r="J193" s="56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2"/>
        <v>0</v>
      </c>
      <c r="H194" s="56">
        <f t="shared" si="12"/>
        <v>0</v>
      </c>
      <c r="I194" s="56"/>
      <c r="J194" s="56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2"/>
        <v>0</v>
      </c>
      <c r="H195" s="56">
        <f t="shared" si="12"/>
        <v>0</v>
      </c>
      <c r="I195" s="56"/>
      <c r="J195" s="56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2"/>
        <v>0</v>
      </c>
      <c r="H196" s="56">
        <f t="shared" si="12"/>
        <v>0</v>
      </c>
      <c r="I196" s="56"/>
      <c r="J196" s="56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2"/>
        <v>0</v>
      </c>
      <c r="H197" s="56">
        <f t="shared" si="12"/>
        <v>0</v>
      </c>
      <c r="I197" s="56"/>
      <c r="J197" s="56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2"/>
        <v>0</v>
      </c>
      <c r="H198" s="56">
        <f t="shared" si="12"/>
        <v>0</v>
      </c>
      <c r="I198" s="56"/>
      <c r="J198" s="56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2"/>
        <v>0</v>
      </c>
      <c r="H199" s="56">
        <f t="shared" si="12"/>
        <v>0</v>
      </c>
      <c r="I199" s="56"/>
      <c r="J199" s="56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2"/>
        <v>0</v>
      </c>
      <c r="H200" s="56">
        <f t="shared" si="12"/>
        <v>0</v>
      </c>
      <c r="I200" s="56"/>
      <c r="J200" s="56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2"/>
        <v>0</v>
      </c>
      <c r="H201" s="56">
        <f t="shared" si="12"/>
        <v>0</v>
      </c>
      <c r="I201" s="56"/>
      <c r="J201" s="56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2"/>
        <v>0</v>
      </c>
      <c r="H202" s="56">
        <f t="shared" si="12"/>
        <v>0</v>
      </c>
      <c r="I202" s="56"/>
      <c r="J202" s="56"/>
      <c r="K202" s="31"/>
      <c r="L202" s="56" t="str">
        <f t="shared" si="11"/>
        <v xml:space="preserve"> </v>
      </c>
      <c r="M202" s="31"/>
      <c r="N202" s="84"/>
      <c r="O202" s="84"/>
      <c r="P202" s="110">
        <f t="shared" ref="P202:P208" si="13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2"/>
        <v>0</v>
      </c>
      <c r="H203" s="56">
        <f t="shared" si="12"/>
        <v>0</v>
      </c>
      <c r="I203" s="56"/>
      <c r="J203" s="56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3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2"/>
        <v>0</v>
      </c>
      <c r="H204" s="56">
        <f t="shared" si="12"/>
        <v>0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3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2"/>
        <v>0</v>
      </c>
      <c r="H205" s="56">
        <f t="shared" si="12"/>
        <v>0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3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2"/>
        <v>0</v>
      </c>
      <c r="H206" s="56">
        <f t="shared" si="12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3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2"/>
        <v>0</v>
      </c>
      <c r="H207" s="56">
        <f t="shared" si="12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2"/>
        <v>0</v>
      </c>
      <c r="H208" s="56">
        <f t="shared" si="12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E18" sqref="E18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70</v>
      </c>
      <c r="D5" s="33"/>
      <c r="E5" s="32"/>
      <c r="F5" s="34"/>
      <c r="G5" s="4"/>
      <c r="H5" s="30"/>
      <c r="I5" s="169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591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15" t="s">
        <v>84</v>
      </c>
      <c r="B9" s="236"/>
      <c r="C9" s="237"/>
      <c r="D9" s="238"/>
      <c r="E9" s="237"/>
      <c r="F9" s="238"/>
      <c r="G9" s="247">
        <v>825</v>
      </c>
      <c r="H9" s="249">
        <v>55</v>
      </c>
      <c r="I9" s="238"/>
      <c r="J9" s="249" t="s">
        <v>23</v>
      </c>
      <c r="K9" s="329"/>
      <c r="L9" s="238"/>
      <c r="M9" s="238"/>
      <c r="N9" s="294"/>
      <c r="O9" s="294"/>
      <c r="P9" s="294">
        <f t="shared" ref="P9:P76" si="0">O9*G9</f>
        <v>0</v>
      </c>
      <c r="R9" s="275"/>
    </row>
    <row r="10" spans="1:18" s="692" customFormat="1" ht="15.75" x14ac:dyDescent="0.25">
      <c r="A10" s="770"/>
      <c r="B10" s="784">
        <v>5</v>
      </c>
      <c r="C10" s="841"/>
      <c r="D10" s="842"/>
      <c r="E10" s="770">
        <v>15</v>
      </c>
      <c r="F10" s="762">
        <v>1</v>
      </c>
      <c r="G10" s="812">
        <f>G9-E10+C10</f>
        <v>810</v>
      </c>
      <c r="H10" s="766">
        <f t="shared" ref="G10:H25" si="1">H9-F10+D10</f>
        <v>54</v>
      </c>
      <c r="I10" s="762" t="s">
        <v>101</v>
      </c>
      <c r="J10" s="843" t="s">
        <v>52</v>
      </c>
      <c r="K10" s="775"/>
      <c r="L10" s="766">
        <v>5.45</v>
      </c>
      <c r="M10" s="766">
        <f>L10*F10</f>
        <v>5.45</v>
      </c>
      <c r="N10" s="767"/>
      <c r="O10" s="767"/>
      <c r="P10" s="767">
        <f t="shared" si="0"/>
        <v>0</v>
      </c>
      <c r="R10" s="693"/>
    </row>
    <row r="11" spans="1:18" s="130" customFormat="1" ht="15.75" x14ac:dyDescent="0.25">
      <c r="A11" s="240"/>
      <c r="B11" s="335"/>
      <c r="C11" s="635"/>
      <c r="D11" s="636"/>
      <c r="E11" s="240"/>
      <c r="F11" s="234"/>
      <c r="G11" s="237">
        <f t="shared" si="1"/>
        <v>810</v>
      </c>
      <c r="H11" s="238">
        <f t="shared" si="1"/>
        <v>54</v>
      </c>
      <c r="I11" s="329"/>
      <c r="J11" s="356"/>
      <c r="L11" s="238">
        <v>5.45</v>
      </c>
      <c r="M11" s="238">
        <f t="shared" ref="M11:M50" si="2">L11*F11</f>
        <v>0</v>
      </c>
      <c r="N11" s="294"/>
      <c r="O11" s="294"/>
      <c r="P11" s="294">
        <f t="shared" si="0"/>
        <v>0</v>
      </c>
      <c r="R11" s="275"/>
    </row>
    <row r="12" spans="1:18" s="130" customFormat="1" ht="15.75" x14ac:dyDescent="0.25">
      <c r="A12" s="240"/>
      <c r="B12" s="335"/>
      <c r="C12" s="462"/>
      <c r="D12" s="234"/>
      <c r="E12" s="240"/>
      <c r="F12" s="234"/>
      <c r="G12" s="237">
        <f>G11-E12+C12</f>
        <v>810</v>
      </c>
      <c r="H12" s="238">
        <f t="shared" si="1"/>
        <v>54</v>
      </c>
      <c r="I12" s="234"/>
      <c r="J12" s="234"/>
      <c r="K12" s="329"/>
      <c r="L12" s="238">
        <v>5.45</v>
      </c>
      <c r="M12" s="238">
        <f t="shared" si="2"/>
        <v>0</v>
      </c>
      <c r="N12" s="294"/>
      <c r="O12" s="294"/>
      <c r="P12" s="294">
        <f t="shared" si="0"/>
        <v>0</v>
      </c>
      <c r="R12" s="275"/>
    </row>
    <row r="13" spans="1:18" s="130" customFormat="1" ht="15.75" x14ac:dyDescent="0.25">
      <c r="A13" s="240"/>
      <c r="B13" s="335"/>
      <c r="C13" s="233"/>
      <c r="D13" s="234"/>
      <c r="E13" s="240"/>
      <c r="F13" s="234"/>
      <c r="G13" s="237">
        <f t="shared" ref="G13:G20" si="3">G12-E13+C13</f>
        <v>810</v>
      </c>
      <c r="H13" s="238">
        <f t="shared" si="1"/>
        <v>54</v>
      </c>
      <c r="I13" s="234"/>
      <c r="J13" s="234"/>
      <c r="K13" s="329"/>
      <c r="L13" s="238">
        <v>5.45</v>
      </c>
      <c r="M13" s="238">
        <f t="shared" si="2"/>
        <v>0</v>
      </c>
      <c r="N13" s="294"/>
      <c r="O13" s="293"/>
      <c r="P13" s="294">
        <f t="shared" si="0"/>
        <v>0</v>
      </c>
      <c r="R13" s="275"/>
    </row>
    <row r="14" spans="1:18" s="130" customFormat="1" ht="15.75" x14ac:dyDescent="0.25">
      <c r="A14" s="240"/>
      <c r="B14" s="335"/>
      <c r="C14" s="233"/>
      <c r="D14" s="234"/>
      <c r="E14" s="240"/>
      <c r="F14" s="234"/>
      <c r="G14" s="237">
        <f t="shared" si="3"/>
        <v>810</v>
      </c>
      <c r="H14" s="238">
        <f t="shared" si="1"/>
        <v>54</v>
      </c>
      <c r="I14" s="234"/>
      <c r="J14" s="234"/>
      <c r="K14" s="329"/>
      <c r="L14" s="238">
        <v>5.45</v>
      </c>
      <c r="M14" s="238">
        <f t="shared" si="2"/>
        <v>0</v>
      </c>
      <c r="N14" s="294"/>
      <c r="O14" s="294"/>
      <c r="P14" s="294">
        <f t="shared" si="0"/>
        <v>0</v>
      </c>
      <c r="R14" s="275"/>
    </row>
    <row r="15" spans="1:18" s="130" customFormat="1" ht="15.75" x14ac:dyDescent="0.25">
      <c r="A15" s="240"/>
      <c r="B15" s="335"/>
      <c r="C15" s="233"/>
      <c r="D15" s="234"/>
      <c r="E15" s="240"/>
      <c r="F15" s="234"/>
      <c r="G15" s="237">
        <f t="shared" si="3"/>
        <v>810</v>
      </c>
      <c r="H15" s="238">
        <f t="shared" si="1"/>
        <v>54</v>
      </c>
      <c r="I15" s="234"/>
      <c r="J15" s="234"/>
      <c r="K15" s="238"/>
      <c r="L15" s="238">
        <v>5.45</v>
      </c>
      <c r="M15" s="238">
        <f t="shared" si="2"/>
        <v>0</v>
      </c>
      <c r="N15" s="294"/>
      <c r="O15" s="294"/>
      <c r="P15" s="294">
        <f t="shared" si="0"/>
        <v>0</v>
      </c>
      <c r="R15" s="275"/>
    </row>
    <row r="16" spans="1:18" s="130" customFormat="1" ht="15" x14ac:dyDescent="0.2">
      <c r="A16" s="240"/>
      <c r="B16" s="240"/>
      <c r="C16" s="233"/>
      <c r="D16" s="431"/>
      <c r="E16" s="240"/>
      <c r="F16" s="234"/>
      <c r="G16" s="237">
        <f t="shared" si="3"/>
        <v>810</v>
      </c>
      <c r="H16" s="238">
        <f t="shared" si="1"/>
        <v>54</v>
      </c>
      <c r="I16" s="234"/>
      <c r="J16" s="234"/>
      <c r="K16" s="238"/>
      <c r="L16" s="238">
        <v>5.45</v>
      </c>
      <c r="M16" s="238">
        <f t="shared" si="2"/>
        <v>0</v>
      </c>
      <c r="N16" s="294"/>
      <c r="O16" s="294"/>
      <c r="P16" s="294">
        <f t="shared" si="0"/>
        <v>0</v>
      </c>
      <c r="R16" s="275"/>
    </row>
    <row r="17" spans="1:16" s="130" customFormat="1" ht="15" x14ac:dyDescent="0.2">
      <c r="A17" s="240"/>
      <c r="B17" s="240"/>
      <c r="C17" s="233"/>
      <c r="D17" s="234"/>
      <c r="E17" s="240"/>
      <c r="F17" s="234"/>
      <c r="G17" s="237">
        <f t="shared" si="3"/>
        <v>810</v>
      </c>
      <c r="H17" s="238">
        <f t="shared" si="1"/>
        <v>54</v>
      </c>
      <c r="I17" s="234"/>
      <c r="J17" s="234"/>
      <c r="K17" s="238"/>
      <c r="L17" s="238">
        <v>5.45</v>
      </c>
      <c r="M17" s="238">
        <f t="shared" si="2"/>
        <v>0</v>
      </c>
      <c r="N17" s="294"/>
      <c r="O17" s="294"/>
      <c r="P17" s="294">
        <f t="shared" si="0"/>
        <v>0</v>
      </c>
    </row>
    <row r="18" spans="1:16" s="130" customFormat="1" ht="15" x14ac:dyDescent="0.2">
      <c r="A18" s="240"/>
      <c r="B18" s="240"/>
      <c r="C18" s="233"/>
      <c r="D18" s="234"/>
      <c r="E18" s="240"/>
      <c r="F18" s="234"/>
      <c r="G18" s="237">
        <f t="shared" si="3"/>
        <v>810</v>
      </c>
      <c r="H18" s="238">
        <f t="shared" si="1"/>
        <v>54</v>
      </c>
      <c r="I18" s="256"/>
      <c r="J18" s="234"/>
      <c r="K18" s="238"/>
      <c r="L18" s="238">
        <v>5.45</v>
      </c>
      <c r="M18" s="238">
        <f t="shared" si="2"/>
        <v>0</v>
      </c>
      <c r="N18" s="294"/>
      <c r="O18" s="294"/>
      <c r="P18" s="294">
        <f t="shared" si="0"/>
        <v>0</v>
      </c>
    </row>
    <row r="19" spans="1:16" s="130" customFormat="1" ht="15.75" x14ac:dyDescent="0.25">
      <c r="A19" s="240"/>
      <c r="B19" s="240"/>
      <c r="C19" s="233"/>
      <c r="D19" s="234"/>
      <c r="E19" s="240"/>
      <c r="F19" s="234"/>
      <c r="G19" s="237">
        <f t="shared" si="3"/>
        <v>810</v>
      </c>
      <c r="H19" s="238">
        <f t="shared" si="1"/>
        <v>54</v>
      </c>
      <c r="I19" s="256"/>
      <c r="J19" s="234"/>
      <c r="K19" s="238"/>
      <c r="L19" s="238">
        <v>5.45</v>
      </c>
      <c r="M19" s="238">
        <f t="shared" si="2"/>
        <v>0</v>
      </c>
      <c r="N19" s="294"/>
      <c r="O19" s="119"/>
      <c r="P19" s="294">
        <f t="shared" si="0"/>
        <v>0</v>
      </c>
    </row>
    <row r="20" spans="1:16" s="130" customFormat="1" ht="15" x14ac:dyDescent="0.2">
      <c r="A20" s="240"/>
      <c r="B20" s="240"/>
      <c r="C20" s="233"/>
      <c r="D20" s="234"/>
      <c r="E20" s="240"/>
      <c r="F20" s="234"/>
      <c r="G20" s="237">
        <f t="shared" si="3"/>
        <v>810</v>
      </c>
      <c r="H20" s="238">
        <f t="shared" si="1"/>
        <v>54</v>
      </c>
      <c r="I20" s="256"/>
      <c r="J20" s="234"/>
      <c r="K20" s="238"/>
      <c r="L20" s="238">
        <v>5.45</v>
      </c>
      <c r="M20" s="238">
        <f t="shared" si="2"/>
        <v>0</v>
      </c>
      <c r="N20" s="294"/>
      <c r="O20" s="294"/>
      <c r="P20" s="294">
        <f t="shared" si="0"/>
        <v>0</v>
      </c>
    </row>
    <row r="21" spans="1:16" s="130" customFormat="1" ht="15" x14ac:dyDescent="0.2">
      <c r="A21" s="240"/>
      <c r="B21" s="240"/>
      <c r="C21" s="233"/>
      <c r="D21" s="234"/>
      <c r="E21" s="240"/>
      <c r="F21" s="234"/>
      <c r="G21" s="237">
        <f t="shared" si="1"/>
        <v>810</v>
      </c>
      <c r="H21" s="238">
        <f t="shared" si="1"/>
        <v>54</v>
      </c>
      <c r="I21" s="256"/>
      <c r="J21" s="234"/>
      <c r="K21" s="238"/>
      <c r="L21" s="238">
        <v>5.45</v>
      </c>
      <c r="M21" s="238">
        <f t="shared" si="2"/>
        <v>0</v>
      </c>
      <c r="N21" s="294"/>
      <c r="O21" s="294"/>
      <c r="P21" s="294">
        <f t="shared" si="0"/>
        <v>0</v>
      </c>
    </row>
    <row r="22" spans="1:16" s="130" customFormat="1" ht="15" x14ac:dyDescent="0.2">
      <c r="A22" s="240"/>
      <c r="B22" s="240"/>
      <c r="C22" s="233"/>
      <c r="D22" s="234"/>
      <c r="E22" s="306"/>
      <c r="F22" s="234"/>
      <c r="G22" s="237">
        <f t="shared" si="1"/>
        <v>810</v>
      </c>
      <c r="H22" s="238">
        <f t="shared" si="1"/>
        <v>54</v>
      </c>
      <c r="I22" s="256"/>
      <c r="J22" s="234"/>
      <c r="K22" s="238"/>
      <c r="L22" s="238">
        <v>5.45</v>
      </c>
      <c r="M22" s="238">
        <f t="shared" si="2"/>
        <v>0</v>
      </c>
      <c r="N22" s="294"/>
      <c r="O22" s="294"/>
      <c r="P22" s="294">
        <f t="shared" si="0"/>
        <v>0</v>
      </c>
    </row>
    <row r="23" spans="1:16" s="130" customFormat="1" ht="15.75" x14ac:dyDescent="0.25">
      <c r="A23" s="240"/>
      <c r="B23" s="240"/>
      <c r="C23" s="233"/>
      <c r="D23" s="234"/>
      <c r="E23" s="304"/>
      <c r="F23" s="234"/>
      <c r="G23" s="237">
        <f t="shared" si="1"/>
        <v>810</v>
      </c>
      <c r="H23" s="238">
        <f t="shared" si="1"/>
        <v>54</v>
      </c>
      <c r="I23" s="256"/>
      <c r="J23" s="234"/>
      <c r="K23" s="238"/>
      <c r="L23" s="238">
        <v>5.45</v>
      </c>
      <c r="M23" s="238">
        <f t="shared" si="2"/>
        <v>0</v>
      </c>
      <c r="N23" s="118"/>
      <c r="O23" s="294"/>
      <c r="P23" s="294">
        <f t="shared" si="0"/>
        <v>0</v>
      </c>
    </row>
    <row r="24" spans="1:16" s="130" customFormat="1" ht="15" x14ac:dyDescent="0.2">
      <c r="A24" s="240"/>
      <c r="B24" s="240"/>
      <c r="C24" s="233"/>
      <c r="D24" s="234"/>
      <c r="E24" s="304"/>
      <c r="F24" s="234"/>
      <c r="G24" s="237">
        <f t="shared" si="1"/>
        <v>810</v>
      </c>
      <c r="H24" s="238">
        <f t="shared" si="1"/>
        <v>54</v>
      </c>
      <c r="I24" s="256"/>
      <c r="J24" s="234"/>
      <c r="K24" s="238"/>
      <c r="L24" s="238">
        <v>5.45</v>
      </c>
      <c r="M24" s="238">
        <f t="shared" si="2"/>
        <v>0</v>
      </c>
      <c r="N24" s="294"/>
      <c r="O24" s="294"/>
      <c r="P24" s="294">
        <f t="shared" si="0"/>
        <v>0</v>
      </c>
    </row>
    <row r="25" spans="1:16" s="130" customFormat="1" ht="15" x14ac:dyDescent="0.2">
      <c r="A25" s="236"/>
      <c r="B25" s="240"/>
      <c r="C25" s="233"/>
      <c r="D25" s="238"/>
      <c r="E25" s="250"/>
      <c r="F25" s="234"/>
      <c r="G25" s="237">
        <f t="shared" si="1"/>
        <v>810</v>
      </c>
      <c r="H25" s="238">
        <f t="shared" si="1"/>
        <v>54</v>
      </c>
      <c r="I25" s="256"/>
      <c r="J25" s="234"/>
      <c r="K25" s="238"/>
      <c r="L25" s="238">
        <v>5.45</v>
      </c>
      <c r="M25" s="238">
        <f t="shared" si="2"/>
        <v>0</v>
      </c>
      <c r="N25" s="294"/>
      <c r="O25" s="294"/>
      <c r="P25" s="294">
        <f t="shared" si="0"/>
        <v>0</v>
      </c>
    </row>
    <row r="26" spans="1:16" s="130" customFormat="1" ht="15" x14ac:dyDescent="0.2">
      <c r="A26" s="236"/>
      <c r="B26" s="240"/>
      <c r="C26" s="233"/>
      <c r="D26" s="238"/>
      <c r="E26" s="250"/>
      <c r="F26" s="234"/>
      <c r="G26" s="237">
        <f t="shared" ref="G26:H41" si="4">G25-E26+C26</f>
        <v>810</v>
      </c>
      <c r="H26" s="238">
        <f t="shared" si="4"/>
        <v>54</v>
      </c>
      <c r="I26" s="256"/>
      <c r="J26" s="234"/>
      <c r="K26" s="238"/>
      <c r="L26" s="238">
        <v>5.45</v>
      </c>
      <c r="M26" s="238">
        <f t="shared" si="2"/>
        <v>0</v>
      </c>
      <c r="N26" s="294"/>
      <c r="O26" s="294"/>
      <c r="P26" s="294">
        <f t="shared" si="0"/>
        <v>0</v>
      </c>
    </row>
    <row r="27" spans="1:16" s="130" customFormat="1" ht="15" x14ac:dyDescent="0.2">
      <c r="A27" s="236"/>
      <c r="B27" s="240"/>
      <c r="C27" s="233"/>
      <c r="D27" s="238"/>
      <c r="E27" s="250"/>
      <c r="F27" s="234"/>
      <c r="G27" s="237">
        <f t="shared" si="4"/>
        <v>810</v>
      </c>
      <c r="H27" s="238">
        <f t="shared" si="4"/>
        <v>54</v>
      </c>
      <c r="I27" s="256"/>
      <c r="J27" s="234"/>
      <c r="K27" s="238"/>
      <c r="L27" s="238">
        <v>5.45</v>
      </c>
      <c r="M27" s="238">
        <f t="shared" si="2"/>
        <v>0</v>
      </c>
      <c r="N27" s="294"/>
      <c r="O27" s="294"/>
      <c r="P27" s="294">
        <f t="shared" si="0"/>
        <v>0</v>
      </c>
    </row>
    <row r="28" spans="1:16" s="130" customFormat="1" ht="15" x14ac:dyDescent="0.2">
      <c r="A28" s="236"/>
      <c r="B28" s="240"/>
      <c r="C28" s="233"/>
      <c r="D28" s="238"/>
      <c r="E28" s="250"/>
      <c r="F28" s="234"/>
      <c r="G28" s="237">
        <f t="shared" si="4"/>
        <v>810</v>
      </c>
      <c r="H28" s="238">
        <f t="shared" si="4"/>
        <v>54</v>
      </c>
      <c r="I28" s="256"/>
      <c r="J28" s="234"/>
      <c r="K28" s="238"/>
      <c r="L28" s="238">
        <v>5.45</v>
      </c>
      <c r="M28" s="238">
        <f t="shared" si="2"/>
        <v>0</v>
      </c>
      <c r="N28" s="294"/>
      <c r="O28" s="294"/>
      <c r="P28" s="294">
        <f t="shared" si="0"/>
        <v>0</v>
      </c>
    </row>
    <row r="29" spans="1:16" s="130" customFormat="1" ht="15" x14ac:dyDescent="0.2">
      <c r="A29" s="236"/>
      <c r="B29" s="240"/>
      <c r="C29" s="233"/>
      <c r="D29" s="238"/>
      <c r="E29" s="250"/>
      <c r="F29" s="234"/>
      <c r="G29" s="237">
        <f t="shared" si="4"/>
        <v>810</v>
      </c>
      <c r="H29" s="238">
        <f t="shared" si="4"/>
        <v>54</v>
      </c>
      <c r="I29" s="256"/>
      <c r="J29" s="234"/>
      <c r="K29" s="238"/>
      <c r="L29" s="238">
        <v>5.45</v>
      </c>
      <c r="M29" s="238">
        <f t="shared" si="2"/>
        <v>0</v>
      </c>
      <c r="N29" s="294"/>
      <c r="O29" s="294"/>
      <c r="P29" s="294">
        <f t="shared" si="0"/>
        <v>0</v>
      </c>
    </row>
    <row r="30" spans="1:16" s="130" customFormat="1" ht="15" x14ac:dyDescent="0.2">
      <c r="A30" s="236"/>
      <c r="B30" s="240"/>
      <c r="C30" s="304"/>
      <c r="D30" s="238"/>
      <c r="E30" s="250"/>
      <c r="F30" s="234"/>
      <c r="G30" s="237">
        <f t="shared" si="4"/>
        <v>810</v>
      </c>
      <c r="H30" s="238">
        <f t="shared" si="4"/>
        <v>54</v>
      </c>
      <c r="I30" s="256"/>
      <c r="J30" s="234"/>
      <c r="K30" s="238"/>
      <c r="L30" s="238">
        <v>5.45</v>
      </c>
      <c r="M30" s="238">
        <f t="shared" si="2"/>
        <v>0</v>
      </c>
      <c r="N30" s="294"/>
      <c r="O30" s="294"/>
      <c r="P30" s="294">
        <f t="shared" si="0"/>
        <v>0</v>
      </c>
    </row>
    <row r="31" spans="1:16" s="130" customFormat="1" ht="15" x14ac:dyDescent="0.2">
      <c r="A31" s="236"/>
      <c r="B31" s="240"/>
      <c r="C31" s="237"/>
      <c r="D31" s="238"/>
      <c r="E31" s="250"/>
      <c r="F31" s="234"/>
      <c r="G31" s="237">
        <f t="shared" si="4"/>
        <v>810</v>
      </c>
      <c r="H31" s="238">
        <f t="shared" si="4"/>
        <v>54</v>
      </c>
      <c r="I31" s="256"/>
      <c r="J31" s="234"/>
      <c r="K31" s="238"/>
      <c r="L31" s="238">
        <v>5.45</v>
      </c>
      <c r="M31" s="238">
        <f t="shared" si="2"/>
        <v>0</v>
      </c>
      <c r="N31" s="294"/>
      <c r="O31" s="294"/>
      <c r="P31" s="294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810</v>
      </c>
      <c r="H32" s="57">
        <f t="shared" si="4"/>
        <v>54</v>
      </c>
      <c r="I32" s="191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810</v>
      </c>
      <c r="H33" s="57">
        <f t="shared" si="4"/>
        <v>54</v>
      </c>
      <c r="I33" s="191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810</v>
      </c>
      <c r="H34" s="57">
        <f t="shared" si="4"/>
        <v>54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810</v>
      </c>
      <c r="H35" s="57">
        <f t="shared" si="4"/>
        <v>54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810</v>
      </c>
      <c r="H36" s="57">
        <f t="shared" si="4"/>
        <v>54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810</v>
      </c>
      <c r="H37" s="57">
        <f t="shared" si="4"/>
        <v>54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810</v>
      </c>
      <c r="H38" s="57">
        <f t="shared" si="4"/>
        <v>54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810</v>
      </c>
      <c r="H39" s="57">
        <f t="shared" si="4"/>
        <v>54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810</v>
      </c>
      <c r="H40" s="57">
        <f t="shared" si="4"/>
        <v>54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810</v>
      </c>
      <c r="H41" s="57">
        <f t="shared" si="4"/>
        <v>54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810</v>
      </c>
      <c r="H42" s="57">
        <f t="shared" si="5"/>
        <v>54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810</v>
      </c>
      <c r="H43" s="57">
        <f t="shared" si="5"/>
        <v>54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810</v>
      </c>
      <c r="H44" s="57">
        <f t="shared" si="5"/>
        <v>54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810</v>
      </c>
      <c r="H45" s="57">
        <f t="shared" si="5"/>
        <v>54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810</v>
      </c>
      <c r="H46" s="57">
        <f t="shared" si="5"/>
        <v>54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810</v>
      </c>
      <c r="H47" s="57">
        <f t="shared" si="5"/>
        <v>54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810</v>
      </c>
      <c r="H48" s="57">
        <f t="shared" si="5"/>
        <v>54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810</v>
      </c>
      <c r="H49" s="57">
        <f t="shared" si="5"/>
        <v>54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810</v>
      </c>
      <c r="H50" s="57">
        <f t="shared" si="5"/>
        <v>54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810</v>
      </c>
      <c r="H51" s="57">
        <f t="shared" si="5"/>
        <v>54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810</v>
      </c>
      <c r="H52" s="57">
        <f t="shared" si="5"/>
        <v>54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810</v>
      </c>
      <c r="H53" s="57">
        <f t="shared" si="5"/>
        <v>54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810</v>
      </c>
      <c r="H54" s="57">
        <f t="shared" si="5"/>
        <v>54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810</v>
      </c>
      <c r="H55" s="57">
        <f t="shared" si="5"/>
        <v>54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810</v>
      </c>
      <c r="H56" s="57">
        <f t="shared" si="5"/>
        <v>54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810</v>
      </c>
      <c r="H57" s="57">
        <f t="shared" si="5"/>
        <v>54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810</v>
      </c>
      <c r="H58" s="57">
        <f t="shared" si="6"/>
        <v>54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810</v>
      </c>
      <c r="H59" s="57">
        <f t="shared" si="6"/>
        <v>54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810</v>
      </c>
      <c r="H60" s="57">
        <f t="shared" si="6"/>
        <v>54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810</v>
      </c>
      <c r="H61" s="57">
        <f t="shared" si="6"/>
        <v>54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810</v>
      </c>
      <c r="H62" s="57">
        <f t="shared" si="6"/>
        <v>54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810</v>
      </c>
      <c r="H63" s="57">
        <f t="shared" si="6"/>
        <v>54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810</v>
      </c>
      <c r="H64" s="57">
        <f t="shared" si="6"/>
        <v>54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810</v>
      </c>
      <c r="H65" s="57">
        <f t="shared" si="6"/>
        <v>54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810</v>
      </c>
      <c r="H66" s="57">
        <f t="shared" si="6"/>
        <v>54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810</v>
      </c>
      <c r="H67" s="57">
        <f t="shared" si="6"/>
        <v>54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810</v>
      </c>
      <c r="H68" s="57">
        <f t="shared" si="6"/>
        <v>54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810</v>
      </c>
      <c r="H69" s="57">
        <f t="shared" si="6"/>
        <v>54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810</v>
      </c>
      <c r="H70" s="57">
        <f t="shared" si="6"/>
        <v>54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810</v>
      </c>
      <c r="H71" s="57">
        <f t="shared" si="6"/>
        <v>54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810</v>
      </c>
      <c r="H72" s="57">
        <f t="shared" si="6"/>
        <v>54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810</v>
      </c>
      <c r="H73" s="57">
        <f t="shared" si="6"/>
        <v>54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810</v>
      </c>
      <c r="H74" s="57">
        <f t="shared" si="8"/>
        <v>54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810</v>
      </c>
      <c r="H75" s="57">
        <f t="shared" si="8"/>
        <v>54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810</v>
      </c>
      <c r="H76" s="57">
        <f t="shared" si="8"/>
        <v>54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810</v>
      </c>
      <c r="H77" s="57">
        <f t="shared" si="8"/>
        <v>54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810</v>
      </c>
      <c r="H78" s="57">
        <f t="shared" si="8"/>
        <v>54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810</v>
      </c>
      <c r="H79" s="57">
        <f t="shared" si="8"/>
        <v>54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810</v>
      </c>
      <c r="H80" s="57">
        <f t="shared" si="8"/>
        <v>54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810</v>
      </c>
      <c r="H81" s="57">
        <f t="shared" si="8"/>
        <v>54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810</v>
      </c>
      <c r="H82" s="57">
        <f t="shared" si="8"/>
        <v>54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810</v>
      </c>
      <c r="H83" s="57">
        <f t="shared" si="8"/>
        <v>54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810</v>
      </c>
      <c r="H84" s="57">
        <f t="shared" si="8"/>
        <v>54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810</v>
      </c>
      <c r="H85" s="57">
        <f t="shared" si="8"/>
        <v>54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810</v>
      </c>
      <c r="H86" s="57">
        <f t="shared" si="8"/>
        <v>54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810</v>
      </c>
      <c r="H87" s="57">
        <f t="shared" si="8"/>
        <v>54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810</v>
      </c>
      <c r="H88" s="57">
        <f t="shared" si="8"/>
        <v>54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810</v>
      </c>
      <c r="H89" s="57">
        <f t="shared" si="8"/>
        <v>54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810</v>
      </c>
      <c r="H90" s="57">
        <f t="shared" si="10"/>
        <v>54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810</v>
      </c>
      <c r="H91" s="57">
        <f t="shared" si="10"/>
        <v>54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810</v>
      </c>
      <c r="H92" s="57">
        <f t="shared" si="10"/>
        <v>54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810</v>
      </c>
      <c r="H93" s="57">
        <f t="shared" si="10"/>
        <v>54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810</v>
      </c>
      <c r="H94" s="57">
        <f t="shared" si="10"/>
        <v>54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810</v>
      </c>
      <c r="H95" s="57">
        <f t="shared" si="10"/>
        <v>54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810</v>
      </c>
      <c r="H96" s="57">
        <f t="shared" si="10"/>
        <v>54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810</v>
      </c>
      <c r="H97" s="57">
        <f t="shared" si="10"/>
        <v>54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810</v>
      </c>
      <c r="H98" s="57">
        <f t="shared" si="10"/>
        <v>54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810</v>
      </c>
      <c r="H99" s="57">
        <f t="shared" si="10"/>
        <v>54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810</v>
      </c>
      <c r="H100" s="57">
        <f t="shared" si="10"/>
        <v>54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810</v>
      </c>
      <c r="H101" s="57">
        <f t="shared" si="10"/>
        <v>54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810</v>
      </c>
      <c r="H102" s="57">
        <f t="shared" si="10"/>
        <v>54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810</v>
      </c>
      <c r="H103" s="57">
        <f t="shared" si="10"/>
        <v>54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810</v>
      </c>
      <c r="H104" s="57">
        <f t="shared" si="10"/>
        <v>54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810</v>
      </c>
      <c r="H105" s="57">
        <f t="shared" si="10"/>
        <v>54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810</v>
      </c>
      <c r="H106" s="57">
        <f t="shared" si="11"/>
        <v>54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810</v>
      </c>
      <c r="H107" s="57">
        <f t="shared" si="11"/>
        <v>54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810</v>
      </c>
      <c r="H108" s="57">
        <f t="shared" si="11"/>
        <v>54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810</v>
      </c>
      <c r="H109" s="57">
        <f t="shared" si="11"/>
        <v>54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810</v>
      </c>
      <c r="H110" s="57">
        <f t="shared" si="11"/>
        <v>54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810</v>
      </c>
      <c r="H111" s="57">
        <f t="shared" si="11"/>
        <v>54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810</v>
      </c>
      <c r="H112" s="57">
        <f t="shared" si="11"/>
        <v>54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810</v>
      </c>
      <c r="H113" s="57">
        <f t="shared" si="11"/>
        <v>54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810</v>
      </c>
      <c r="H114" s="57">
        <f t="shared" si="11"/>
        <v>54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810</v>
      </c>
      <c r="H115" s="57">
        <f t="shared" si="11"/>
        <v>54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810</v>
      </c>
      <c r="H116" s="57">
        <f t="shared" si="11"/>
        <v>54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810</v>
      </c>
      <c r="H117" s="57">
        <f t="shared" si="11"/>
        <v>54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810</v>
      </c>
      <c r="H118" s="57">
        <f t="shared" si="11"/>
        <v>54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810</v>
      </c>
      <c r="H119" s="57">
        <f t="shared" si="11"/>
        <v>54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810</v>
      </c>
      <c r="H120" s="57">
        <f t="shared" si="11"/>
        <v>54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810</v>
      </c>
      <c r="H121" s="57">
        <f t="shared" si="11"/>
        <v>54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810</v>
      </c>
      <c r="H122" s="57">
        <f t="shared" si="12"/>
        <v>54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810</v>
      </c>
      <c r="H123" s="57">
        <f t="shared" si="12"/>
        <v>54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810</v>
      </c>
      <c r="H124" s="57">
        <f t="shared" si="12"/>
        <v>54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810</v>
      </c>
      <c r="H125" s="57">
        <f t="shared" si="12"/>
        <v>54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810</v>
      </c>
      <c r="H126" s="57">
        <f t="shared" si="12"/>
        <v>54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810</v>
      </c>
      <c r="H127" s="57">
        <f t="shared" si="12"/>
        <v>54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810</v>
      </c>
      <c r="H128" s="57">
        <f t="shared" si="12"/>
        <v>54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810</v>
      </c>
      <c r="H129" s="57">
        <f t="shared" si="12"/>
        <v>54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810</v>
      </c>
      <c r="H130" s="57">
        <f t="shared" si="12"/>
        <v>54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810</v>
      </c>
      <c r="H131" s="57">
        <f t="shared" si="12"/>
        <v>54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810</v>
      </c>
      <c r="H132" s="57">
        <f t="shared" si="12"/>
        <v>54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810</v>
      </c>
      <c r="H133" s="57">
        <f t="shared" si="12"/>
        <v>54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810</v>
      </c>
      <c r="H134" s="57">
        <f t="shared" si="12"/>
        <v>54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810</v>
      </c>
      <c r="H135" s="57">
        <f t="shared" si="12"/>
        <v>54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810</v>
      </c>
      <c r="H136" s="57">
        <f t="shared" si="12"/>
        <v>54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810</v>
      </c>
      <c r="H137" s="57">
        <f t="shared" si="12"/>
        <v>54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810</v>
      </c>
      <c r="H138" s="57">
        <f t="shared" si="14"/>
        <v>54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810</v>
      </c>
      <c r="H139" s="57">
        <f t="shared" si="14"/>
        <v>54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810</v>
      </c>
      <c r="H140" s="57">
        <f t="shared" si="14"/>
        <v>54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810</v>
      </c>
      <c r="H141" s="57">
        <f t="shared" si="14"/>
        <v>54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810</v>
      </c>
      <c r="H142" s="57">
        <f t="shared" si="14"/>
        <v>54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810</v>
      </c>
      <c r="H143" s="57">
        <f t="shared" si="14"/>
        <v>54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810</v>
      </c>
      <c r="H144" s="57">
        <f t="shared" si="14"/>
        <v>54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810</v>
      </c>
      <c r="H145" s="57">
        <f t="shared" si="14"/>
        <v>54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810</v>
      </c>
      <c r="H146" s="57">
        <f t="shared" si="14"/>
        <v>54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810</v>
      </c>
      <c r="H147" s="57">
        <f t="shared" si="14"/>
        <v>54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810</v>
      </c>
      <c r="H148" s="57">
        <f t="shared" si="14"/>
        <v>54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810</v>
      </c>
      <c r="H149" s="57">
        <f t="shared" si="14"/>
        <v>54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810</v>
      </c>
      <c r="H150" s="57">
        <f t="shared" si="14"/>
        <v>54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810</v>
      </c>
      <c r="H151" s="57">
        <f t="shared" si="14"/>
        <v>54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810</v>
      </c>
      <c r="H152" s="57">
        <f t="shared" si="14"/>
        <v>54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810</v>
      </c>
      <c r="H153" s="57">
        <f t="shared" si="14"/>
        <v>54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810</v>
      </c>
      <c r="H154" s="57">
        <f t="shared" si="16"/>
        <v>54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810</v>
      </c>
      <c r="H155" s="57">
        <f t="shared" si="16"/>
        <v>54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810</v>
      </c>
      <c r="H156" s="57">
        <f t="shared" si="16"/>
        <v>54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810</v>
      </c>
      <c r="H157" s="57">
        <f t="shared" si="16"/>
        <v>54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810</v>
      </c>
      <c r="H158" s="57">
        <f t="shared" si="16"/>
        <v>54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810</v>
      </c>
      <c r="H159" s="57">
        <f t="shared" si="16"/>
        <v>54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810</v>
      </c>
      <c r="H160" s="57">
        <f t="shared" si="16"/>
        <v>54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810</v>
      </c>
      <c r="H161" s="57">
        <f t="shared" si="16"/>
        <v>54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810</v>
      </c>
      <c r="H162" s="57">
        <f t="shared" si="16"/>
        <v>54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810</v>
      </c>
      <c r="H163" s="57">
        <f t="shared" si="16"/>
        <v>54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810</v>
      </c>
      <c r="H164" s="57">
        <f t="shared" si="16"/>
        <v>54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810</v>
      </c>
      <c r="H165" s="57">
        <f t="shared" si="16"/>
        <v>54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810</v>
      </c>
      <c r="H166" s="57">
        <f t="shared" si="16"/>
        <v>54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810</v>
      </c>
      <c r="H167" s="57">
        <f t="shared" si="16"/>
        <v>54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810</v>
      </c>
      <c r="H168" s="57">
        <f t="shared" si="16"/>
        <v>54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810</v>
      </c>
      <c r="H169" s="57">
        <f t="shared" si="16"/>
        <v>54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810</v>
      </c>
      <c r="H170" s="57">
        <f t="shared" si="17"/>
        <v>54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810</v>
      </c>
      <c r="H171" s="57">
        <f t="shared" si="17"/>
        <v>54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810</v>
      </c>
      <c r="H172" s="57">
        <f t="shared" si="17"/>
        <v>54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810</v>
      </c>
      <c r="H173" s="57">
        <f t="shared" si="17"/>
        <v>54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810</v>
      </c>
      <c r="H174" s="57">
        <f t="shared" si="17"/>
        <v>54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810</v>
      </c>
      <c r="H175" s="57">
        <f t="shared" si="17"/>
        <v>54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810</v>
      </c>
      <c r="H176" s="57">
        <f t="shared" si="17"/>
        <v>54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810</v>
      </c>
      <c r="H177" s="57">
        <f t="shared" si="17"/>
        <v>54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810</v>
      </c>
      <c r="H178" s="57">
        <f t="shared" si="17"/>
        <v>54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810</v>
      </c>
      <c r="H179" s="57">
        <f t="shared" si="17"/>
        <v>54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810</v>
      </c>
      <c r="H180" s="57">
        <f t="shared" si="17"/>
        <v>54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810</v>
      </c>
      <c r="H181" s="57">
        <f t="shared" si="17"/>
        <v>54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810</v>
      </c>
      <c r="H182" s="57">
        <f t="shared" si="17"/>
        <v>54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810</v>
      </c>
      <c r="H183" s="57">
        <f t="shared" si="17"/>
        <v>54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810</v>
      </c>
      <c r="H184" s="57">
        <f t="shared" si="17"/>
        <v>54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810</v>
      </c>
      <c r="H185" s="57">
        <f t="shared" si="17"/>
        <v>54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810</v>
      </c>
      <c r="H186" s="57">
        <f t="shared" si="18"/>
        <v>54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810</v>
      </c>
      <c r="H187" s="57">
        <f t="shared" si="18"/>
        <v>54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810</v>
      </c>
      <c r="H188" s="57">
        <f t="shared" si="18"/>
        <v>54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810</v>
      </c>
      <c r="H189" s="57">
        <f t="shared" si="18"/>
        <v>54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810</v>
      </c>
      <c r="H190" s="57">
        <f t="shared" si="18"/>
        <v>54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810</v>
      </c>
      <c r="H191" s="57">
        <f t="shared" si="18"/>
        <v>54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810</v>
      </c>
      <c r="H192" s="57">
        <f t="shared" si="18"/>
        <v>54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810</v>
      </c>
      <c r="H193" s="57">
        <f t="shared" si="18"/>
        <v>54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810</v>
      </c>
      <c r="H194" s="57">
        <f t="shared" si="18"/>
        <v>54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810</v>
      </c>
      <c r="H195" s="57">
        <f t="shared" si="18"/>
        <v>54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810</v>
      </c>
      <c r="H196" s="57">
        <f t="shared" si="18"/>
        <v>54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810</v>
      </c>
      <c r="H197" s="57">
        <f t="shared" si="18"/>
        <v>54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810</v>
      </c>
      <c r="H198" s="57">
        <f t="shared" si="18"/>
        <v>54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810</v>
      </c>
      <c r="H199" s="57">
        <f t="shared" si="18"/>
        <v>54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810</v>
      </c>
      <c r="H200" s="57">
        <f t="shared" si="18"/>
        <v>54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810</v>
      </c>
      <c r="H201" s="57">
        <f t="shared" si="18"/>
        <v>54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810</v>
      </c>
      <c r="H202" s="57">
        <f t="shared" si="20"/>
        <v>54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810</v>
      </c>
      <c r="H203" s="57">
        <f t="shared" si="20"/>
        <v>54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810</v>
      </c>
      <c r="H204" s="57">
        <f t="shared" si="20"/>
        <v>54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810</v>
      </c>
      <c r="H205" s="57">
        <f t="shared" si="20"/>
        <v>54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810</v>
      </c>
      <c r="H206" s="57">
        <f t="shared" si="20"/>
        <v>54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810</v>
      </c>
      <c r="H207" s="57">
        <f t="shared" si="20"/>
        <v>54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810</v>
      </c>
      <c r="H208" s="57">
        <f t="shared" si="20"/>
        <v>54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810</v>
      </c>
      <c r="H209" s="57">
        <f t="shared" si="20"/>
        <v>54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810</v>
      </c>
      <c r="H210" s="57">
        <f t="shared" si="20"/>
        <v>54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810</v>
      </c>
      <c r="H211" s="57">
        <f t="shared" si="20"/>
        <v>54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810</v>
      </c>
      <c r="H212" s="57">
        <f t="shared" si="20"/>
        <v>54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810</v>
      </c>
      <c r="H213" s="57">
        <f t="shared" si="20"/>
        <v>54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810</v>
      </c>
      <c r="H214" s="57">
        <f t="shared" si="20"/>
        <v>54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810</v>
      </c>
      <c r="H215" s="57">
        <f t="shared" si="20"/>
        <v>54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810</v>
      </c>
      <c r="H216" s="57">
        <f t="shared" si="20"/>
        <v>54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810</v>
      </c>
      <c r="H217" s="57">
        <f t="shared" si="20"/>
        <v>54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810</v>
      </c>
      <c r="H218" s="57">
        <f t="shared" si="22"/>
        <v>54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810</v>
      </c>
      <c r="H219" s="57">
        <f t="shared" si="22"/>
        <v>54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810</v>
      </c>
      <c r="H220" s="57">
        <f t="shared" si="22"/>
        <v>54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G9" sqref="G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83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77</v>
      </c>
      <c r="B9" s="501">
        <v>1</v>
      </c>
      <c r="C9" s="242"/>
      <c r="D9" s="274"/>
      <c r="E9" s="244"/>
      <c r="F9" s="242"/>
      <c r="G9" s="11">
        <v>11594.66</v>
      </c>
      <c r="H9" s="12">
        <v>525</v>
      </c>
      <c r="I9" s="551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130" customFormat="1" ht="15" x14ac:dyDescent="0.2">
      <c r="A10" s="245"/>
      <c r="B10" s="241"/>
      <c r="C10" s="244"/>
      <c r="D10" s="242"/>
      <c r="E10" s="476"/>
      <c r="F10" s="241"/>
      <c r="G10" s="233">
        <f t="shared" ref="G10:H26" si="1">G9-E10+C10</f>
        <v>11594.66</v>
      </c>
      <c r="H10" s="403">
        <f t="shared" si="1"/>
        <v>525</v>
      </c>
      <c r="I10" s="261"/>
      <c r="J10" s="261"/>
      <c r="K10" s="334"/>
      <c r="L10" s="242"/>
      <c r="M10" s="242"/>
      <c r="N10" s="274"/>
      <c r="O10" s="274"/>
      <c r="P10" s="275">
        <f t="shared" si="0"/>
        <v>0</v>
      </c>
      <c r="R10" s="275"/>
    </row>
    <row r="11" spans="1:18" s="349" customFormat="1" ht="15.75" x14ac:dyDescent="0.25">
      <c r="A11" s="532"/>
      <c r="B11" s="241"/>
      <c r="C11" s="533"/>
      <c r="D11" s="532"/>
      <c r="E11" s="241"/>
      <c r="F11" s="241"/>
      <c r="G11" s="233">
        <f t="shared" si="1"/>
        <v>11594.66</v>
      </c>
      <c r="H11" s="403">
        <f t="shared" si="1"/>
        <v>525</v>
      </c>
      <c r="I11" s="261"/>
      <c r="J11" s="261"/>
      <c r="K11" s="534"/>
      <c r="L11" s="532"/>
      <c r="M11" s="532"/>
      <c r="N11" s="535"/>
      <c r="O11" s="535"/>
      <c r="P11" s="536">
        <f t="shared" si="0"/>
        <v>0</v>
      </c>
      <c r="R11" s="536"/>
    </row>
    <row r="12" spans="1:18" s="130" customFormat="1" ht="15" x14ac:dyDescent="0.2">
      <c r="A12" s="242"/>
      <c r="B12" s="241"/>
      <c r="C12" s="244"/>
      <c r="D12" s="242"/>
      <c r="E12" s="261"/>
      <c r="F12" s="261"/>
      <c r="G12" s="233">
        <f t="shared" si="1"/>
        <v>11594.66</v>
      </c>
      <c r="H12" s="403">
        <f t="shared" si="1"/>
        <v>525</v>
      </c>
      <c r="I12" s="261"/>
      <c r="J12" s="261"/>
      <c r="K12" s="334"/>
      <c r="L12" s="242"/>
      <c r="M12" s="242"/>
      <c r="N12" s="274"/>
      <c r="O12" s="274"/>
      <c r="P12" s="275">
        <f t="shared" si="0"/>
        <v>0</v>
      </c>
      <c r="R12" s="275"/>
    </row>
    <row r="13" spans="1:18" s="130" customFormat="1" ht="15" x14ac:dyDescent="0.2">
      <c r="A13" s="242"/>
      <c r="B13" s="241"/>
      <c r="C13" s="244"/>
      <c r="D13" s="242"/>
      <c r="E13" s="398"/>
      <c r="F13" s="261"/>
      <c r="G13" s="233">
        <f t="shared" si="1"/>
        <v>11594.66</v>
      </c>
      <c r="H13" s="403">
        <f t="shared" si="1"/>
        <v>525</v>
      </c>
      <c r="I13" s="261"/>
      <c r="J13" s="261"/>
      <c r="K13" s="334"/>
      <c r="L13" s="242"/>
      <c r="M13" s="242"/>
      <c r="N13" s="274"/>
      <c r="O13" s="274"/>
      <c r="P13" s="275">
        <f t="shared" si="0"/>
        <v>0</v>
      </c>
      <c r="R13" s="275"/>
    </row>
    <row r="14" spans="1:18" s="130" customFormat="1" ht="13.5" customHeight="1" x14ac:dyDescent="0.2">
      <c r="A14" s="242"/>
      <c r="B14" s="241"/>
      <c r="C14" s="244"/>
      <c r="D14" s="242"/>
      <c r="E14" s="529"/>
      <c r="F14" s="241"/>
      <c r="G14" s="233">
        <f t="shared" si="1"/>
        <v>11594.66</v>
      </c>
      <c r="H14" s="403">
        <f t="shared" si="1"/>
        <v>525</v>
      </c>
      <c r="I14" s="261"/>
      <c r="J14" s="261"/>
      <c r="K14" s="334"/>
      <c r="L14" s="242"/>
      <c r="M14" s="242"/>
      <c r="N14" s="274"/>
      <c r="O14" s="274"/>
      <c r="P14" s="275">
        <f t="shared" si="0"/>
        <v>0</v>
      </c>
      <c r="R14" s="275"/>
    </row>
    <row r="15" spans="1:18" s="130" customFormat="1" ht="15" customHeight="1" x14ac:dyDescent="0.2">
      <c r="A15" s="475"/>
      <c r="B15" s="241"/>
      <c r="C15" s="244"/>
      <c r="D15" s="242"/>
      <c r="E15" s="530"/>
      <c r="F15" s="241"/>
      <c r="G15" s="233">
        <f t="shared" si="1"/>
        <v>11594.66</v>
      </c>
      <c r="H15" s="403">
        <f t="shared" si="1"/>
        <v>525</v>
      </c>
      <c r="I15" s="261"/>
      <c r="J15" s="261"/>
      <c r="K15" s="242"/>
      <c r="L15" s="242"/>
      <c r="M15" s="242"/>
      <c r="N15" s="274"/>
      <c r="O15" s="274"/>
      <c r="P15" s="275">
        <f t="shared" si="0"/>
        <v>0</v>
      </c>
      <c r="R15" s="275"/>
    </row>
    <row r="16" spans="1:18" s="130" customFormat="1" ht="15" x14ac:dyDescent="0.2">
      <c r="A16" s="242"/>
      <c r="B16" s="241"/>
      <c r="C16" s="244"/>
      <c r="D16" s="242"/>
      <c r="E16" s="244"/>
      <c r="F16" s="241"/>
      <c r="G16" s="233">
        <f t="shared" si="1"/>
        <v>11594.66</v>
      </c>
      <c r="H16" s="403">
        <f t="shared" si="1"/>
        <v>525</v>
      </c>
      <c r="I16" s="261"/>
      <c r="J16" s="261"/>
      <c r="K16" s="242"/>
      <c r="L16" s="242"/>
      <c r="M16" s="242"/>
      <c r="N16" s="274"/>
      <c r="O16" s="274"/>
      <c r="P16" s="275">
        <f t="shared" si="0"/>
        <v>0</v>
      </c>
    </row>
    <row r="17" spans="1:16" s="130" customFormat="1" ht="12.75" customHeight="1" x14ac:dyDescent="0.2">
      <c r="A17" s="242"/>
      <c r="B17" s="241"/>
      <c r="C17" s="244"/>
      <c r="D17" s="242"/>
      <c r="E17" s="244"/>
      <c r="F17" s="241"/>
      <c r="G17" s="233">
        <f t="shared" si="1"/>
        <v>11594.66</v>
      </c>
      <c r="H17" s="403">
        <f t="shared" si="1"/>
        <v>525</v>
      </c>
      <c r="I17" s="261"/>
      <c r="J17" s="261"/>
      <c r="K17" s="242"/>
      <c r="L17" s="242"/>
      <c r="M17" s="242"/>
      <c r="N17" s="274"/>
      <c r="O17" s="274"/>
      <c r="P17" s="275">
        <f t="shared" si="0"/>
        <v>0</v>
      </c>
    </row>
    <row r="18" spans="1:16" s="130" customFormat="1" ht="12.75" customHeight="1" x14ac:dyDescent="0.2">
      <c r="A18" s="242"/>
      <c r="B18" s="241"/>
      <c r="C18" s="244"/>
      <c r="D18" s="242"/>
      <c r="E18" s="244"/>
      <c r="F18" s="241"/>
      <c r="G18" s="233">
        <f t="shared" si="1"/>
        <v>11594.66</v>
      </c>
      <c r="H18" s="403">
        <f t="shared" si="1"/>
        <v>525</v>
      </c>
      <c r="I18" s="261"/>
      <c r="J18" s="261"/>
      <c r="K18" s="242"/>
      <c r="L18" s="242"/>
      <c r="M18" s="242"/>
      <c r="N18" s="274"/>
      <c r="O18" s="274"/>
      <c r="P18" s="275">
        <f t="shared" si="0"/>
        <v>0</v>
      </c>
    </row>
    <row r="19" spans="1:16" s="292" customFormat="1" ht="15" x14ac:dyDescent="0.2">
      <c r="A19" s="263"/>
      <c r="B19" s="261"/>
      <c r="C19" s="400"/>
      <c r="D19" s="263"/>
      <c r="E19" s="400"/>
      <c r="F19" s="261"/>
      <c r="G19" s="233">
        <f t="shared" si="1"/>
        <v>11594.66</v>
      </c>
      <c r="H19" s="403">
        <f t="shared" si="1"/>
        <v>525</v>
      </c>
      <c r="I19" s="261"/>
      <c r="J19" s="884"/>
      <c r="K19" s="884"/>
      <c r="L19" s="884"/>
      <c r="M19" s="884"/>
      <c r="N19" s="884"/>
      <c r="O19" s="884"/>
      <c r="P19" s="321">
        <f t="shared" si="0"/>
        <v>0</v>
      </c>
    </row>
    <row r="20" spans="1:16" s="130" customFormat="1" ht="15" x14ac:dyDescent="0.2">
      <c r="A20" s="242"/>
      <c r="B20" s="241"/>
      <c r="C20" s="244"/>
      <c r="D20" s="242"/>
      <c r="E20" s="244"/>
      <c r="F20" s="241"/>
      <c r="G20" s="233">
        <f t="shared" si="1"/>
        <v>11594.66</v>
      </c>
      <c r="H20" s="403">
        <f t="shared" si="1"/>
        <v>525</v>
      </c>
      <c r="I20" s="261"/>
      <c r="J20" s="436"/>
      <c r="K20" s="437"/>
      <c r="L20" s="437"/>
      <c r="M20" s="437"/>
      <c r="N20" s="437"/>
      <c r="O20" s="437"/>
      <c r="P20" s="275"/>
    </row>
    <row r="21" spans="1:16" s="130" customFormat="1" ht="15" x14ac:dyDescent="0.2">
      <c r="A21" s="242"/>
      <c r="B21" s="241"/>
      <c r="C21" s="244"/>
      <c r="D21" s="242"/>
      <c r="E21" s="244"/>
      <c r="F21" s="241"/>
      <c r="G21" s="233">
        <f t="shared" si="1"/>
        <v>11594.66</v>
      </c>
      <c r="H21" s="403">
        <f t="shared" si="1"/>
        <v>525</v>
      </c>
      <c r="I21" s="261"/>
      <c r="J21" s="261"/>
      <c r="K21" s="242"/>
      <c r="L21" s="242"/>
      <c r="M21" s="242"/>
      <c r="N21" s="274"/>
      <c r="O21" s="274"/>
      <c r="P21" s="275">
        <f t="shared" si="0"/>
        <v>0</v>
      </c>
    </row>
    <row r="22" spans="1:16" s="292" customFormat="1" ht="15" x14ac:dyDescent="0.2">
      <c r="A22" s="263"/>
      <c r="B22" s="261"/>
      <c r="C22" s="400"/>
      <c r="D22" s="263"/>
      <c r="E22" s="400"/>
      <c r="F22" s="261"/>
      <c r="G22" s="233">
        <f t="shared" si="1"/>
        <v>11594.66</v>
      </c>
      <c r="H22" s="403">
        <f t="shared" si="1"/>
        <v>525</v>
      </c>
      <c r="I22" s="261"/>
      <c r="J22" s="261"/>
      <c r="K22" s="263"/>
      <c r="L22" s="263"/>
      <c r="M22" s="263"/>
      <c r="N22" s="320"/>
      <c r="O22" s="320"/>
      <c r="P22" s="321">
        <f t="shared" si="0"/>
        <v>0</v>
      </c>
    </row>
    <row r="23" spans="1:16" s="130" customFormat="1" ht="15" x14ac:dyDescent="0.2">
      <c r="A23" s="242"/>
      <c r="B23" s="241"/>
      <c r="C23" s="244"/>
      <c r="D23" s="242"/>
      <c r="E23" s="244"/>
      <c r="F23" s="241"/>
      <c r="G23" s="233">
        <f t="shared" si="1"/>
        <v>11594.66</v>
      </c>
      <c r="H23" s="403">
        <f t="shared" si="1"/>
        <v>525</v>
      </c>
      <c r="I23" s="261"/>
      <c r="J23" s="261"/>
      <c r="K23" s="242"/>
      <c r="L23" s="242"/>
      <c r="M23" s="242"/>
      <c r="N23" s="274"/>
      <c r="O23" s="274"/>
      <c r="P23" s="275">
        <f t="shared" si="0"/>
        <v>0</v>
      </c>
    </row>
    <row r="24" spans="1:16" s="130" customFormat="1" ht="15" x14ac:dyDescent="0.2">
      <c r="B24" s="241"/>
      <c r="C24" s="244"/>
      <c r="D24" s="242"/>
      <c r="E24" s="244"/>
      <c r="F24" s="241"/>
      <c r="G24" s="233">
        <f t="shared" si="1"/>
        <v>11594.66</v>
      </c>
      <c r="H24" s="403">
        <f t="shared" si="1"/>
        <v>525</v>
      </c>
      <c r="I24" s="261"/>
      <c r="J24" s="261"/>
      <c r="K24" s="242"/>
      <c r="L24" s="242"/>
      <c r="M24" s="242"/>
      <c r="N24" s="274"/>
      <c r="O24" s="274"/>
      <c r="P24" s="275">
        <f t="shared" si="0"/>
        <v>0</v>
      </c>
    </row>
    <row r="25" spans="1:16" s="130" customFormat="1" ht="15" x14ac:dyDescent="0.2">
      <c r="B25" s="241"/>
      <c r="C25" s="244"/>
      <c r="D25" s="242"/>
      <c r="E25" s="244"/>
      <c r="F25" s="241"/>
      <c r="G25" s="233">
        <f t="shared" si="1"/>
        <v>11594.66</v>
      </c>
      <c r="H25" s="403">
        <f t="shared" si="1"/>
        <v>525</v>
      </c>
      <c r="I25" s="261"/>
      <c r="J25" s="261"/>
      <c r="K25" s="242"/>
      <c r="L25" s="242"/>
      <c r="M25" s="242"/>
      <c r="N25" s="274"/>
      <c r="O25" s="274"/>
      <c r="P25" s="275">
        <f t="shared" si="0"/>
        <v>0</v>
      </c>
    </row>
    <row r="26" spans="1:16" s="130" customFormat="1" ht="15" x14ac:dyDescent="0.2">
      <c r="B26" s="241"/>
      <c r="C26" s="244"/>
      <c r="D26" s="242"/>
      <c r="E26" s="244"/>
      <c r="F26" s="241"/>
      <c r="G26" s="233">
        <f t="shared" si="1"/>
        <v>11594.66</v>
      </c>
      <c r="H26" s="403">
        <f t="shared" si="1"/>
        <v>525</v>
      </c>
      <c r="I26" s="261"/>
      <c r="J26" s="261"/>
      <c r="K26" s="263"/>
      <c r="L26" s="242"/>
      <c r="M26" s="242"/>
      <c r="N26" s="274"/>
      <c r="O26" s="274"/>
      <c r="P26" s="275">
        <f t="shared" si="0"/>
        <v>0</v>
      </c>
    </row>
    <row r="27" spans="1:16" s="130" customFormat="1" ht="14.25" x14ac:dyDescent="0.2">
      <c r="B27" s="241"/>
      <c r="C27" s="244"/>
      <c r="D27" s="242"/>
      <c r="E27" s="244"/>
      <c r="F27" s="242"/>
      <c r="G27" s="244">
        <f t="shared" ref="G27:G60" si="2">G26-E27+C27</f>
        <v>11594.66</v>
      </c>
      <c r="H27" s="652">
        <f t="shared" ref="H27:H31" si="3">H26-F27+D27</f>
        <v>525</v>
      </c>
      <c r="I27" s="261"/>
      <c r="J27" s="261"/>
      <c r="K27" s="242"/>
      <c r="L27" s="242"/>
      <c r="M27" s="242"/>
      <c r="N27" s="274"/>
      <c r="O27" s="274"/>
      <c r="P27" s="275">
        <f t="shared" si="0"/>
        <v>0</v>
      </c>
    </row>
    <row r="28" spans="1:16" s="130" customFormat="1" ht="14.25" x14ac:dyDescent="0.2">
      <c r="B28" s="241"/>
      <c r="C28" s="244"/>
      <c r="D28" s="242"/>
      <c r="E28" s="244"/>
      <c r="F28" s="242"/>
      <c r="G28" s="244">
        <f t="shared" si="2"/>
        <v>11594.66</v>
      </c>
      <c r="H28" s="652">
        <f t="shared" si="3"/>
        <v>525</v>
      </c>
      <c r="I28" s="261"/>
      <c r="J28" s="261"/>
      <c r="K28" s="242"/>
      <c r="L28" s="242"/>
      <c r="M28" s="242"/>
      <c r="N28" s="274"/>
      <c r="O28" s="274"/>
      <c r="P28" s="275"/>
    </row>
    <row r="29" spans="1:16" s="130" customFormat="1" ht="14.25" x14ac:dyDescent="0.2">
      <c r="B29" s="241"/>
      <c r="C29" s="244"/>
      <c r="D29" s="242"/>
      <c r="E29" s="244"/>
      <c r="F29" s="241"/>
      <c r="G29" s="244">
        <f t="shared" si="2"/>
        <v>11594.66</v>
      </c>
      <c r="H29" s="652">
        <f t="shared" si="3"/>
        <v>525</v>
      </c>
      <c r="I29" s="261"/>
      <c r="J29" s="261"/>
      <c r="K29" s="242"/>
      <c r="L29" s="242"/>
      <c r="M29" s="242"/>
      <c r="N29" s="274"/>
      <c r="O29" s="274"/>
      <c r="P29" s="275">
        <f t="shared" si="0"/>
        <v>0</v>
      </c>
    </row>
    <row r="30" spans="1:16" s="130" customFormat="1" ht="14.25" x14ac:dyDescent="0.2">
      <c r="B30" s="241"/>
      <c r="C30" s="244"/>
      <c r="D30" s="242"/>
      <c r="E30" s="244"/>
      <c r="F30" s="241"/>
      <c r="G30" s="244">
        <f t="shared" si="2"/>
        <v>11594.66</v>
      </c>
      <c r="H30" s="652">
        <f t="shared" si="3"/>
        <v>525</v>
      </c>
      <c r="I30" s="261"/>
      <c r="J30" s="261"/>
      <c r="K30" s="242"/>
      <c r="L30" s="242"/>
      <c r="M30" s="242"/>
      <c r="N30" s="274"/>
      <c r="O30" s="274"/>
      <c r="P30" s="275">
        <f t="shared" si="0"/>
        <v>0</v>
      </c>
    </row>
    <row r="31" spans="1:16" s="130" customFormat="1" ht="14.25" x14ac:dyDescent="0.2">
      <c r="B31" s="241"/>
      <c r="C31" s="244"/>
      <c r="D31" s="242"/>
      <c r="E31" s="244"/>
      <c r="F31" s="242"/>
      <c r="G31" s="244">
        <f t="shared" si="2"/>
        <v>11594.66</v>
      </c>
      <c r="H31" s="652">
        <f t="shared" si="3"/>
        <v>525</v>
      </c>
      <c r="I31" s="261"/>
      <c r="J31" s="263"/>
      <c r="K31" s="242"/>
      <c r="L31" s="242"/>
      <c r="M31" s="242"/>
      <c r="N31" s="320"/>
      <c r="O31" s="274"/>
      <c r="P31" s="275">
        <f t="shared" si="0"/>
        <v>0</v>
      </c>
    </row>
    <row r="32" spans="1:16" s="130" customFormat="1" ht="14.25" x14ac:dyDescent="0.2">
      <c r="B32" s="241"/>
      <c r="C32" s="244"/>
      <c r="D32" s="242"/>
      <c r="E32" s="244"/>
      <c r="F32" s="242"/>
      <c r="G32" s="244">
        <f t="shared" si="2"/>
        <v>11594.66</v>
      </c>
      <c r="H32" s="652">
        <f t="shared" ref="H32:H44" si="4">H31-F32+D32</f>
        <v>525</v>
      </c>
      <c r="I32" s="261"/>
      <c r="J32" s="261"/>
      <c r="K32" s="242"/>
      <c r="L32" s="242"/>
      <c r="M32" s="242"/>
      <c r="N32" s="274"/>
      <c r="O32" s="274"/>
      <c r="P32" s="275">
        <f t="shared" si="0"/>
        <v>0</v>
      </c>
    </row>
    <row r="33" spans="2:16" s="130" customFormat="1" ht="14.25" x14ac:dyDescent="0.2">
      <c r="B33" s="241"/>
      <c r="C33" s="244"/>
      <c r="D33" s="242"/>
      <c r="E33" s="244"/>
      <c r="F33" s="242"/>
      <c r="G33" s="244">
        <f t="shared" si="2"/>
        <v>11594.66</v>
      </c>
      <c r="H33" s="652">
        <f t="shared" si="4"/>
        <v>525</v>
      </c>
      <c r="I33" s="261"/>
      <c r="J33" s="263"/>
      <c r="K33" s="242"/>
      <c r="L33" s="242"/>
      <c r="M33" s="242"/>
      <c r="N33" s="274"/>
      <c r="O33" s="274"/>
      <c r="P33" s="275">
        <f t="shared" si="0"/>
        <v>0</v>
      </c>
    </row>
    <row r="34" spans="2:16" s="130" customFormat="1" ht="14.25" x14ac:dyDescent="0.2">
      <c r="B34" s="241"/>
      <c r="C34" s="244"/>
      <c r="D34" s="242"/>
      <c r="E34" s="244"/>
      <c r="F34" s="242"/>
      <c r="G34" s="244">
        <f t="shared" si="2"/>
        <v>11594.66</v>
      </c>
      <c r="H34" s="652">
        <f t="shared" si="4"/>
        <v>525</v>
      </c>
      <c r="I34" s="261"/>
      <c r="J34" s="263"/>
      <c r="K34" s="242"/>
      <c r="L34" s="242"/>
      <c r="M34" s="242"/>
      <c r="N34" s="274"/>
      <c r="O34" s="274"/>
      <c r="P34" s="275">
        <f t="shared" si="0"/>
        <v>0</v>
      </c>
    </row>
    <row r="35" spans="2:16" s="130" customFormat="1" ht="14.25" x14ac:dyDescent="0.2">
      <c r="B35" s="241"/>
      <c r="C35" s="244"/>
      <c r="D35" s="242"/>
      <c r="E35" s="244"/>
      <c r="F35" s="242"/>
      <c r="G35" s="244">
        <f t="shared" si="2"/>
        <v>11594.66</v>
      </c>
      <c r="H35" s="652">
        <f t="shared" si="4"/>
        <v>525</v>
      </c>
      <c r="I35" s="261"/>
      <c r="J35" s="263"/>
      <c r="K35" s="242"/>
      <c r="L35" s="242"/>
      <c r="M35" s="263"/>
      <c r="N35" s="274"/>
      <c r="O35" s="274"/>
      <c r="P35" s="275">
        <f t="shared" si="0"/>
        <v>0</v>
      </c>
    </row>
    <row r="36" spans="2:16" s="130" customFormat="1" x14ac:dyDescent="0.2">
      <c r="B36" s="241"/>
      <c r="C36" s="244"/>
      <c r="D36" s="242"/>
      <c r="E36" s="244"/>
      <c r="F36" s="242"/>
      <c r="G36" s="244">
        <f t="shared" si="2"/>
        <v>11594.66</v>
      </c>
      <c r="H36" s="242">
        <f t="shared" si="4"/>
        <v>525</v>
      </c>
      <c r="I36" s="263"/>
      <c r="J36" s="263"/>
      <c r="K36" s="242"/>
      <c r="L36" s="242"/>
      <c r="M36" s="242"/>
      <c r="N36" s="274"/>
      <c r="O36" s="274"/>
      <c r="P36" s="275">
        <f t="shared" si="0"/>
        <v>0</v>
      </c>
    </row>
    <row r="37" spans="2:16" s="130" customFormat="1" x14ac:dyDescent="0.2">
      <c r="B37" s="241"/>
      <c r="C37" s="244"/>
      <c r="D37" s="242"/>
      <c r="E37" s="244"/>
      <c r="F37" s="242"/>
      <c r="G37" s="244">
        <f t="shared" si="2"/>
        <v>11594.66</v>
      </c>
      <c r="H37" s="242">
        <f t="shared" si="4"/>
        <v>525</v>
      </c>
      <c r="I37" s="263"/>
      <c r="J37" s="263"/>
      <c r="K37" s="242"/>
      <c r="L37" s="242"/>
      <c r="M37" s="242"/>
      <c r="N37" s="274"/>
      <c r="O37" s="274"/>
      <c r="P37" s="275">
        <f t="shared" si="0"/>
        <v>0</v>
      </c>
    </row>
    <row r="38" spans="2:16" s="130" customFormat="1" x14ac:dyDescent="0.2">
      <c r="B38" s="241"/>
      <c r="C38" s="244"/>
      <c r="D38" s="242"/>
      <c r="E38" s="244"/>
      <c r="F38" s="242"/>
      <c r="G38" s="244">
        <f t="shared" si="2"/>
        <v>11594.66</v>
      </c>
      <c r="H38" s="242">
        <f t="shared" si="4"/>
        <v>525</v>
      </c>
      <c r="I38" s="263"/>
      <c r="J38" s="263"/>
      <c r="K38" s="242"/>
      <c r="L38" s="242"/>
      <c r="M38" s="242"/>
      <c r="N38" s="274"/>
      <c r="O38" s="274"/>
      <c r="P38" s="275">
        <f t="shared" si="0"/>
        <v>0</v>
      </c>
    </row>
    <row r="39" spans="2:16" s="130" customFormat="1" x14ac:dyDescent="0.2">
      <c r="B39" s="242"/>
      <c r="C39" s="244"/>
      <c r="D39" s="242"/>
      <c r="E39" s="244"/>
      <c r="F39" s="242"/>
      <c r="G39" s="244">
        <f t="shared" si="2"/>
        <v>11594.66</v>
      </c>
      <c r="H39" s="242">
        <f t="shared" si="4"/>
        <v>525</v>
      </c>
      <c r="I39" s="263"/>
      <c r="J39" s="263"/>
      <c r="K39" s="242"/>
      <c r="L39" s="242"/>
      <c r="M39" s="242"/>
      <c r="N39" s="274"/>
      <c r="O39" s="274"/>
      <c r="P39" s="275">
        <f t="shared" si="0"/>
        <v>0</v>
      </c>
    </row>
    <row r="40" spans="2:16" s="130" customFormat="1" x14ac:dyDescent="0.2">
      <c r="B40" s="242"/>
      <c r="C40" s="244"/>
      <c r="D40" s="242"/>
      <c r="E40" s="244"/>
      <c r="F40" s="242"/>
      <c r="G40" s="244">
        <f t="shared" si="2"/>
        <v>11594.66</v>
      </c>
      <c r="H40" s="242">
        <f t="shared" si="4"/>
        <v>525</v>
      </c>
      <c r="I40" s="242"/>
      <c r="J40" s="242"/>
      <c r="K40" s="242"/>
      <c r="L40" s="242"/>
      <c r="M40" s="242"/>
      <c r="N40" s="274"/>
      <c r="O40" s="274"/>
      <c r="P40" s="275">
        <f t="shared" si="0"/>
        <v>0</v>
      </c>
    </row>
    <row r="41" spans="2:16" s="130" customFormat="1" x14ac:dyDescent="0.2">
      <c r="B41" s="242"/>
      <c r="C41" s="244"/>
      <c r="D41" s="242"/>
      <c r="E41" s="244"/>
      <c r="F41" s="242"/>
      <c r="G41" s="244">
        <f t="shared" si="2"/>
        <v>11594.66</v>
      </c>
      <c r="H41" s="242">
        <f t="shared" si="4"/>
        <v>525</v>
      </c>
      <c r="I41" s="242"/>
      <c r="J41" s="242"/>
      <c r="K41" s="242"/>
      <c r="L41" s="242"/>
      <c r="M41" s="242"/>
      <c r="N41" s="274"/>
      <c r="O41" s="274"/>
      <c r="P41" s="275">
        <f t="shared" si="0"/>
        <v>0</v>
      </c>
    </row>
    <row r="42" spans="2:16" s="130" customFormat="1" x14ac:dyDescent="0.2">
      <c r="B42" s="242"/>
      <c r="C42" s="244"/>
      <c r="D42" s="242"/>
      <c r="E42" s="244"/>
      <c r="F42" s="242"/>
      <c r="G42" s="244">
        <f t="shared" si="2"/>
        <v>11594.66</v>
      </c>
      <c r="H42" s="242">
        <f t="shared" si="4"/>
        <v>525</v>
      </c>
      <c r="I42" s="242"/>
      <c r="J42" s="242"/>
      <c r="K42" s="242"/>
      <c r="L42" s="242"/>
      <c r="M42" s="242"/>
      <c r="N42" s="274"/>
      <c r="O42" s="274"/>
      <c r="P42" s="275">
        <f t="shared" si="0"/>
        <v>0</v>
      </c>
    </row>
    <row r="43" spans="2:16" s="130" customFormat="1" x14ac:dyDescent="0.2">
      <c r="B43" s="242"/>
      <c r="C43" s="244"/>
      <c r="D43" s="242"/>
      <c r="E43" s="244"/>
      <c r="F43" s="242"/>
      <c r="G43" s="244">
        <f t="shared" si="2"/>
        <v>11594.66</v>
      </c>
      <c r="H43" s="242">
        <f t="shared" si="4"/>
        <v>525</v>
      </c>
      <c r="I43" s="242"/>
      <c r="J43" s="242"/>
      <c r="K43" s="242"/>
      <c r="L43" s="242"/>
      <c r="M43" s="242"/>
      <c r="N43" s="274"/>
      <c r="O43" s="274"/>
      <c r="P43" s="275">
        <f t="shared" si="0"/>
        <v>0</v>
      </c>
    </row>
    <row r="44" spans="2:16" s="130" customFormat="1" x14ac:dyDescent="0.2">
      <c r="B44" s="242"/>
      <c r="C44" s="244"/>
      <c r="D44" s="242"/>
      <c r="E44" s="244"/>
      <c r="F44" s="242"/>
      <c r="G44" s="244">
        <f t="shared" si="2"/>
        <v>11594.66</v>
      </c>
      <c r="H44" s="242">
        <f t="shared" si="4"/>
        <v>525</v>
      </c>
      <c r="I44" s="242"/>
      <c r="J44" s="242"/>
      <c r="K44" s="242"/>
      <c r="L44" s="242"/>
      <c r="M44" s="242"/>
      <c r="N44" s="274"/>
      <c r="O44" s="274"/>
      <c r="P44" s="275">
        <f t="shared" si="0"/>
        <v>0</v>
      </c>
    </row>
    <row r="45" spans="2:16" s="130" customFormat="1" x14ac:dyDescent="0.2">
      <c r="B45" s="242"/>
      <c r="C45" s="244"/>
      <c r="D45" s="242"/>
      <c r="E45" s="244"/>
      <c r="F45" s="242"/>
      <c r="G45" s="244">
        <f t="shared" si="2"/>
        <v>11594.66</v>
      </c>
      <c r="H45" s="242">
        <f t="shared" ref="G45:H91" si="5">H44-F45+D45</f>
        <v>525</v>
      </c>
      <c r="I45" s="242"/>
      <c r="J45" s="242"/>
      <c r="K45" s="242"/>
      <c r="L45" s="242"/>
      <c r="M45" s="242"/>
      <c r="N45" s="274"/>
      <c r="O45" s="274"/>
      <c r="P45" s="275">
        <f t="shared" si="0"/>
        <v>0</v>
      </c>
    </row>
    <row r="46" spans="2:16" s="130" customFormat="1" x14ac:dyDescent="0.2">
      <c r="B46" s="242"/>
      <c r="C46" s="244"/>
      <c r="D46" s="242"/>
      <c r="E46" s="244"/>
      <c r="F46" s="242"/>
      <c r="G46" s="244">
        <f t="shared" si="2"/>
        <v>11594.66</v>
      </c>
      <c r="H46" s="242">
        <f t="shared" si="5"/>
        <v>525</v>
      </c>
      <c r="I46" s="242"/>
      <c r="J46" s="242"/>
      <c r="K46" s="242"/>
      <c r="L46" s="242"/>
      <c r="M46" s="242"/>
      <c r="N46" s="274"/>
      <c r="O46" s="274"/>
      <c r="P46" s="275">
        <f t="shared" si="0"/>
        <v>0</v>
      </c>
    </row>
    <row r="47" spans="2:16" s="130" customFormat="1" x14ac:dyDescent="0.2">
      <c r="B47" s="242"/>
      <c r="C47" s="244"/>
      <c r="D47" s="242"/>
      <c r="E47" s="244"/>
      <c r="F47" s="242"/>
      <c r="G47" s="244">
        <f t="shared" si="2"/>
        <v>11594.66</v>
      </c>
      <c r="H47" s="242">
        <f t="shared" si="5"/>
        <v>525</v>
      </c>
      <c r="I47" s="242"/>
      <c r="J47" s="242"/>
      <c r="K47" s="242"/>
      <c r="L47" s="242"/>
      <c r="M47" s="242"/>
      <c r="N47" s="274"/>
      <c r="O47" s="274"/>
      <c r="P47" s="275">
        <f t="shared" si="0"/>
        <v>0</v>
      </c>
    </row>
    <row r="48" spans="2:16" s="130" customFormat="1" x14ac:dyDescent="0.2">
      <c r="B48" s="242"/>
      <c r="C48" s="244"/>
      <c r="D48" s="242"/>
      <c r="E48" s="244"/>
      <c r="F48" s="242"/>
      <c r="G48" s="244">
        <f t="shared" si="2"/>
        <v>11594.66</v>
      </c>
      <c r="H48" s="242">
        <f t="shared" si="5"/>
        <v>525</v>
      </c>
      <c r="I48" s="242"/>
      <c r="J48" s="242"/>
      <c r="K48" s="242"/>
      <c r="L48" s="242"/>
      <c r="M48" s="242"/>
      <c r="N48" s="274"/>
      <c r="O48" s="274"/>
      <c r="P48" s="275">
        <f t="shared" si="0"/>
        <v>0</v>
      </c>
    </row>
    <row r="49" spans="2:16" s="130" customFormat="1" x14ac:dyDescent="0.2">
      <c r="B49" s="242"/>
      <c r="C49" s="244"/>
      <c r="D49" s="242"/>
      <c r="E49" s="244"/>
      <c r="F49" s="242"/>
      <c r="G49" s="244">
        <f t="shared" si="2"/>
        <v>11594.66</v>
      </c>
      <c r="H49" s="242">
        <f t="shared" si="5"/>
        <v>525</v>
      </c>
      <c r="I49" s="242"/>
      <c r="J49" s="242"/>
      <c r="K49" s="242"/>
      <c r="L49" s="242"/>
      <c r="M49" s="242"/>
      <c r="N49" s="274"/>
      <c r="O49" s="274"/>
      <c r="P49" s="275">
        <f t="shared" si="0"/>
        <v>0</v>
      </c>
    </row>
    <row r="50" spans="2:16" s="130" customFormat="1" x14ac:dyDescent="0.2">
      <c r="B50" s="242"/>
      <c r="C50" s="244"/>
      <c r="D50" s="242"/>
      <c r="E50" s="244"/>
      <c r="F50" s="242"/>
      <c r="G50" s="244">
        <f t="shared" si="2"/>
        <v>11594.66</v>
      </c>
      <c r="H50" s="242">
        <f t="shared" si="5"/>
        <v>525</v>
      </c>
      <c r="I50" s="242"/>
      <c r="J50" s="242"/>
      <c r="K50" s="242"/>
      <c r="L50" s="242"/>
      <c r="M50" s="242"/>
      <c r="N50" s="274"/>
      <c r="O50" s="274"/>
      <c r="P50" s="275">
        <f t="shared" si="0"/>
        <v>0</v>
      </c>
    </row>
    <row r="51" spans="2:16" s="130" customFormat="1" x14ac:dyDescent="0.2">
      <c r="B51" s="242"/>
      <c r="C51" s="244"/>
      <c r="D51" s="242"/>
      <c r="E51" s="244"/>
      <c r="F51" s="242"/>
      <c r="G51" s="244">
        <f t="shared" si="2"/>
        <v>11594.66</v>
      </c>
      <c r="H51" s="242">
        <f t="shared" si="5"/>
        <v>525</v>
      </c>
      <c r="I51" s="242"/>
      <c r="J51" s="242"/>
      <c r="K51" s="242"/>
      <c r="L51" s="242"/>
      <c r="M51" s="242"/>
      <c r="N51" s="274"/>
      <c r="O51" s="274"/>
      <c r="P51" s="275">
        <f t="shared" si="0"/>
        <v>0</v>
      </c>
    </row>
    <row r="52" spans="2:16" s="130" customFormat="1" x14ac:dyDescent="0.2">
      <c r="B52" s="242"/>
      <c r="C52" s="244"/>
      <c r="D52" s="242"/>
      <c r="E52" s="244"/>
      <c r="F52" s="242"/>
      <c r="G52" s="244">
        <f t="shared" si="2"/>
        <v>11594.66</v>
      </c>
      <c r="H52" s="242">
        <f t="shared" si="5"/>
        <v>525</v>
      </c>
      <c r="I52" s="242"/>
      <c r="J52" s="242"/>
      <c r="K52" s="242"/>
      <c r="L52" s="242"/>
      <c r="M52" s="242"/>
      <c r="N52" s="274"/>
      <c r="O52" s="274"/>
      <c r="P52" s="275">
        <f t="shared" si="0"/>
        <v>0</v>
      </c>
    </row>
    <row r="53" spans="2:16" s="130" customFormat="1" x14ac:dyDescent="0.2">
      <c r="B53" s="242"/>
      <c r="C53" s="244"/>
      <c r="D53" s="242"/>
      <c r="E53" s="244"/>
      <c r="F53" s="242"/>
      <c r="G53" s="244">
        <f t="shared" si="2"/>
        <v>11594.66</v>
      </c>
      <c r="H53" s="242">
        <f t="shared" si="5"/>
        <v>525</v>
      </c>
      <c r="I53" s="242"/>
      <c r="J53" s="242"/>
      <c r="K53" s="242"/>
      <c r="L53" s="242"/>
      <c r="M53" s="242"/>
      <c r="N53" s="274"/>
      <c r="O53" s="274"/>
      <c r="P53" s="275">
        <f t="shared" si="0"/>
        <v>0</v>
      </c>
    </row>
    <row r="54" spans="2:16" s="130" customFormat="1" x14ac:dyDescent="0.2">
      <c r="B54" s="242"/>
      <c r="C54" s="244"/>
      <c r="D54" s="242"/>
      <c r="E54" s="244"/>
      <c r="F54" s="242"/>
      <c r="G54" s="244">
        <f t="shared" si="2"/>
        <v>11594.66</v>
      </c>
      <c r="H54" s="242">
        <f t="shared" si="5"/>
        <v>525</v>
      </c>
      <c r="I54" s="242"/>
      <c r="J54" s="242"/>
      <c r="K54" s="242"/>
      <c r="L54" s="242"/>
      <c r="M54" s="242"/>
      <c r="N54" s="274"/>
      <c r="O54" s="274"/>
      <c r="P54" s="275">
        <f t="shared" si="0"/>
        <v>0</v>
      </c>
    </row>
    <row r="55" spans="2:16" s="130" customFormat="1" x14ac:dyDescent="0.2">
      <c r="B55" s="242"/>
      <c r="C55" s="244"/>
      <c r="D55" s="242"/>
      <c r="E55" s="244"/>
      <c r="F55" s="242"/>
      <c r="G55" s="244">
        <f t="shared" si="2"/>
        <v>11594.66</v>
      </c>
      <c r="H55" s="242">
        <f t="shared" si="5"/>
        <v>525</v>
      </c>
      <c r="I55" s="242"/>
      <c r="J55" s="242"/>
      <c r="K55" s="242"/>
      <c r="L55" s="242"/>
      <c r="M55" s="242"/>
      <c r="N55" s="274"/>
      <c r="O55" s="274"/>
      <c r="P55" s="275">
        <f t="shared" si="0"/>
        <v>0</v>
      </c>
    </row>
    <row r="56" spans="2:16" s="130" customFormat="1" x14ac:dyDescent="0.2">
      <c r="B56" s="242"/>
      <c r="C56" s="244"/>
      <c r="D56" s="242"/>
      <c r="E56" s="244"/>
      <c r="F56" s="242"/>
      <c r="G56" s="244">
        <f t="shared" si="2"/>
        <v>11594.66</v>
      </c>
      <c r="H56" s="242">
        <f t="shared" si="5"/>
        <v>525</v>
      </c>
      <c r="I56" s="242"/>
      <c r="J56" s="242"/>
      <c r="K56" s="242"/>
      <c r="L56" s="242"/>
      <c r="M56" s="242"/>
      <c r="N56" s="274"/>
      <c r="O56" s="274"/>
      <c r="P56" s="275">
        <f t="shared" si="0"/>
        <v>0</v>
      </c>
    </row>
    <row r="57" spans="2:16" s="130" customFormat="1" x14ac:dyDescent="0.2">
      <c r="B57" s="242"/>
      <c r="C57" s="244"/>
      <c r="D57" s="242"/>
      <c r="E57" s="244"/>
      <c r="F57" s="242"/>
      <c r="G57" s="244">
        <f t="shared" si="2"/>
        <v>11594.66</v>
      </c>
      <c r="H57" s="242">
        <f t="shared" si="5"/>
        <v>525</v>
      </c>
      <c r="I57" s="242"/>
      <c r="J57" s="242"/>
      <c r="K57" s="242"/>
      <c r="L57" s="242"/>
      <c r="M57" s="242"/>
      <c r="N57" s="274"/>
      <c r="O57" s="274"/>
      <c r="P57" s="275">
        <f t="shared" si="0"/>
        <v>0</v>
      </c>
    </row>
    <row r="58" spans="2:16" s="130" customFormat="1" x14ac:dyDescent="0.2">
      <c r="B58" s="242"/>
      <c r="C58" s="244"/>
      <c r="D58" s="242"/>
      <c r="E58" s="244"/>
      <c r="F58" s="242"/>
      <c r="G58" s="244">
        <f t="shared" si="2"/>
        <v>11594.66</v>
      </c>
      <c r="H58" s="242">
        <f t="shared" si="5"/>
        <v>525</v>
      </c>
      <c r="I58" s="242"/>
      <c r="J58" s="242"/>
      <c r="K58" s="242"/>
      <c r="L58" s="242"/>
      <c r="M58" s="242"/>
      <c r="N58" s="274"/>
      <c r="O58" s="274"/>
      <c r="P58" s="275">
        <f t="shared" si="0"/>
        <v>0</v>
      </c>
    </row>
    <row r="59" spans="2:16" s="130" customFormat="1" x14ac:dyDescent="0.2">
      <c r="B59" s="242"/>
      <c r="C59" s="244"/>
      <c r="D59" s="242"/>
      <c r="E59" s="244"/>
      <c r="F59" s="242"/>
      <c r="G59" s="244">
        <f t="shared" si="2"/>
        <v>11594.66</v>
      </c>
      <c r="H59" s="242">
        <f t="shared" si="5"/>
        <v>525</v>
      </c>
      <c r="I59" s="242"/>
      <c r="J59" s="242"/>
      <c r="K59" s="242"/>
      <c r="L59" s="242"/>
      <c r="M59" s="242"/>
      <c r="N59" s="274"/>
      <c r="O59" s="274"/>
      <c r="P59" s="275">
        <f t="shared" si="0"/>
        <v>0</v>
      </c>
    </row>
    <row r="60" spans="2:16" s="130" customFormat="1" x14ac:dyDescent="0.2">
      <c r="B60" s="242"/>
      <c r="C60" s="244"/>
      <c r="D60" s="242"/>
      <c r="E60" s="244"/>
      <c r="F60" s="242"/>
      <c r="G60" s="244">
        <f t="shared" si="2"/>
        <v>11594.66</v>
      </c>
      <c r="H60" s="242">
        <f t="shared" si="5"/>
        <v>525</v>
      </c>
      <c r="I60" s="242"/>
      <c r="J60" s="242"/>
      <c r="K60" s="242"/>
      <c r="L60" s="242"/>
      <c r="M60" s="242"/>
      <c r="N60" s="274"/>
      <c r="O60" s="274"/>
      <c r="P60" s="275">
        <f t="shared" si="0"/>
        <v>0</v>
      </c>
    </row>
    <row r="61" spans="2:16" s="130" customFormat="1" x14ac:dyDescent="0.2">
      <c r="B61" s="242"/>
      <c r="C61" s="244"/>
      <c r="D61" s="242"/>
      <c r="E61" s="244"/>
      <c r="F61" s="242"/>
      <c r="G61" s="244">
        <f t="shared" si="5"/>
        <v>11594.66</v>
      </c>
      <c r="H61" s="242">
        <f t="shared" si="5"/>
        <v>525</v>
      </c>
      <c r="I61" s="242"/>
      <c r="J61" s="242"/>
      <c r="K61" s="242"/>
      <c r="L61" s="242"/>
      <c r="M61" s="242"/>
      <c r="N61" s="274"/>
      <c r="O61" s="274"/>
      <c r="P61" s="275">
        <f t="shared" si="0"/>
        <v>0</v>
      </c>
    </row>
    <row r="62" spans="2:16" s="130" customFormat="1" x14ac:dyDescent="0.2">
      <c r="B62" s="242"/>
      <c r="C62" s="244"/>
      <c r="D62" s="242"/>
      <c r="E62" s="244"/>
      <c r="F62" s="242"/>
      <c r="G62" s="244">
        <f t="shared" si="5"/>
        <v>11594.66</v>
      </c>
      <c r="H62" s="242">
        <f t="shared" si="5"/>
        <v>525</v>
      </c>
      <c r="I62" s="242"/>
      <c r="J62" s="242"/>
      <c r="K62" s="242"/>
      <c r="L62" s="242"/>
      <c r="M62" s="242"/>
      <c r="N62" s="274"/>
      <c r="O62" s="274"/>
      <c r="P62" s="275">
        <f t="shared" si="0"/>
        <v>0</v>
      </c>
    </row>
    <row r="63" spans="2:16" s="130" customFormat="1" x14ac:dyDescent="0.2">
      <c r="B63" s="242"/>
      <c r="C63" s="244"/>
      <c r="D63" s="242"/>
      <c r="E63" s="244"/>
      <c r="F63" s="242"/>
      <c r="G63" s="244">
        <f t="shared" si="5"/>
        <v>11594.66</v>
      </c>
      <c r="H63" s="242">
        <f t="shared" si="5"/>
        <v>525</v>
      </c>
      <c r="I63" s="242"/>
      <c r="J63" s="242"/>
      <c r="K63" s="242"/>
      <c r="L63" s="242"/>
      <c r="M63" s="242"/>
      <c r="N63" s="274"/>
      <c r="O63" s="274"/>
      <c r="P63" s="275">
        <f t="shared" si="0"/>
        <v>0</v>
      </c>
    </row>
    <row r="64" spans="2:16" s="130" customFormat="1" x14ac:dyDescent="0.2">
      <c r="B64" s="242"/>
      <c r="C64" s="244"/>
      <c r="D64" s="242"/>
      <c r="E64" s="244"/>
      <c r="F64" s="242"/>
      <c r="G64" s="244">
        <f t="shared" si="5"/>
        <v>11594.66</v>
      </c>
      <c r="H64" s="242">
        <f t="shared" si="5"/>
        <v>525</v>
      </c>
      <c r="I64" s="242"/>
      <c r="J64" s="242"/>
      <c r="K64" s="242"/>
      <c r="L64" s="242"/>
      <c r="M64" s="242"/>
      <c r="N64" s="274"/>
      <c r="O64" s="274"/>
      <c r="P64" s="275">
        <f t="shared" si="0"/>
        <v>0</v>
      </c>
    </row>
    <row r="65" spans="1:16" s="130" customFormat="1" x14ac:dyDescent="0.2">
      <c r="B65" s="242"/>
      <c r="C65" s="244"/>
      <c r="D65" s="242"/>
      <c r="E65" s="244"/>
      <c r="F65" s="242"/>
      <c r="G65" s="244">
        <f t="shared" si="5"/>
        <v>11594.66</v>
      </c>
      <c r="H65" s="242">
        <f t="shared" si="5"/>
        <v>525</v>
      </c>
      <c r="I65" s="242"/>
      <c r="J65" s="242"/>
      <c r="K65" s="242"/>
      <c r="L65" s="242"/>
      <c r="M65" s="242"/>
      <c r="N65" s="274"/>
      <c r="O65" s="274"/>
      <c r="P65" s="275">
        <f t="shared" si="0"/>
        <v>0</v>
      </c>
    </row>
    <row r="66" spans="1:16" s="130" customFormat="1" x14ac:dyDescent="0.2">
      <c r="B66" s="242"/>
      <c r="C66" s="244"/>
      <c r="D66" s="242"/>
      <c r="E66" s="244"/>
      <c r="F66" s="242"/>
      <c r="G66" s="244">
        <f t="shared" si="5"/>
        <v>11594.66</v>
      </c>
      <c r="H66" s="242">
        <f t="shared" si="5"/>
        <v>525</v>
      </c>
      <c r="I66" s="242"/>
      <c r="J66" s="242"/>
      <c r="K66" s="242"/>
      <c r="L66" s="242"/>
      <c r="M66" s="242"/>
      <c r="N66" s="274"/>
      <c r="O66" s="274"/>
      <c r="P66" s="275">
        <f t="shared" si="0"/>
        <v>0</v>
      </c>
    </row>
    <row r="67" spans="1:16" s="130" customFormat="1" x14ac:dyDescent="0.2">
      <c r="B67" s="242"/>
      <c r="C67" s="244"/>
      <c r="D67" s="242"/>
      <c r="E67" s="244"/>
      <c r="F67" s="242"/>
      <c r="G67" s="244">
        <f t="shared" si="5"/>
        <v>11594.66</v>
      </c>
      <c r="H67" s="242">
        <f t="shared" si="5"/>
        <v>525</v>
      </c>
      <c r="I67" s="242"/>
      <c r="J67" s="242"/>
      <c r="K67" s="242"/>
      <c r="L67" s="242" t="str">
        <f t="shared" ref="L67:L76" si="6">IF(D67&gt;0,D67," ")</f>
        <v xml:space="preserve"> </v>
      </c>
      <c r="M67" s="242"/>
      <c r="N67" s="274"/>
      <c r="O67" s="274"/>
      <c r="P67" s="275">
        <f t="shared" si="0"/>
        <v>0</v>
      </c>
    </row>
    <row r="68" spans="1:16" s="130" customFormat="1" x14ac:dyDescent="0.2">
      <c r="B68" s="242"/>
      <c r="C68" s="244"/>
      <c r="D68" s="242"/>
      <c r="E68" s="244"/>
      <c r="F68" s="242"/>
      <c r="G68" s="244">
        <f t="shared" si="5"/>
        <v>11594.66</v>
      </c>
      <c r="H68" s="242">
        <f t="shared" si="5"/>
        <v>525</v>
      </c>
      <c r="I68" s="242"/>
      <c r="J68" s="242"/>
      <c r="K68" s="242"/>
      <c r="L68" s="242" t="str">
        <f t="shared" si="6"/>
        <v xml:space="preserve"> </v>
      </c>
      <c r="M68" s="242"/>
      <c r="N68" s="274"/>
      <c r="O68" s="274"/>
      <c r="P68" s="275">
        <f t="shared" si="0"/>
        <v>0</v>
      </c>
    </row>
    <row r="69" spans="1:16" s="130" customFormat="1" x14ac:dyDescent="0.2">
      <c r="B69" s="242"/>
      <c r="C69" s="244"/>
      <c r="D69" s="242"/>
      <c r="E69" s="244"/>
      <c r="F69" s="242"/>
      <c r="G69" s="244">
        <f t="shared" si="5"/>
        <v>11594.66</v>
      </c>
      <c r="H69" s="242">
        <f t="shared" si="5"/>
        <v>525</v>
      </c>
      <c r="I69" s="242"/>
      <c r="J69" s="242"/>
      <c r="K69" s="242"/>
      <c r="L69" s="242" t="str">
        <f t="shared" si="6"/>
        <v xml:space="preserve"> </v>
      </c>
      <c r="M69" s="242"/>
      <c r="N69" s="274"/>
      <c r="O69" s="274"/>
      <c r="P69" s="275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11594.66</v>
      </c>
      <c r="H70" s="242">
        <f t="shared" si="5"/>
        <v>525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11594.66</v>
      </c>
      <c r="H71" s="242">
        <f t="shared" si="5"/>
        <v>525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11594.66</v>
      </c>
      <c r="H72" s="242">
        <f t="shared" si="5"/>
        <v>525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11594.66</v>
      </c>
      <c r="H73" s="36">
        <f t="shared" si="5"/>
        <v>525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11594.66</v>
      </c>
      <c r="H74" s="36">
        <f t="shared" si="5"/>
        <v>525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11594.66</v>
      </c>
      <c r="H75" s="36">
        <f t="shared" si="5"/>
        <v>525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11594.66</v>
      </c>
      <c r="H76" s="36">
        <f t="shared" si="5"/>
        <v>525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11594.66</v>
      </c>
      <c r="H77" s="36">
        <f t="shared" si="5"/>
        <v>525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12"/>
      <c r="D78" s="24"/>
      <c r="E78" s="412"/>
      <c r="F78" s="24"/>
      <c r="G78" s="51">
        <f t="shared" si="5"/>
        <v>11594.66</v>
      </c>
      <c r="H78" s="36">
        <f t="shared" si="5"/>
        <v>525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12"/>
      <c r="D79" s="24"/>
      <c r="E79" s="412"/>
      <c r="F79" s="24"/>
      <c r="G79" s="51">
        <f t="shared" si="5"/>
        <v>11594.66</v>
      </c>
      <c r="H79" s="36">
        <f t="shared" si="5"/>
        <v>525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12"/>
      <c r="D80" s="24"/>
      <c r="E80" s="412"/>
      <c r="F80" s="24"/>
      <c r="G80" s="51">
        <f t="shared" si="5"/>
        <v>11594.66</v>
      </c>
      <c r="H80" s="36">
        <f t="shared" si="5"/>
        <v>525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12"/>
      <c r="D81" s="24"/>
      <c r="E81" s="412"/>
      <c r="F81" s="24"/>
      <c r="G81" s="51">
        <f t="shared" si="5"/>
        <v>11594.66</v>
      </c>
      <c r="H81" s="36">
        <f t="shared" si="5"/>
        <v>525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12"/>
      <c r="D82" s="24"/>
      <c r="E82" s="412"/>
      <c r="F82" s="24"/>
      <c r="G82" s="51">
        <f t="shared" si="5"/>
        <v>11594.66</v>
      </c>
      <c r="H82" s="36">
        <f t="shared" si="5"/>
        <v>525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12"/>
      <c r="D83" s="24"/>
      <c r="E83" s="412"/>
      <c r="F83" s="24"/>
      <c r="G83" s="51">
        <f t="shared" si="5"/>
        <v>11594.66</v>
      </c>
      <c r="H83" s="36">
        <f t="shared" si="5"/>
        <v>525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12"/>
      <c r="D84" s="24"/>
      <c r="E84" s="412"/>
      <c r="F84" s="24"/>
      <c r="G84" s="51">
        <f t="shared" si="5"/>
        <v>11594.66</v>
      </c>
      <c r="H84" s="36">
        <f t="shared" si="5"/>
        <v>525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12"/>
      <c r="D85" s="24"/>
      <c r="E85" s="412"/>
      <c r="F85" s="24"/>
      <c r="G85" s="51">
        <f t="shared" si="5"/>
        <v>11594.66</v>
      </c>
      <c r="H85" s="36">
        <f t="shared" si="5"/>
        <v>525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12"/>
      <c r="D86" s="24"/>
      <c r="E86" s="412"/>
      <c r="F86" s="24"/>
      <c r="G86" s="51">
        <f t="shared" si="5"/>
        <v>11594.66</v>
      </c>
      <c r="H86" s="36">
        <f t="shared" si="5"/>
        <v>525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12"/>
      <c r="D87" s="24"/>
      <c r="E87" s="412"/>
      <c r="F87" s="24"/>
      <c r="G87" s="51">
        <f t="shared" si="5"/>
        <v>11594.66</v>
      </c>
      <c r="H87" s="36">
        <f t="shared" si="5"/>
        <v>525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12"/>
      <c r="D88" s="24"/>
      <c r="E88" s="412"/>
      <c r="F88" s="24"/>
      <c r="G88" s="51">
        <f t="shared" si="5"/>
        <v>11594.66</v>
      </c>
      <c r="H88" s="36">
        <f t="shared" si="5"/>
        <v>525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12"/>
      <c r="D89" s="24"/>
      <c r="E89" s="412"/>
      <c r="F89" s="24"/>
      <c r="G89" s="51">
        <f t="shared" si="5"/>
        <v>11594.66</v>
      </c>
      <c r="H89" s="36">
        <f t="shared" si="5"/>
        <v>525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12"/>
      <c r="D90" s="24"/>
      <c r="E90" s="412"/>
      <c r="F90" s="24"/>
      <c r="G90" s="51">
        <f t="shared" si="5"/>
        <v>11594.66</v>
      </c>
      <c r="H90" s="36">
        <f t="shared" si="5"/>
        <v>525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12"/>
      <c r="D91" s="24"/>
      <c r="E91" s="412"/>
      <c r="F91" s="24"/>
      <c r="G91" s="51">
        <f t="shared" si="5"/>
        <v>11594.66</v>
      </c>
      <c r="H91" s="36">
        <f t="shared" si="5"/>
        <v>525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12"/>
      <c r="D92" s="24"/>
      <c r="E92" s="412"/>
      <c r="F92" s="24"/>
      <c r="G92" s="51">
        <f t="shared" ref="G92:H119" si="9">G91-E92+C92</f>
        <v>11594.66</v>
      </c>
      <c r="H92" s="36">
        <f t="shared" si="9"/>
        <v>525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12"/>
      <c r="D93" s="24"/>
      <c r="E93" s="412"/>
      <c r="F93" s="24"/>
      <c r="G93" s="51">
        <f t="shared" si="9"/>
        <v>11594.66</v>
      </c>
      <c r="H93" s="36">
        <f t="shared" si="9"/>
        <v>525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12"/>
      <c r="D94" s="24"/>
      <c r="E94" s="412"/>
      <c r="F94" s="24"/>
      <c r="G94" s="51">
        <f t="shared" si="9"/>
        <v>11594.66</v>
      </c>
      <c r="H94" s="36">
        <f t="shared" si="9"/>
        <v>525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12"/>
      <c r="D95" s="24"/>
      <c r="E95" s="412"/>
      <c r="F95" s="24"/>
      <c r="G95" s="51">
        <f t="shared" si="9"/>
        <v>11594.66</v>
      </c>
      <c r="H95" s="36">
        <f t="shared" si="9"/>
        <v>525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12"/>
      <c r="D96" s="24"/>
      <c r="E96" s="412"/>
      <c r="F96" s="24"/>
      <c r="G96" s="51">
        <f t="shared" si="9"/>
        <v>11594.66</v>
      </c>
      <c r="H96" s="36">
        <f t="shared" si="9"/>
        <v>525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12"/>
      <c r="D97" s="24"/>
      <c r="E97" s="412"/>
      <c r="F97" s="24"/>
      <c r="G97" s="51">
        <f t="shared" si="9"/>
        <v>11594.66</v>
      </c>
      <c r="H97" s="36">
        <f t="shared" si="9"/>
        <v>525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12"/>
      <c r="D98" s="24"/>
      <c r="E98" s="412"/>
      <c r="F98" s="24"/>
      <c r="G98" s="51">
        <f t="shared" si="9"/>
        <v>11594.66</v>
      </c>
      <c r="H98" s="36">
        <f t="shared" si="9"/>
        <v>525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12"/>
      <c r="D99" s="24"/>
      <c r="E99" s="412"/>
      <c r="F99" s="24"/>
      <c r="G99" s="51">
        <f t="shared" si="9"/>
        <v>11594.66</v>
      </c>
      <c r="H99" s="36">
        <f t="shared" si="9"/>
        <v>525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12"/>
      <c r="D100" s="24"/>
      <c r="E100" s="412"/>
      <c r="F100" s="24"/>
      <c r="G100" s="51">
        <f t="shared" si="9"/>
        <v>11594.66</v>
      </c>
      <c r="H100" s="36">
        <f t="shared" si="9"/>
        <v>525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12"/>
      <c r="D101" s="24"/>
      <c r="E101" s="412"/>
      <c r="F101" s="24"/>
      <c r="G101" s="51">
        <f t="shared" si="9"/>
        <v>11594.66</v>
      </c>
      <c r="H101" s="36">
        <f t="shared" si="9"/>
        <v>525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12"/>
      <c r="D102" s="24"/>
      <c r="E102" s="412"/>
      <c r="F102" s="24"/>
      <c r="G102" s="51">
        <f t="shared" si="9"/>
        <v>11594.66</v>
      </c>
      <c r="H102" s="36">
        <f t="shared" si="9"/>
        <v>525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12"/>
      <c r="D103" s="24"/>
      <c r="E103" s="412"/>
      <c r="F103" s="24"/>
      <c r="G103" s="51">
        <f t="shared" si="9"/>
        <v>11594.66</v>
      </c>
      <c r="H103" s="36">
        <f t="shared" si="9"/>
        <v>525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12"/>
      <c r="D104" s="24"/>
      <c r="E104" s="412"/>
      <c r="F104" s="24"/>
      <c r="G104" s="51">
        <f t="shared" si="9"/>
        <v>11594.66</v>
      </c>
      <c r="H104" s="36">
        <f t="shared" si="9"/>
        <v>525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12"/>
      <c r="D105" s="24"/>
      <c r="E105" s="412"/>
      <c r="F105" s="24"/>
      <c r="G105" s="51">
        <f t="shared" si="9"/>
        <v>11594.66</v>
      </c>
      <c r="H105" s="36">
        <f t="shared" si="9"/>
        <v>525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12"/>
      <c r="D106" s="24"/>
      <c r="E106" s="412"/>
      <c r="F106" s="24"/>
      <c r="G106" s="51">
        <f t="shared" si="9"/>
        <v>11594.66</v>
      </c>
      <c r="H106" s="36">
        <f t="shared" si="9"/>
        <v>525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12"/>
      <c r="D107" s="24"/>
      <c r="E107" s="412"/>
      <c r="F107" s="24"/>
      <c r="G107" s="51">
        <f t="shared" si="9"/>
        <v>11594.66</v>
      </c>
      <c r="H107" s="36">
        <f t="shared" si="9"/>
        <v>525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12"/>
      <c r="D108" s="24"/>
      <c r="E108" s="412"/>
      <c r="F108" s="24"/>
      <c r="G108" s="51">
        <f t="shared" si="9"/>
        <v>11594.66</v>
      </c>
      <c r="H108" s="36">
        <f t="shared" si="9"/>
        <v>525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12"/>
      <c r="D109" s="24"/>
      <c r="E109" s="412"/>
      <c r="F109" s="24"/>
      <c r="G109" s="51">
        <f t="shared" si="9"/>
        <v>11594.66</v>
      </c>
      <c r="H109" s="36">
        <f t="shared" si="9"/>
        <v>525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12"/>
      <c r="D110" s="24"/>
      <c r="E110" s="412"/>
      <c r="F110" s="24"/>
      <c r="G110" s="51">
        <f t="shared" si="9"/>
        <v>11594.66</v>
      </c>
      <c r="H110" s="36">
        <f t="shared" si="9"/>
        <v>525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12"/>
      <c r="D111" s="24"/>
      <c r="E111" s="412"/>
      <c r="F111" s="24"/>
      <c r="G111" s="51">
        <f t="shared" si="9"/>
        <v>11594.66</v>
      </c>
      <c r="H111" s="36">
        <f t="shared" si="9"/>
        <v>525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12"/>
      <c r="D112" s="24"/>
      <c r="E112" s="412"/>
      <c r="F112" s="24"/>
      <c r="G112" s="51">
        <f t="shared" si="9"/>
        <v>11594.66</v>
      </c>
      <c r="H112" s="36">
        <f t="shared" si="9"/>
        <v>525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12"/>
      <c r="D113" s="24"/>
      <c r="E113" s="412"/>
      <c r="F113" s="24"/>
      <c r="G113" s="51">
        <f t="shared" si="9"/>
        <v>11594.66</v>
      </c>
      <c r="H113" s="36">
        <f t="shared" si="9"/>
        <v>525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12"/>
      <c r="D114" s="24"/>
      <c r="E114" s="412"/>
      <c r="F114" s="24"/>
      <c r="G114" s="51">
        <f t="shared" si="9"/>
        <v>11594.66</v>
      </c>
      <c r="H114" s="36">
        <f t="shared" si="9"/>
        <v>525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12"/>
      <c r="D115" s="24"/>
      <c r="E115" s="412"/>
      <c r="F115" s="24"/>
      <c r="G115" s="51">
        <f t="shared" si="9"/>
        <v>11594.66</v>
      </c>
      <c r="H115" s="36">
        <f t="shared" si="9"/>
        <v>525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12"/>
      <c r="D116" s="24"/>
      <c r="E116" s="412"/>
      <c r="F116" s="24"/>
      <c r="G116" s="51">
        <f t="shared" si="9"/>
        <v>11594.66</v>
      </c>
      <c r="H116" s="36">
        <f t="shared" si="9"/>
        <v>525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12"/>
      <c r="D117" s="24"/>
      <c r="E117" s="412"/>
      <c r="F117" s="24"/>
      <c r="G117" s="51">
        <f t="shared" si="9"/>
        <v>11594.66</v>
      </c>
      <c r="H117" s="36">
        <f t="shared" si="9"/>
        <v>525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12"/>
      <c r="D118" s="24"/>
      <c r="E118" s="412"/>
      <c r="F118" s="24"/>
      <c r="G118" s="51">
        <f t="shared" si="9"/>
        <v>11594.66</v>
      </c>
      <c r="H118" s="36">
        <f t="shared" si="9"/>
        <v>525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12"/>
      <c r="D119" s="24"/>
      <c r="E119" s="412"/>
      <c r="F119" s="24"/>
      <c r="G119" s="51">
        <f t="shared" si="9"/>
        <v>11594.66</v>
      </c>
      <c r="H119" s="36">
        <f t="shared" si="9"/>
        <v>525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12"/>
      <c r="D120" s="24"/>
      <c r="E120" s="412"/>
      <c r="F120" s="24"/>
      <c r="G120" s="51">
        <f t="shared" ref="G120:H183" si="10">G119-E120+C120</f>
        <v>11594.66</v>
      </c>
      <c r="H120" s="36">
        <f t="shared" si="10"/>
        <v>525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12"/>
      <c r="D121" s="24"/>
      <c r="E121" s="412"/>
      <c r="F121" s="24"/>
      <c r="G121" s="51">
        <f t="shared" si="10"/>
        <v>11594.66</v>
      </c>
      <c r="H121" s="36">
        <f t="shared" si="10"/>
        <v>525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12"/>
      <c r="D122" s="24"/>
      <c r="E122" s="412"/>
      <c r="F122" s="24"/>
      <c r="G122" s="51">
        <f t="shared" si="10"/>
        <v>11594.66</v>
      </c>
      <c r="H122" s="36">
        <f t="shared" si="10"/>
        <v>525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12"/>
      <c r="D123" s="24"/>
      <c r="E123" s="412"/>
      <c r="F123" s="24"/>
      <c r="G123" s="51">
        <f t="shared" si="10"/>
        <v>11594.66</v>
      </c>
      <c r="H123" s="36">
        <f t="shared" si="10"/>
        <v>525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12"/>
      <c r="D124" s="24"/>
      <c r="E124" s="412"/>
      <c r="F124" s="24"/>
      <c r="G124" s="51">
        <f t="shared" si="10"/>
        <v>11594.66</v>
      </c>
      <c r="H124" s="36">
        <f t="shared" si="10"/>
        <v>525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12"/>
      <c r="D125" s="24"/>
      <c r="E125" s="412"/>
      <c r="F125" s="24"/>
      <c r="G125" s="51">
        <f t="shared" si="10"/>
        <v>11594.66</v>
      </c>
      <c r="H125" s="36">
        <f t="shared" si="10"/>
        <v>525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12"/>
      <c r="D126" s="24"/>
      <c r="E126" s="412"/>
      <c r="F126" s="24"/>
      <c r="G126" s="51">
        <f t="shared" si="10"/>
        <v>11594.66</v>
      </c>
      <c r="H126" s="36">
        <f t="shared" si="10"/>
        <v>525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12"/>
      <c r="D127" s="24"/>
      <c r="E127" s="412"/>
      <c r="F127" s="24"/>
      <c r="G127" s="51">
        <f t="shared" si="10"/>
        <v>11594.66</v>
      </c>
      <c r="H127" s="36">
        <f t="shared" si="10"/>
        <v>525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12"/>
      <c r="D128" s="24"/>
      <c r="E128" s="412"/>
      <c r="F128" s="24"/>
      <c r="G128" s="51">
        <f t="shared" si="10"/>
        <v>11594.66</v>
      </c>
      <c r="H128" s="36">
        <f t="shared" si="10"/>
        <v>525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12"/>
      <c r="D129" s="24"/>
      <c r="E129" s="412"/>
      <c r="F129" s="24"/>
      <c r="G129" s="51">
        <f t="shared" si="10"/>
        <v>11594.66</v>
      </c>
      <c r="H129" s="36">
        <f t="shared" si="10"/>
        <v>525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12"/>
      <c r="D130" s="24"/>
      <c r="E130" s="412"/>
      <c r="F130" s="24"/>
      <c r="G130" s="51">
        <f t="shared" si="10"/>
        <v>11594.66</v>
      </c>
      <c r="H130" s="36">
        <f t="shared" si="10"/>
        <v>525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11594.66</v>
      </c>
      <c r="H131" s="9">
        <f t="shared" si="10"/>
        <v>525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11594.66</v>
      </c>
      <c r="H132" s="9">
        <f t="shared" si="10"/>
        <v>525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11594.66</v>
      </c>
      <c r="H133" s="9">
        <f t="shared" si="10"/>
        <v>525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11594.66</v>
      </c>
      <c r="H134" s="9">
        <f t="shared" si="10"/>
        <v>525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11594.66</v>
      </c>
      <c r="H135" s="9">
        <f t="shared" si="10"/>
        <v>525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11594.66</v>
      </c>
      <c r="H136" s="9">
        <f t="shared" si="10"/>
        <v>525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11594.66</v>
      </c>
      <c r="H137" s="9">
        <f t="shared" si="10"/>
        <v>525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11594.66</v>
      </c>
      <c r="H138" s="9">
        <f t="shared" si="10"/>
        <v>525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11594.66</v>
      </c>
      <c r="H139" s="9">
        <f t="shared" si="10"/>
        <v>525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11594.66</v>
      </c>
      <c r="H140" s="9">
        <f t="shared" si="10"/>
        <v>525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11594.66</v>
      </c>
      <c r="H141" s="9">
        <f t="shared" si="10"/>
        <v>525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11594.66</v>
      </c>
      <c r="H142" s="9">
        <f t="shared" si="10"/>
        <v>525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11594.66</v>
      </c>
      <c r="H143" s="9">
        <f t="shared" si="10"/>
        <v>525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11594.66</v>
      </c>
      <c r="H144" s="9">
        <f t="shared" si="10"/>
        <v>525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11594.66</v>
      </c>
      <c r="H145" s="9">
        <f t="shared" si="10"/>
        <v>525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11594.66</v>
      </c>
      <c r="H146" s="9">
        <f t="shared" si="10"/>
        <v>525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11594.66</v>
      </c>
      <c r="H147" s="9">
        <f t="shared" si="10"/>
        <v>525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11594.66</v>
      </c>
      <c r="H148" s="9">
        <f t="shared" si="10"/>
        <v>525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11594.66</v>
      </c>
      <c r="H149" s="9">
        <f t="shared" si="10"/>
        <v>525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11594.66</v>
      </c>
      <c r="H150" s="9">
        <f t="shared" si="10"/>
        <v>525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11594.66</v>
      </c>
      <c r="H151" s="9">
        <f t="shared" si="10"/>
        <v>525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11594.66</v>
      </c>
      <c r="H152" s="9">
        <f t="shared" si="10"/>
        <v>525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11594.66</v>
      </c>
      <c r="H153" s="9">
        <f t="shared" si="10"/>
        <v>525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11594.66</v>
      </c>
      <c r="H154" s="9">
        <f t="shared" si="10"/>
        <v>525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11594.66</v>
      </c>
      <c r="H155" s="9">
        <f t="shared" si="10"/>
        <v>525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11594.66</v>
      </c>
      <c r="H156" s="9">
        <f t="shared" si="10"/>
        <v>525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11594.66</v>
      </c>
      <c r="H157" s="9">
        <f t="shared" si="10"/>
        <v>525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11594.66</v>
      </c>
      <c r="H158" s="9">
        <f t="shared" si="10"/>
        <v>525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11594.66</v>
      </c>
      <c r="H159" s="9">
        <f t="shared" si="10"/>
        <v>525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11594.66</v>
      </c>
      <c r="H160" s="9">
        <f t="shared" si="10"/>
        <v>525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11594.66</v>
      </c>
      <c r="H161" s="9">
        <f t="shared" si="10"/>
        <v>525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11594.66</v>
      </c>
      <c r="H162" s="9">
        <f t="shared" si="10"/>
        <v>525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11594.66</v>
      </c>
      <c r="H163" s="9">
        <f t="shared" si="10"/>
        <v>525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11594.66</v>
      </c>
      <c r="H164" s="9">
        <f t="shared" si="10"/>
        <v>525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11594.66</v>
      </c>
      <c r="H165" s="9">
        <f t="shared" si="10"/>
        <v>525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11594.66</v>
      </c>
      <c r="H166" s="9">
        <f t="shared" si="10"/>
        <v>525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11594.66</v>
      </c>
      <c r="H167" s="9">
        <f t="shared" si="10"/>
        <v>525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11594.66</v>
      </c>
      <c r="H168" s="9">
        <f t="shared" si="10"/>
        <v>525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11594.66</v>
      </c>
      <c r="H169" s="9">
        <f t="shared" si="10"/>
        <v>525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11594.66</v>
      </c>
      <c r="H170" s="9">
        <f t="shared" si="10"/>
        <v>525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11594.66</v>
      </c>
      <c r="H171" s="9">
        <f t="shared" si="10"/>
        <v>525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11594.66</v>
      </c>
      <c r="H172" s="9">
        <f t="shared" si="10"/>
        <v>525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11594.66</v>
      </c>
      <c r="H173" s="9">
        <f t="shared" si="10"/>
        <v>525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11594.66</v>
      </c>
      <c r="H174" s="9">
        <f t="shared" si="10"/>
        <v>525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11594.66</v>
      </c>
      <c r="H175" s="9">
        <f t="shared" si="10"/>
        <v>525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11594.66</v>
      </c>
      <c r="H176" s="9">
        <f t="shared" si="10"/>
        <v>525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11594.66</v>
      </c>
      <c r="H177" s="9">
        <f t="shared" si="10"/>
        <v>525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11594.66</v>
      </c>
      <c r="H178" s="9">
        <f t="shared" si="10"/>
        <v>525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11594.66</v>
      </c>
      <c r="H179" s="9">
        <f t="shared" si="10"/>
        <v>525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11594.66</v>
      </c>
      <c r="H180" s="9">
        <f t="shared" si="10"/>
        <v>525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11594.66</v>
      </c>
      <c r="H181" s="9">
        <f t="shared" si="10"/>
        <v>525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11594.66</v>
      </c>
      <c r="H182" s="9">
        <f t="shared" si="10"/>
        <v>525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11594.66</v>
      </c>
      <c r="H183" s="9">
        <f t="shared" si="10"/>
        <v>525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11594.66</v>
      </c>
      <c r="H184" s="9">
        <f t="shared" si="13"/>
        <v>525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11594.66</v>
      </c>
      <c r="H185" s="9">
        <f t="shared" si="13"/>
        <v>525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11594.66</v>
      </c>
      <c r="H186" s="9">
        <f t="shared" si="13"/>
        <v>525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11594.66</v>
      </c>
      <c r="H187" s="9">
        <f t="shared" si="13"/>
        <v>525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11594.66</v>
      </c>
      <c r="H188" s="9">
        <f t="shared" si="13"/>
        <v>525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11594.66</v>
      </c>
      <c r="H189" s="9">
        <f t="shared" si="13"/>
        <v>525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11594.66</v>
      </c>
      <c r="H190" s="9">
        <f t="shared" si="13"/>
        <v>525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11594.66</v>
      </c>
      <c r="H191" s="9">
        <f t="shared" si="13"/>
        <v>525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11594.66</v>
      </c>
      <c r="H192" s="9">
        <f t="shared" si="13"/>
        <v>525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11594.66</v>
      </c>
      <c r="H193" s="9">
        <f t="shared" si="13"/>
        <v>525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11594.66</v>
      </c>
      <c r="H194" s="9">
        <f t="shared" si="13"/>
        <v>525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11594.66</v>
      </c>
      <c r="H195" s="9">
        <f t="shared" si="13"/>
        <v>525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11594.66</v>
      </c>
      <c r="H196" s="9">
        <f t="shared" si="13"/>
        <v>525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11594.66</v>
      </c>
      <c r="H197" s="9">
        <f t="shared" si="13"/>
        <v>525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11594.66</v>
      </c>
      <c r="H198" s="9">
        <f t="shared" si="13"/>
        <v>525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11594.66</v>
      </c>
      <c r="H199" s="9">
        <f t="shared" si="13"/>
        <v>525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11594.66</v>
      </c>
      <c r="H200" s="9">
        <f t="shared" si="13"/>
        <v>525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11594.66</v>
      </c>
      <c r="H201" s="9">
        <f t="shared" si="13"/>
        <v>525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11594.66</v>
      </c>
      <c r="H202" s="9">
        <f t="shared" si="13"/>
        <v>525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11594.66</v>
      </c>
      <c r="H203" s="9">
        <f t="shared" si="13"/>
        <v>525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11594.66</v>
      </c>
      <c r="H204" s="9">
        <f t="shared" si="13"/>
        <v>525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11594.66</v>
      </c>
      <c r="H205" s="9">
        <f t="shared" si="13"/>
        <v>525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11594.66</v>
      </c>
      <c r="H206" s="9">
        <f t="shared" si="13"/>
        <v>525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11594.66</v>
      </c>
      <c r="H207" s="9">
        <f t="shared" si="13"/>
        <v>525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11594.66</v>
      </c>
      <c r="H208" s="9">
        <f t="shared" si="13"/>
        <v>525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11594.66</v>
      </c>
      <c r="H209" s="9">
        <f t="shared" si="13"/>
        <v>525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292" t="s">
        <v>75</v>
      </c>
      <c r="B9" s="314"/>
      <c r="C9" s="246"/>
      <c r="E9" s="246"/>
      <c r="G9" s="247">
        <v>0</v>
      </c>
      <c r="H9" s="249">
        <v>0</v>
      </c>
      <c r="I9" s="465"/>
      <c r="J9" s="292"/>
      <c r="K9" s="498"/>
      <c r="N9" s="275"/>
      <c r="O9" s="275"/>
      <c r="P9" s="275">
        <f t="shared" ref="P9:P73" si="0">O9*G9</f>
        <v>0</v>
      </c>
      <c r="R9" s="275"/>
    </row>
    <row r="10" spans="1:18" s="130" customFormat="1" ht="13.5" customHeight="1" x14ac:dyDescent="0.2">
      <c r="A10" s="264"/>
      <c r="B10" s="241"/>
      <c r="C10" s="244"/>
      <c r="D10" s="242"/>
      <c r="E10" s="241"/>
      <c r="F10" s="242"/>
      <c r="G10" s="458">
        <f>G9-E10+C10</f>
        <v>0</v>
      </c>
      <c r="H10" s="130">
        <f t="shared" ref="H10:H35" si="1">H9-F10+D10</f>
        <v>0</v>
      </c>
      <c r="I10" s="263"/>
      <c r="J10" s="263"/>
      <c r="K10" s="334"/>
      <c r="L10" s="242"/>
      <c r="M10" s="242"/>
      <c r="N10" s="274"/>
      <c r="O10" s="275"/>
      <c r="P10" s="275">
        <f>O10*G10</f>
        <v>0</v>
      </c>
      <c r="R10" s="275"/>
    </row>
    <row r="11" spans="1:18" s="130" customFormat="1" ht="14.25" customHeight="1" x14ac:dyDescent="0.2">
      <c r="A11" s="264"/>
      <c r="B11" s="241"/>
      <c r="C11" s="244"/>
      <c r="D11" s="242"/>
      <c r="E11" s="241"/>
      <c r="F11" s="242"/>
      <c r="G11" s="458">
        <f t="shared" ref="G11:G32" si="2">G10-E11+C11</f>
        <v>0</v>
      </c>
      <c r="H11" s="130">
        <f t="shared" si="1"/>
        <v>0</v>
      </c>
      <c r="I11" s="263"/>
      <c r="J11" s="263"/>
      <c r="K11" s="334"/>
      <c r="L11" s="242"/>
      <c r="M11" s="242"/>
      <c r="N11" s="274"/>
      <c r="O11" s="275"/>
      <c r="P11" s="275"/>
      <c r="R11" s="275"/>
    </row>
    <row r="12" spans="1:18" s="130" customFormat="1" ht="15.75" customHeight="1" x14ac:dyDescent="0.2">
      <c r="A12" s="292"/>
      <c r="B12" s="241"/>
      <c r="C12" s="458"/>
      <c r="E12" s="389"/>
      <c r="F12" s="242"/>
      <c r="G12" s="458">
        <f t="shared" si="2"/>
        <v>0</v>
      </c>
      <c r="H12" s="130">
        <f t="shared" si="1"/>
        <v>0</v>
      </c>
      <c r="I12" s="263"/>
      <c r="J12" s="263"/>
      <c r="K12" s="394"/>
      <c r="L12" s="242"/>
      <c r="M12" s="242"/>
      <c r="N12" s="274"/>
      <c r="O12" s="275"/>
      <c r="P12" s="275">
        <f t="shared" si="0"/>
        <v>0</v>
      </c>
      <c r="R12" s="275"/>
    </row>
    <row r="13" spans="1:18" s="130" customFormat="1" ht="13.5" customHeight="1" x14ac:dyDescent="0.2">
      <c r="B13" s="241"/>
      <c r="C13" s="244"/>
      <c r="D13" s="242"/>
      <c r="E13" s="241"/>
      <c r="F13" s="242"/>
      <c r="G13" s="458">
        <f t="shared" si="2"/>
        <v>0</v>
      </c>
      <c r="H13" s="130">
        <f t="shared" si="1"/>
        <v>0</v>
      </c>
      <c r="I13" s="263"/>
      <c r="J13" s="263"/>
      <c r="K13" s="334"/>
      <c r="L13" s="242"/>
      <c r="M13" s="242"/>
      <c r="N13" s="274"/>
      <c r="O13" s="275"/>
      <c r="P13" s="275">
        <f t="shared" si="0"/>
        <v>0</v>
      </c>
      <c r="R13" s="275"/>
    </row>
    <row r="14" spans="1:18" s="130" customFormat="1" x14ac:dyDescent="0.2">
      <c r="B14" s="241"/>
      <c r="C14" s="244"/>
      <c r="D14" s="242"/>
      <c r="E14" s="241"/>
      <c r="F14" s="242"/>
      <c r="G14" s="458">
        <f t="shared" si="2"/>
        <v>0</v>
      </c>
      <c r="H14" s="130">
        <f t="shared" si="1"/>
        <v>0</v>
      </c>
      <c r="I14" s="263"/>
      <c r="J14" s="263"/>
      <c r="K14" s="334"/>
      <c r="L14" s="242"/>
      <c r="M14" s="242"/>
      <c r="N14" s="274"/>
      <c r="O14" s="274"/>
      <c r="P14" s="275">
        <f t="shared" si="0"/>
        <v>0</v>
      </c>
      <c r="R14" s="275"/>
    </row>
    <row r="15" spans="1:18" s="292" customFormat="1" ht="11.25" customHeight="1" x14ac:dyDescent="0.2">
      <c r="B15" s="261"/>
      <c r="C15" s="400"/>
      <c r="D15" s="263"/>
      <c r="E15" s="261"/>
      <c r="F15" s="263"/>
      <c r="G15" s="458">
        <f t="shared" si="2"/>
        <v>0</v>
      </c>
      <c r="H15" s="130">
        <f t="shared" si="1"/>
        <v>0</v>
      </c>
      <c r="I15" s="263"/>
      <c r="J15" s="263"/>
      <c r="K15" s="309"/>
      <c r="L15" s="263"/>
      <c r="M15" s="263"/>
      <c r="N15" s="320"/>
      <c r="O15" s="321"/>
      <c r="P15" s="321">
        <f t="shared" si="0"/>
        <v>0</v>
      </c>
      <c r="R15" s="321"/>
    </row>
    <row r="16" spans="1:18" s="401" customFormat="1" x14ac:dyDescent="0.2">
      <c r="B16" s="545"/>
      <c r="C16" s="543"/>
      <c r="D16" s="396"/>
      <c r="E16" s="545"/>
      <c r="F16" s="546"/>
      <c r="G16" s="458">
        <f t="shared" si="2"/>
        <v>0</v>
      </c>
      <c r="H16" s="130">
        <f t="shared" si="1"/>
        <v>0</v>
      </c>
      <c r="I16" s="396"/>
      <c r="J16" s="396"/>
      <c r="K16" s="396"/>
      <c r="L16" s="396"/>
      <c r="M16" s="396"/>
      <c r="N16" s="547"/>
      <c r="O16" s="548"/>
      <c r="P16" s="548">
        <f t="shared" si="0"/>
        <v>0</v>
      </c>
      <c r="R16" s="548"/>
    </row>
    <row r="17" spans="2:18" s="130" customFormat="1" x14ac:dyDescent="0.2">
      <c r="B17" s="241"/>
      <c r="C17" s="402"/>
      <c r="D17" s="300"/>
      <c r="E17" s="241"/>
      <c r="F17" s="475"/>
      <c r="G17" s="458">
        <f t="shared" si="2"/>
        <v>0</v>
      </c>
      <c r="H17" s="130">
        <f t="shared" si="1"/>
        <v>0</v>
      </c>
      <c r="I17" s="263"/>
      <c r="J17" s="300"/>
      <c r="K17" s="300"/>
      <c r="L17" s="242"/>
      <c r="M17" s="242"/>
      <c r="N17" s="274"/>
      <c r="O17" s="275"/>
      <c r="P17" s="275">
        <f t="shared" si="0"/>
        <v>0</v>
      </c>
      <c r="R17" s="275"/>
    </row>
    <row r="18" spans="2:18" s="130" customFormat="1" x14ac:dyDescent="0.2">
      <c r="B18" s="241"/>
      <c r="C18" s="244"/>
      <c r="D18" s="242"/>
      <c r="E18" s="241"/>
      <c r="F18" s="475"/>
      <c r="G18" s="458">
        <f t="shared" si="2"/>
        <v>0</v>
      </c>
      <c r="H18" s="130">
        <f t="shared" si="1"/>
        <v>0</v>
      </c>
      <c r="I18" s="263"/>
      <c r="J18" s="263"/>
      <c r="K18" s="242"/>
      <c r="L18" s="242"/>
      <c r="M18" s="242"/>
      <c r="N18" s="274"/>
      <c r="O18" s="275"/>
      <c r="P18" s="275">
        <f t="shared" si="0"/>
        <v>0</v>
      </c>
    </row>
    <row r="19" spans="2:18" s="130" customFormat="1" x14ac:dyDescent="0.2">
      <c r="B19" s="241"/>
      <c r="C19" s="244"/>
      <c r="D19" s="242"/>
      <c r="E19" s="241"/>
      <c r="F19" s="475"/>
      <c r="G19" s="458">
        <f t="shared" si="2"/>
        <v>0</v>
      </c>
      <c r="H19" s="130">
        <f t="shared" si="1"/>
        <v>0</v>
      </c>
      <c r="I19" s="263"/>
      <c r="J19" s="263"/>
      <c r="K19" s="242"/>
      <c r="L19" s="242"/>
      <c r="M19" s="242"/>
      <c r="N19" s="274"/>
      <c r="O19" s="275"/>
      <c r="P19" s="275">
        <f t="shared" si="0"/>
        <v>0</v>
      </c>
    </row>
    <row r="20" spans="2:18" s="130" customFormat="1" x14ac:dyDescent="0.2">
      <c r="B20" s="241"/>
      <c r="C20" s="244"/>
      <c r="D20" s="242"/>
      <c r="E20" s="241"/>
      <c r="F20" s="475"/>
      <c r="G20" s="458">
        <f t="shared" si="2"/>
        <v>0</v>
      </c>
      <c r="H20" s="130">
        <f t="shared" si="1"/>
        <v>0</v>
      </c>
      <c r="I20" s="263"/>
      <c r="J20" s="263"/>
      <c r="K20" s="242"/>
      <c r="L20" s="242"/>
      <c r="M20" s="242"/>
      <c r="N20" s="274"/>
      <c r="O20" s="275"/>
      <c r="P20" s="275">
        <f t="shared" si="0"/>
        <v>0</v>
      </c>
    </row>
    <row r="21" spans="2:18" s="130" customFormat="1" x14ac:dyDescent="0.2">
      <c r="B21" s="241"/>
      <c r="C21" s="244"/>
      <c r="D21" s="242"/>
      <c r="E21" s="241"/>
      <c r="F21" s="475"/>
      <c r="G21" s="458">
        <f t="shared" si="2"/>
        <v>0</v>
      </c>
      <c r="H21" s="130">
        <f t="shared" si="1"/>
        <v>0</v>
      </c>
      <c r="I21" s="263"/>
      <c r="J21" s="263"/>
      <c r="K21" s="242"/>
      <c r="L21" s="242"/>
      <c r="M21" s="242"/>
      <c r="N21" s="274"/>
      <c r="O21" s="275"/>
      <c r="P21" s="275">
        <f t="shared" si="0"/>
        <v>0</v>
      </c>
    </row>
    <row r="22" spans="2:18" s="130" customFormat="1" x14ac:dyDescent="0.2">
      <c r="B22" s="241"/>
      <c r="C22" s="244"/>
      <c r="D22" s="242"/>
      <c r="E22" s="241"/>
      <c r="F22" s="475"/>
      <c r="G22" s="458">
        <f t="shared" si="2"/>
        <v>0</v>
      </c>
      <c r="H22" s="130">
        <f t="shared" si="1"/>
        <v>0</v>
      </c>
      <c r="I22" s="263"/>
      <c r="J22" s="263"/>
      <c r="K22" s="242"/>
      <c r="L22" s="242"/>
      <c r="M22" s="242"/>
      <c r="N22" s="274"/>
      <c r="O22" s="275"/>
      <c r="P22" s="275">
        <f t="shared" si="0"/>
        <v>0</v>
      </c>
    </row>
    <row r="23" spans="2:18" s="130" customFormat="1" x14ac:dyDescent="0.2">
      <c r="B23" s="241"/>
      <c r="C23" s="244"/>
      <c r="D23" s="242"/>
      <c r="E23" s="241"/>
      <c r="F23" s="475"/>
      <c r="G23" s="458">
        <f t="shared" si="2"/>
        <v>0</v>
      </c>
      <c r="H23" s="130">
        <f t="shared" si="1"/>
        <v>0</v>
      </c>
      <c r="I23" s="263"/>
      <c r="J23" s="263"/>
      <c r="K23" s="242"/>
      <c r="L23" s="242"/>
      <c r="M23" s="242"/>
      <c r="N23" s="274"/>
      <c r="O23" s="275"/>
      <c r="P23" s="275">
        <f t="shared" si="0"/>
        <v>0</v>
      </c>
    </row>
    <row r="24" spans="2:18" s="130" customFormat="1" x14ac:dyDescent="0.2">
      <c r="B24" s="241"/>
      <c r="C24" s="244"/>
      <c r="D24" s="242"/>
      <c r="E24" s="241"/>
      <c r="F24" s="475"/>
      <c r="G24" s="458">
        <f t="shared" si="2"/>
        <v>0</v>
      </c>
      <c r="H24" s="130">
        <f t="shared" si="1"/>
        <v>0</v>
      </c>
      <c r="I24" s="263"/>
      <c r="J24" s="263"/>
      <c r="K24" s="245"/>
      <c r="L24" s="549"/>
      <c r="M24" s="242"/>
      <c r="N24" s="274"/>
      <c r="O24" s="275"/>
      <c r="P24" s="275">
        <f t="shared" si="0"/>
        <v>0</v>
      </c>
    </row>
    <row r="25" spans="2:18" s="130" customFormat="1" x14ac:dyDescent="0.2">
      <c r="B25" s="241"/>
      <c r="C25" s="244"/>
      <c r="D25" s="242"/>
      <c r="E25" s="241"/>
      <c r="F25" s="475"/>
      <c r="G25" s="458">
        <f t="shared" si="2"/>
        <v>0</v>
      </c>
      <c r="H25" s="130">
        <f t="shared" si="1"/>
        <v>0</v>
      </c>
      <c r="I25" s="263"/>
      <c r="J25" s="263"/>
      <c r="K25" s="242"/>
      <c r="L25" s="242"/>
      <c r="M25" s="242"/>
      <c r="N25" s="274"/>
      <c r="O25" s="275"/>
      <c r="P25" s="275">
        <f t="shared" si="0"/>
        <v>0</v>
      </c>
    </row>
    <row r="26" spans="2:18" s="130" customFormat="1" x14ac:dyDescent="0.2">
      <c r="B26" s="241"/>
      <c r="C26" s="244"/>
      <c r="D26" s="242"/>
      <c r="E26" s="241"/>
      <c r="F26" s="475"/>
      <c r="G26" s="458">
        <f t="shared" si="2"/>
        <v>0</v>
      </c>
      <c r="H26" s="130">
        <f t="shared" si="1"/>
        <v>0</v>
      </c>
      <c r="I26" s="621"/>
      <c r="J26" s="300"/>
      <c r="N26" s="275"/>
      <c r="O26" s="275"/>
      <c r="P26" s="275">
        <f t="shared" si="0"/>
        <v>0</v>
      </c>
    </row>
    <row r="27" spans="2:18" s="130" customFormat="1" x14ac:dyDescent="0.2">
      <c r="B27" s="241"/>
      <c r="C27" s="244"/>
      <c r="D27" s="242"/>
      <c r="E27" s="241"/>
      <c r="F27" s="475"/>
      <c r="G27" s="458">
        <f t="shared" si="2"/>
        <v>0</v>
      </c>
      <c r="H27" s="130">
        <f t="shared" si="1"/>
        <v>0</v>
      </c>
      <c r="I27" s="621"/>
      <c r="J27" s="300"/>
      <c r="N27" s="275"/>
      <c r="O27" s="275"/>
      <c r="P27" s="275">
        <f t="shared" si="0"/>
        <v>0</v>
      </c>
    </row>
    <row r="28" spans="2:18" s="130" customFormat="1" x14ac:dyDescent="0.2">
      <c r="B28" s="241"/>
      <c r="C28" s="244"/>
      <c r="D28" s="242"/>
      <c r="E28" s="241"/>
      <c r="F28" s="475"/>
      <c r="G28" s="458">
        <f t="shared" si="2"/>
        <v>0</v>
      </c>
      <c r="H28" s="130">
        <f t="shared" si="1"/>
        <v>0</v>
      </c>
      <c r="I28" s="621"/>
      <c r="J28" s="263"/>
      <c r="N28" s="275"/>
      <c r="O28" s="275"/>
      <c r="P28" s="275">
        <f t="shared" si="0"/>
        <v>0</v>
      </c>
    </row>
    <row r="29" spans="2:18" s="130" customFormat="1" x14ac:dyDescent="0.2">
      <c r="B29" s="241"/>
      <c r="C29" s="244"/>
      <c r="D29" s="242"/>
      <c r="E29" s="241"/>
      <c r="F29" s="475"/>
      <c r="G29" s="458">
        <f t="shared" si="2"/>
        <v>0</v>
      </c>
      <c r="H29" s="130">
        <f t="shared" si="1"/>
        <v>0</v>
      </c>
      <c r="I29" s="621"/>
      <c r="J29" s="263"/>
      <c r="N29" s="275"/>
      <c r="O29" s="275"/>
      <c r="P29" s="275">
        <f t="shared" si="0"/>
        <v>0</v>
      </c>
    </row>
    <row r="30" spans="2:18" s="130" customFormat="1" x14ac:dyDescent="0.2">
      <c r="B30" s="241"/>
      <c r="C30" s="244"/>
      <c r="D30" s="242"/>
      <c r="E30" s="241"/>
      <c r="F30" s="475"/>
      <c r="G30" s="458">
        <f t="shared" si="2"/>
        <v>0</v>
      </c>
      <c r="H30" s="130">
        <f t="shared" si="1"/>
        <v>0</v>
      </c>
      <c r="I30" s="263"/>
      <c r="J30" s="263"/>
      <c r="N30" s="275"/>
      <c r="O30" s="275"/>
      <c r="P30" s="275">
        <f t="shared" si="0"/>
        <v>0</v>
      </c>
    </row>
    <row r="31" spans="2:18" s="130" customFormat="1" x14ac:dyDescent="0.2">
      <c r="B31" s="241"/>
      <c r="C31" s="244"/>
      <c r="D31" s="242"/>
      <c r="E31" s="389"/>
      <c r="F31" s="550"/>
      <c r="G31" s="458">
        <f t="shared" si="2"/>
        <v>0</v>
      </c>
      <c r="H31" s="130">
        <f t="shared" si="1"/>
        <v>0</v>
      </c>
      <c r="I31" s="263"/>
      <c r="J31" s="263"/>
      <c r="N31" s="275"/>
      <c r="O31" s="275"/>
      <c r="P31" s="275">
        <f t="shared" si="0"/>
        <v>0</v>
      </c>
    </row>
    <row r="32" spans="2:18" s="130" customFormat="1" x14ac:dyDescent="0.2">
      <c r="B32" s="241"/>
      <c r="C32" s="244"/>
      <c r="D32" s="242"/>
      <c r="E32" s="389"/>
      <c r="F32" s="550"/>
      <c r="G32" s="458">
        <f t="shared" si="2"/>
        <v>0</v>
      </c>
      <c r="H32" s="130">
        <f t="shared" si="1"/>
        <v>0</v>
      </c>
      <c r="I32" s="263"/>
      <c r="J32" s="263"/>
      <c r="N32" s="275"/>
      <c r="O32" s="275"/>
      <c r="P32" s="275">
        <f t="shared" si="0"/>
        <v>0</v>
      </c>
    </row>
    <row r="33" spans="2:16" s="130" customFormat="1" x14ac:dyDescent="0.2">
      <c r="B33" s="241"/>
      <c r="C33" s="244"/>
      <c r="D33" s="242"/>
      <c r="E33" s="389"/>
      <c r="F33" s="392"/>
      <c r="G33" s="458">
        <f t="shared" ref="G33:G36" si="3">G32-E33+C33</f>
        <v>0</v>
      </c>
      <c r="H33" s="130">
        <f t="shared" si="1"/>
        <v>0</v>
      </c>
      <c r="I33" s="242"/>
      <c r="J33" s="393"/>
      <c r="N33" s="275"/>
      <c r="O33" s="275"/>
      <c r="P33" s="275">
        <f t="shared" si="0"/>
        <v>0</v>
      </c>
    </row>
    <row r="34" spans="2:16" s="130" customFormat="1" x14ac:dyDescent="0.2">
      <c r="B34" s="241"/>
      <c r="C34" s="244"/>
      <c r="D34" s="242"/>
      <c r="E34" s="389"/>
      <c r="F34" s="392"/>
      <c r="G34" s="458">
        <f t="shared" si="3"/>
        <v>0</v>
      </c>
      <c r="H34" s="130">
        <f t="shared" si="1"/>
        <v>0</v>
      </c>
      <c r="I34" s="242"/>
      <c r="J34" s="393"/>
      <c r="N34" s="275"/>
      <c r="O34" s="275"/>
      <c r="P34" s="275">
        <f t="shared" si="0"/>
        <v>0</v>
      </c>
    </row>
    <row r="35" spans="2:16" s="130" customFormat="1" x14ac:dyDescent="0.2">
      <c r="B35" s="241"/>
      <c r="C35" s="244"/>
      <c r="D35" s="242"/>
      <c r="E35" s="389"/>
      <c r="F35" s="392"/>
      <c r="G35" s="458">
        <f t="shared" si="3"/>
        <v>0</v>
      </c>
      <c r="H35" s="130">
        <f t="shared" si="1"/>
        <v>0</v>
      </c>
      <c r="I35" s="242"/>
      <c r="J35" s="393"/>
      <c r="N35" s="275"/>
      <c r="O35" s="275"/>
      <c r="P35" s="275">
        <f t="shared" si="0"/>
        <v>0</v>
      </c>
    </row>
    <row r="36" spans="2:16" s="130" customFormat="1" x14ac:dyDescent="0.2">
      <c r="B36" s="242"/>
      <c r="C36" s="246"/>
      <c r="E36" s="244"/>
      <c r="F36" s="393"/>
      <c r="G36" s="458">
        <f t="shared" si="3"/>
        <v>0</v>
      </c>
      <c r="H36" s="130">
        <f t="shared" ref="H36:H39" si="4">H35-F36+D36</f>
        <v>0</v>
      </c>
      <c r="I36" s="242"/>
      <c r="J36" s="245"/>
      <c r="N36" s="275"/>
      <c r="O36" s="275"/>
      <c r="P36" s="275">
        <f t="shared" si="0"/>
        <v>0</v>
      </c>
    </row>
    <row r="37" spans="2:16" s="130" customFormat="1" x14ac:dyDescent="0.2">
      <c r="B37" s="242"/>
      <c r="C37" s="246"/>
      <c r="E37" s="244"/>
      <c r="F37" s="393"/>
      <c r="G37" s="400">
        <f t="shared" ref="G37:G78" si="5">G36-E37+C37</f>
        <v>0</v>
      </c>
      <c r="H37" s="130">
        <f t="shared" si="4"/>
        <v>0</v>
      </c>
      <c r="I37" s="242"/>
      <c r="J37" s="245"/>
      <c r="N37" s="275"/>
      <c r="O37" s="275"/>
      <c r="P37" s="275">
        <f t="shared" si="0"/>
        <v>0</v>
      </c>
    </row>
    <row r="38" spans="2:16" s="130" customFormat="1" x14ac:dyDescent="0.2">
      <c r="B38" s="242"/>
      <c r="C38" s="246"/>
      <c r="E38" s="244"/>
      <c r="F38" s="393"/>
      <c r="G38" s="400">
        <f t="shared" si="5"/>
        <v>0</v>
      </c>
      <c r="H38" s="130">
        <f t="shared" si="4"/>
        <v>0</v>
      </c>
      <c r="I38" s="242"/>
      <c r="J38" s="245"/>
      <c r="N38" s="275"/>
      <c r="O38" s="275"/>
      <c r="P38" s="275">
        <f t="shared" si="0"/>
        <v>0</v>
      </c>
    </row>
    <row r="39" spans="2:16" s="130" customFormat="1" x14ac:dyDescent="0.2">
      <c r="B39" s="242"/>
      <c r="C39" s="246"/>
      <c r="E39" s="244"/>
      <c r="F39" s="393"/>
      <c r="G39" s="400">
        <f t="shared" si="5"/>
        <v>0</v>
      </c>
      <c r="H39" s="130">
        <f t="shared" si="4"/>
        <v>0</v>
      </c>
      <c r="I39" s="242"/>
      <c r="J39" s="245"/>
      <c r="L39" s="130" t="str">
        <f t="shared" ref="L39:L76" si="6">IF(D39&gt;0,D39," ")</f>
        <v xml:space="preserve"> </v>
      </c>
      <c r="N39" s="275"/>
      <c r="O39" s="275"/>
      <c r="P39" s="275">
        <f t="shared" si="0"/>
        <v>0</v>
      </c>
    </row>
    <row r="40" spans="2:16" s="130" customFormat="1" x14ac:dyDescent="0.2">
      <c r="B40" s="242"/>
      <c r="C40" s="246"/>
      <c r="E40" s="244"/>
      <c r="F40" s="393"/>
      <c r="G40" s="400">
        <f t="shared" si="5"/>
        <v>0</v>
      </c>
      <c r="H40" s="130">
        <f t="shared" ref="G40:H91" si="7">H39-F40+D40</f>
        <v>0</v>
      </c>
      <c r="I40" s="242"/>
      <c r="J40" s="245"/>
      <c r="L40" s="130" t="str">
        <f t="shared" si="6"/>
        <v xml:space="preserve"> </v>
      </c>
      <c r="N40" s="275"/>
      <c r="O40" s="275"/>
      <c r="P40" s="275">
        <f t="shared" si="0"/>
        <v>0</v>
      </c>
    </row>
    <row r="41" spans="2:16" s="130" customFormat="1" x14ac:dyDescent="0.2">
      <c r="B41" s="242"/>
      <c r="C41" s="246"/>
      <c r="E41" s="244"/>
      <c r="F41" s="393"/>
      <c r="G41" s="400">
        <f t="shared" si="5"/>
        <v>0</v>
      </c>
      <c r="H41" s="130">
        <f t="shared" si="7"/>
        <v>0</v>
      </c>
      <c r="I41" s="242"/>
      <c r="J41" s="245"/>
      <c r="L41" s="130" t="str">
        <f t="shared" si="6"/>
        <v xml:space="preserve"> </v>
      </c>
      <c r="N41" s="275"/>
      <c r="O41" s="275"/>
      <c r="P41" s="275">
        <f t="shared" si="0"/>
        <v>0</v>
      </c>
    </row>
    <row r="42" spans="2:16" s="130" customFormat="1" x14ac:dyDescent="0.2">
      <c r="B42" s="242"/>
      <c r="C42" s="246"/>
      <c r="E42" s="244"/>
      <c r="F42" s="393"/>
      <c r="G42" s="400">
        <f t="shared" si="5"/>
        <v>0</v>
      </c>
      <c r="H42" s="130">
        <f t="shared" si="7"/>
        <v>0</v>
      </c>
      <c r="I42" s="242"/>
      <c r="J42" s="300"/>
      <c r="L42" s="130" t="str">
        <f t="shared" si="6"/>
        <v xml:space="preserve"> </v>
      </c>
      <c r="N42" s="275"/>
      <c r="O42" s="275"/>
      <c r="P42" s="275">
        <f t="shared" si="0"/>
        <v>0</v>
      </c>
    </row>
    <row r="43" spans="2:16" s="130" customFormat="1" x14ac:dyDescent="0.2">
      <c r="B43" s="242"/>
      <c r="C43" s="246"/>
      <c r="E43" s="244"/>
      <c r="F43" s="393"/>
      <c r="G43" s="400">
        <f t="shared" si="5"/>
        <v>0</v>
      </c>
      <c r="H43" s="130">
        <f t="shared" si="7"/>
        <v>0</v>
      </c>
      <c r="I43" s="242"/>
      <c r="J43" s="245"/>
      <c r="L43" s="130" t="str">
        <f t="shared" si="6"/>
        <v xml:space="preserve"> </v>
      </c>
      <c r="N43" s="275"/>
      <c r="O43" s="275"/>
      <c r="P43" s="275">
        <f t="shared" si="0"/>
        <v>0</v>
      </c>
    </row>
    <row r="44" spans="2:16" s="130" customFormat="1" x14ac:dyDescent="0.2">
      <c r="C44" s="246"/>
      <c r="E44" s="244"/>
      <c r="G44" s="400">
        <f t="shared" si="5"/>
        <v>0</v>
      </c>
      <c r="H44" s="130">
        <f t="shared" si="7"/>
        <v>0</v>
      </c>
      <c r="L44" s="130" t="str">
        <f t="shared" si="6"/>
        <v xml:space="preserve"> </v>
      </c>
      <c r="N44" s="275"/>
      <c r="O44" s="275"/>
      <c r="P44" s="275">
        <f t="shared" si="0"/>
        <v>0</v>
      </c>
    </row>
    <row r="45" spans="2:16" s="130" customFormat="1" x14ac:dyDescent="0.2">
      <c r="C45" s="246"/>
      <c r="E45" s="246"/>
      <c r="G45" s="400">
        <f t="shared" si="5"/>
        <v>0</v>
      </c>
      <c r="H45" s="130">
        <f t="shared" si="7"/>
        <v>0</v>
      </c>
      <c r="N45" s="275"/>
      <c r="O45" s="275"/>
      <c r="P45" s="275">
        <f t="shared" si="0"/>
        <v>0</v>
      </c>
    </row>
    <row r="46" spans="2:16" s="130" customFormat="1" x14ac:dyDescent="0.2">
      <c r="C46" s="246"/>
      <c r="E46" s="246"/>
      <c r="G46" s="400">
        <f t="shared" si="5"/>
        <v>0</v>
      </c>
      <c r="H46" s="130">
        <f t="shared" si="7"/>
        <v>0</v>
      </c>
      <c r="L46" s="130" t="str">
        <f t="shared" si="6"/>
        <v xml:space="preserve"> </v>
      </c>
      <c r="N46" s="275"/>
      <c r="O46" s="275"/>
      <c r="P46" s="275">
        <f t="shared" si="0"/>
        <v>0</v>
      </c>
    </row>
    <row r="47" spans="2:16" s="130" customFormat="1" x14ac:dyDescent="0.2">
      <c r="C47" s="246"/>
      <c r="E47" s="246"/>
      <c r="G47" s="400">
        <f t="shared" si="5"/>
        <v>0</v>
      </c>
      <c r="H47" s="130">
        <f t="shared" si="7"/>
        <v>0</v>
      </c>
      <c r="L47" s="130" t="str">
        <f t="shared" si="6"/>
        <v xml:space="preserve"> </v>
      </c>
      <c r="N47" s="275"/>
      <c r="O47" s="275"/>
      <c r="P47" s="275">
        <f t="shared" si="0"/>
        <v>0</v>
      </c>
    </row>
    <row r="48" spans="2:16" s="130" customFormat="1" x14ac:dyDescent="0.2">
      <c r="C48" s="246"/>
      <c r="E48" s="246"/>
      <c r="G48" s="400">
        <f t="shared" si="5"/>
        <v>0</v>
      </c>
      <c r="H48" s="130">
        <f t="shared" si="7"/>
        <v>0</v>
      </c>
      <c r="L48" s="130" t="str">
        <f t="shared" si="6"/>
        <v xml:space="preserve"> </v>
      </c>
      <c r="N48" s="275"/>
      <c r="O48" s="275"/>
      <c r="P48" s="275">
        <f t="shared" si="0"/>
        <v>0</v>
      </c>
    </row>
    <row r="49" spans="3:16" s="130" customFormat="1" x14ac:dyDescent="0.2">
      <c r="C49" s="246"/>
      <c r="E49" s="246"/>
      <c r="G49" s="400">
        <f t="shared" si="5"/>
        <v>0</v>
      </c>
      <c r="H49" s="130">
        <f t="shared" si="7"/>
        <v>0</v>
      </c>
      <c r="L49" s="130" t="str">
        <f t="shared" si="6"/>
        <v xml:space="preserve"> </v>
      </c>
      <c r="N49" s="275"/>
      <c r="O49" s="275"/>
      <c r="P49" s="275">
        <f t="shared" si="0"/>
        <v>0</v>
      </c>
    </row>
    <row r="50" spans="3:16" s="130" customFormat="1" x14ac:dyDescent="0.2">
      <c r="C50" s="246"/>
      <c r="E50" s="246"/>
      <c r="G50" s="400">
        <f t="shared" si="5"/>
        <v>0</v>
      </c>
      <c r="H50" s="130">
        <f t="shared" si="7"/>
        <v>0</v>
      </c>
      <c r="L50" s="130" t="str">
        <f t="shared" si="6"/>
        <v xml:space="preserve"> </v>
      </c>
      <c r="N50" s="275"/>
      <c r="O50" s="275"/>
      <c r="P50" s="275">
        <f t="shared" si="0"/>
        <v>0</v>
      </c>
    </row>
    <row r="51" spans="3:16" s="130" customFormat="1" x14ac:dyDescent="0.2">
      <c r="C51" s="246"/>
      <c r="E51" s="246"/>
      <c r="G51" s="400">
        <f t="shared" si="5"/>
        <v>0</v>
      </c>
      <c r="H51" s="130">
        <f t="shared" si="7"/>
        <v>0</v>
      </c>
      <c r="L51" s="130" t="str">
        <f t="shared" si="6"/>
        <v xml:space="preserve"> </v>
      </c>
      <c r="N51" s="275"/>
      <c r="O51" s="275"/>
      <c r="P51" s="275">
        <f t="shared" si="0"/>
        <v>0</v>
      </c>
    </row>
    <row r="52" spans="3:16" s="130" customFormat="1" x14ac:dyDescent="0.2">
      <c r="C52" s="246"/>
      <c r="E52" s="246"/>
      <c r="G52" s="400">
        <f t="shared" si="5"/>
        <v>0</v>
      </c>
      <c r="H52" s="130">
        <f t="shared" si="7"/>
        <v>0</v>
      </c>
      <c r="L52" s="130" t="str">
        <f t="shared" si="6"/>
        <v xml:space="preserve"> </v>
      </c>
      <c r="N52" s="275"/>
      <c r="O52" s="275"/>
      <c r="P52" s="275">
        <f t="shared" si="0"/>
        <v>0</v>
      </c>
    </row>
    <row r="53" spans="3:16" s="130" customFormat="1" x14ac:dyDescent="0.2">
      <c r="C53" s="246"/>
      <c r="E53" s="246"/>
      <c r="G53" s="400">
        <f t="shared" si="5"/>
        <v>0</v>
      </c>
      <c r="H53" s="130">
        <f t="shared" si="7"/>
        <v>0</v>
      </c>
      <c r="L53" s="130" t="str">
        <f t="shared" si="6"/>
        <v xml:space="preserve"> </v>
      </c>
      <c r="N53" s="275"/>
      <c r="O53" s="275"/>
      <c r="P53" s="275">
        <f t="shared" si="0"/>
        <v>0</v>
      </c>
    </row>
    <row r="54" spans="3:16" s="130" customFormat="1" x14ac:dyDescent="0.2">
      <c r="C54" s="246"/>
      <c r="E54" s="246"/>
      <c r="G54" s="400">
        <f t="shared" si="5"/>
        <v>0</v>
      </c>
      <c r="H54" s="130">
        <f t="shared" si="7"/>
        <v>0</v>
      </c>
      <c r="L54" s="130" t="str">
        <f t="shared" si="6"/>
        <v xml:space="preserve"> </v>
      </c>
      <c r="N54" s="275"/>
      <c r="O54" s="275"/>
      <c r="P54" s="275">
        <f t="shared" si="0"/>
        <v>0</v>
      </c>
    </row>
    <row r="55" spans="3:16" s="130" customFormat="1" x14ac:dyDescent="0.2">
      <c r="C55" s="246"/>
      <c r="E55" s="246"/>
      <c r="G55" s="400">
        <f t="shared" si="5"/>
        <v>0</v>
      </c>
      <c r="H55" s="130">
        <f t="shared" si="7"/>
        <v>0</v>
      </c>
      <c r="L55" s="130" t="str">
        <f t="shared" si="6"/>
        <v xml:space="preserve"> </v>
      </c>
      <c r="N55" s="275"/>
      <c r="O55" s="275"/>
      <c r="P55" s="275">
        <f t="shared" si="0"/>
        <v>0</v>
      </c>
    </row>
    <row r="56" spans="3:16" s="130" customFormat="1" x14ac:dyDescent="0.2">
      <c r="C56" s="246"/>
      <c r="E56" s="246"/>
      <c r="G56" s="400">
        <f t="shared" si="5"/>
        <v>0</v>
      </c>
      <c r="H56" s="130">
        <f t="shared" si="7"/>
        <v>0</v>
      </c>
      <c r="L56" s="130" t="str">
        <f t="shared" si="6"/>
        <v xml:space="preserve"> </v>
      </c>
      <c r="N56" s="275"/>
      <c r="O56" s="275"/>
      <c r="P56" s="275">
        <f t="shared" si="0"/>
        <v>0</v>
      </c>
    </row>
    <row r="57" spans="3:16" s="130" customFormat="1" x14ac:dyDescent="0.2">
      <c r="C57" s="246"/>
      <c r="E57" s="246"/>
      <c r="G57" s="400">
        <f t="shared" si="5"/>
        <v>0</v>
      </c>
      <c r="H57" s="130">
        <f t="shared" si="7"/>
        <v>0</v>
      </c>
      <c r="L57" s="130" t="str">
        <f t="shared" si="6"/>
        <v xml:space="preserve"> </v>
      </c>
      <c r="N57" s="275"/>
      <c r="O57" s="275"/>
      <c r="P57" s="275">
        <f t="shared" si="0"/>
        <v>0</v>
      </c>
    </row>
    <row r="58" spans="3:16" s="130" customFormat="1" x14ac:dyDescent="0.2">
      <c r="C58" s="246"/>
      <c r="E58" s="246"/>
      <c r="G58" s="400">
        <f t="shared" si="5"/>
        <v>0</v>
      </c>
      <c r="H58" s="130">
        <f t="shared" si="7"/>
        <v>0</v>
      </c>
      <c r="L58" s="130" t="str">
        <f t="shared" si="6"/>
        <v xml:space="preserve"> </v>
      </c>
      <c r="N58" s="275"/>
      <c r="O58" s="275"/>
      <c r="P58" s="275">
        <f t="shared" si="0"/>
        <v>0</v>
      </c>
    </row>
    <row r="59" spans="3:16" s="130" customFormat="1" x14ac:dyDescent="0.2">
      <c r="C59" s="246"/>
      <c r="E59" s="246"/>
      <c r="G59" s="244">
        <f t="shared" si="5"/>
        <v>0</v>
      </c>
      <c r="H59" s="130">
        <f t="shared" si="7"/>
        <v>0</v>
      </c>
      <c r="L59" s="130" t="str">
        <f t="shared" si="6"/>
        <v xml:space="preserve"> </v>
      </c>
      <c r="N59" s="275"/>
      <c r="O59" s="275"/>
      <c r="P59" s="275">
        <f t="shared" si="0"/>
        <v>0</v>
      </c>
    </row>
    <row r="60" spans="3:16" s="130" customFormat="1" x14ac:dyDescent="0.2">
      <c r="C60" s="246"/>
      <c r="E60" s="246"/>
      <c r="G60" s="244">
        <f t="shared" si="5"/>
        <v>0</v>
      </c>
      <c r="H60" s="130">
        <f t="shared" si="7"/>
        <v>0</v>
      </c>
      <c r="L60" s="130" t="str">
        <f t="shared" si="6"/>
        <v xml:space="preserve"> </v>
      </c>
      <c r="N60" s="275"/>
      <c r="O60" s="275"/>
      <c r="P60" s="275">
        <f t="shared" si="0"/>
        <v>0</v>
      </c>
    </row>
    <row r="61" spans="3:16" s="130" customFormat="1" x14ac:dyDescent="0.2">
      <c r="C61" s="246"/>
      <c r="E61" s="246"/>
      <c r="G61" s="244">
        <f t="shared" si="5"/>
        <v>0</v>
      </c>
      <c r="H61" s="130">
        <f t="shared" si="7"/>
        <v>0</v>
      </c>
      <c r="L61" s="130" t="str">
        <f t="shared" si="6"/>
        <v xml:space="preserve"> </v>
      </c>
      <c r="N61" s="275"/>
      <c r="O61" s="275"/>
      <c r="P61" s="275">
        <f t="shared" si="0"/>
        <v>0</v>
      </c>
    </row>
    <row r="62" spans="3:16" s="130" customFormat="1" x14ac:dyDescent="0.2">
      <c r="C62" s="246"/>
      <c r="E62" s="246"/>
      <c r="G62" s="244">
        <f t="shared" si="5"/>
        <v>0</v>
      </c>
      <c r="H62" s="130">
        <f t="shared" si="7"/>
        <v>0</v>
      </c>
      <c r="L62" s="130" t="str">
        <f t="shared" si="6"/>
        <v xml:space="preserve"> </v>
      </c>
      <c r="N62" s="275"/>
      <c r="O62" s="275"/>
      <c r="P62" s="275">
        <f t="shared" si="0"/>
        <v>0</v>
      </c>
    </row>
    <row r="63" spans="3:16" s="130" customFormat="1" x14ac:dyDescent="0.2">
      <c r="C63" s="246"/>
      <c r="E63" s="246"/>
      <c r="G63" s="244">
        <f t="shared" si="5"/>
        <v>0</v>
      </c>
      <c r="H63" s="130">
        <f t="shared" si="7"/>
        <v>0</v>
      </c>
      <c r="L63" s="130" t="str">
        <f t="shared" si="6"/>
        <v xml:space="preserve"> </v>
      </c>
      <c r="N63" s="275"/>
      <c r="O63" s="275"/>
      <c r="P63" s="275">
        <f t="shared" si="0"/>
        <v>0</v>
      </c>
    </row>
    <row r="64" spans="3:16" s="130" customFormat="1" x14ac:dyDescent="0.2">
      <c r="C64" s="246"/>
      <c r="E64" s="246"/>
      <c r="G64" s="244">
        <f t="shared" si="5"/>
        <v>0</v>
      </c>
      <c r="H64" s="130">
        <f t="shared" si="7"/>
        <v>0</v>
      </c>
      <c r="L64" s="130" t="str">
        <f t="shared" si="6"/>
        <v xml:space="preserve"> </v>
      </c>
      <c r="N64" s="275"/>
      <c r="O64" s="275"/>
      <c r="P64" s="275">
        <f t="shared" si="0"/>
        <v>0</v>
      </c>
    </row>
    <row r="65" spans="3:16" s="130" customFormat="1" x14ac:dyDescent="0.2">
      <c r="C65" s="246"/>
      <c r="E65" s="246"/>
      <c r="G65" s="244">
        <f t="shared" si="5"/>
        <v>0</v>
      </c>
      <c r="H65" s="130">
        <f t="shared" si="7"/>
        <v>0</v>
      </c>
      <c r="L65" s="130" t="str">
        <f t="shared" si="6"/>
        <v xml:space="preserve"> </v>
      </c>
      <c r="N65" s="275"/>
      <c r="O65" s="275"/>
      <c r="P65" s="275">
        <f t="shared" si="0"/>
        <v>0</v>
      </c>
    </row>
    <row r="66" spans="3:16" s="130" customFormat="1" x14ac:dyDescent="0.2">
      <c r="C66" s="246"/>
      <c r="E66" s="246"/>
      <c r="G66" s="244">
        <f t="shared" si="5"/>
        <v>0</v>
      </c>
      <c r="H66" s="130">
        <f t="shared" si="7"/>
        <v>0</v>
      </c>
      <c r="L66" s="130" t="str">
        <f t="shared" si="6"/>
        <v xml:space="preserve"> </v>
      </c>
      <c r="N66" s="275"/>
      <c r="O66" s="275"/>
      <c r="P66" s="275">
        <f t="shared" si="0"/>
        <v>0</v>
      </c>
    </row>
    <row r="67" spans="3:16" s="130" customFormat="1" x14ac:dyDescent="0.2">
      <c r="C67" s="246"/>
      <c r="E67" s="246"/>
      <c r="G67" s="244">
        <f t="shared" si="5"/>
        <v>0</v>
      </c>
      <c r="H67" s="130">
        <f t="shared" si="7"/>
        <v>0</v>
      </c>
      <c r="L67" s="130" t="str">
        <f t="shared" si="6"/>
        <v xml:space="preserve"> </v>
      </c>
      <c r="N67" s="275"/>
      <c r="O67" s="275"/>
      <c r="P67" s="275">
        <f t="shared" si="0"/>
        <v>0</v>
      </c>
    </row>
    <row r="68" spans="3:16" s="130" customFormat="1" x14ac:dyDescent="0.2">
      <c r="C68" s="246"/>
      <c r="E68" s="246"/>
      <c r="G68" s="244">
        <f t="shared" si="5"/>
        <v>0</v>
      </c>
      <c r="H68" s="130">
        <f t="shared" si="7"/>
        <v>0</v>
      </c>
      <c r="L68" s="130" t="str">
        <f t="shared" si="6"/>
        <v xml:space="preserve"> </v>
      </c>
      <c r="N68" s="275"/>
      <c r="O68" s="275"/>
      <c r="P68" s="275">
        <f t="shared" si="0"/>
        <v>0</v>
      </c>
    </row>
    <row r="69" spans="3:16" s="130" customFormat="1" x14ac:dyDescent="0.2">
      <c r="C69" s="246"/>
      <c r="E69" s="246"/>
      <c r="G69" s="244">
        <f t="shared" si="5"/>
        <v>0</v>
      </c>
      <c r="H69" s="130">
        <f t="shared" si="7"/>
        <v>0</v>
      </c>
      <c r="L69" s="130" t="str">
        <f t="shared" si="6"/>
        <v xml:space="preserve"> </v>
      </c>
      <c r="N69" s="275"/>
      <c r="O69" s="275"/>
      <c r="P69" s="275">
        <f t="shared" si="0"/>
        <v>0</v>
      </c>
    </row>
    <row r="70" spans="3:16" s="130" customFormat="1" x14ac:dyDescent="0.2">
      <c r="C70" s="246"/>
      <c r="E70" s="246"/>
      <c r="G70" s="244">
        <f t="shared" si="5"/>
        <v>0</v>
      </c>
      <c r="H70" s="130">
        <f t="shared" si="7"/>
        <v>0</v>
      </c>
      <c r="L70" s="130" t="str">
        <f t="shared" si="6"/>
        <v xml:space="preserve"> </v>
      </c>
      <c r="N70" s="275"/>
      <c r="O70" s="275"/>
      <c r="P70" s="275">
        <f t="shared" si="0"/>
        <v>0</v>
      </c>
    </row>
    <row r="71" spans="3:16" s="130" customFormat="1" x14ac:dyDescent="0.2">
      <c r="C71" s="246"/>
      <c r="E71" s="246"/>
      <c r="G71" s="244">
        <f t="shared" si="5"/>
        <v>0</v>
      </c>
      <c r="H71" s="130">
        <f t="shared" si="7"/>
        <v>0</v>
      </c>
      <c r="L71" s="130" t="str">
        <f t="shared" si="6"/>
        <v xml:space="preserve"> </v>
      </c>
      <c r="N71" s="275"/>
      <c r="O71" s="275"/>
      <c r="P71" s="275">
        <f t="shared" si="0"/>
        <v>0</v>
      </c>
    </row>
    <row r="72" spans="3:16" s="130" customFormat="1" x14ac:dyDescent="0.2">
      <c r="C72" s="246"/>
      <c r="E72" s="246"/>
      <c r="G72" s="244">
        <f t="shared" si="5"/>
        <v>0</v>
      </c>
      <c r="H72" s="130">
        <f t="shared" si="7"/>
        <v>0</v>
      </c>
      <c r="L72" s="130" t="str">
        <f t="shared" si="6"/>
        <v xml:space="preserve"> </v>
      </c>
      <c r="N72" s="275"/>
      <c r="O72" s="275"/>
      <c r="P72" s="275">
        <f t="shared" si="0"/>
        <v>0</v>
      </c>
    </row>
    <row r="73" spans="3:16" s="130" customFormat="1" x14ac:dyDescent="0.2">
      <c r="C73" s="246"/>
      <c r="E73" s="246"/>
      <c r="G73" s="244">
        <f t="shared" si="5"/>
        <v>0</v>
      </c>
      <c r="H73" s="130">
        <f t="shared" si="7"/>
        <v>0</v>
      </c>
      <c r="L73" s="130" t="str">
        <f t="shared" si="6"/>
        <v xml:space="preserve"> </v>
      </c>
      <c r="N73" s="275"/>
      <c r="O73" s="275"/>
      <c r="P73" s="275">
        <f t="shared" si="0"/>
        <v>0</v>
      </c>
    </row>
    <row r="74" spans="3:16" s="130" customFormat="1" x14ac:dyDescent="0.2">
      <c r="C74" s="246"/>
      <c r="E74" s="246"/>
      <c r="G74" s="244">
        <f t="shared" si="5"/>
        <v>0</v>
      </c>
      <c r="H74" s="130">
        <f t="shared" si="7"/>
        <v>0</v>
      </c>
      <c r="L74" s="130" t="str">
        <f t="shared" si="6"/>
        <v xml:space="preserve"> </v>
      </c>
      <c r="N74" s="275"/>
      <c r="O74" s="275"/>
      <c r="P74" s="275">
        <f t="shared" ref="P74:P137" si="8">O74*G74</f>
        <v>0</v>
      </c>
    </row>
    <row r="75" spans="3:16" s="130" customFormat="1" x14ac:dyDescent="0.2">
      <c r="C75" s="246"/>
      <c r="E75" s="246"/>
      <c r="G75" s="244">
        <f t="shared" si="5"/>
        <v>0</v>
      </c>
      <c r="H75" s="130">
        <f t="shared" si="7"/>
        <v>0</v>
      </c>
      <c r="L75" s="130" t="str">
        <f t="shared" si="6"/>
        <v xml:space="preserve"> </v>
      </c>
      <c r="N75" s="275"/>
      <c r="O75" s="275"/>
      <c r="P75" s="275">
        <f t="shared" si="8"/>
        <v>0</v>
      </c>
    </row>
    <row r="76" spans="3:16" s="130" customFormat="1" x14ac:dyDescent="0.2">
      <c r="C76" s="246"/>
      <c r="E76" s="246"/>
      <c r="G76" s="244">
        <f t="shared" si="5"/>
        <v>0</v>
      </c>
      <c r="H76" s="130">
        <f t="shared" si="7"/>
        <v>0</v>
      </c>
      <c r="L76" s="130" t="str">
        <f t="shared" si="6"/>
        <v xml:space="preserve"> </v>
      </c>
      <c r="N76" s="275"/>
      <c r="O76" s="275"/>
      <c r="P76" s="275">
        <f t="shared" si="8"/>
        <v>0</v>
      </c>
    </row>
    <row r="77" spans="3:16" s="130" customFormat="1" x14ac:dyDescent="0.2">
      <c r="C77" s="246"/>
      <c r="E77" s="246"/>
      <c r="G77" s="244">
        <f t="shared" si="5"/>
        <v>0</v>
      </c>
      <c r="H77" s="130">
        <f t="shared" si="7"/>
        <v>0</v>
      </c>
      <c r="L77" s="130" t="str">
        <f t="shared" ref="L77:L140" si="9">IF(D77&gt;0,D77," ")</f>
        <v xml:space="preserve"> </v>
      </c>
      <c r="N77" s="275"/>
      <c r="O77" s="275"/>
      <c r="P77" s="275">
        <f t="shared" si="8"/>
        <v>0</v>
      </c>
    </row>
    <row r="78" spans="3:16" s="130" customFormat="1" x14ac:dyDescent="0.2">
      <c r="C78" s="246"/>
      <c r="E78" s="246"/>
      <c r="G78" s="244">
        <f t="shared" si="5"/>
        <v>0</v>
      </c>
      <c r="H78" s="130">
        <f t="shared" si="7"/>
        <v>0</v>
      </c>
      <c r="L78" s="130" t="str">
        <f t="shared" si="9"/>
        <v xml:space="preserve"> </v>
      </c>
      <c r="N78" s="275"/>
      <c r="O78" s="275"/>
      <c r="P78" s="275">
        <f t="shared" si="8"/>
        <v>0</v>
      </c>
    </row>
    <row r="79" spans="3:16" s="130" customFormat="1" x14ac:dyDescent="0.2">
      <c r="C79" s="246"/>
      <c r="E79" s="246"/>
      <c r="G79" s="246">
        <f t="shared" si="7"/>
        <v>0</v>
      </c>
      <c r="H79" s="130">
        <f t="shared" si="7"/>
        <v>0</v>
      </c>
      <c r="L79" s="130" t="str">
        <f t="shared" si="9"/>
        <v xml:space="preserve"> </v>
      </c>
      <c r="N79" s="275"/>
      <c r="O79" s="275"/>
      <c r="P79" s="275">
        <f t="shared" si="8"/>
        <v>0</v>
      </c>
    </row>
    <row r="80" spans="3:16" s="130" customFormat="1" x14ac:dyDescent="0.2">
      <c r="C80" s="246"/>
      <c r="E80" s="246"/>
      <c r="G80" s="246">
        <f t="shared" si="7"/>
        <v>0</v>
      </c>
      <c r="H80" s="130">
        <f t="shared" si="7"/>
        <v>0</v>
      </c>
      <c r="L80" s="130" t="str">
        <f t="shared" si="9"/>
        <v xml:space="preserve"> </v>
      </c>
      <c r="N80" s="275"/>
      <c r="O80" s="275"/>
      <c r="P80" s="275">
        <f t="shared" si="8"/>
        <v>0</v>
      </c>
    </row>
    <row r="81" spans="3:16" s="130" customFormat="1" x14ac:dyDescent="0.2">
      <c r="C81" s="246"/>
      <c r="E81" s="246"/>
      <c r="G81" s="246">
        <f t="shared" si="7"/>
        <v>0</v>
      </c>
      <c r="H81" s="130">
        <f t="shared" si="7"/>
        <v>0</v>
      </c>
      <c r="L81" s="130" t="str">
        <f t="shared" si="9"/>
        <v xml:space="preserve"> </v>
      </c>
      <c r="N81" s="275"/>
      <c r="O81" s="275"/>
      <c r="P81" s="275">
        <f t="shared" si="8"/>
        <v>0</v>
      </c>
    </row>
    <row r="82" spans="3:16" s="130" customFormat="1" x14ac:dyDescent="0.2">
      <c r="C82" s="246"/>
      <c r="E82" s="246"/>
      <c r="G82" s="246">
        <f t="shared" si="7"/>
        <v>0</v>
      </c>
      <c r="H82" s="130">
        <f t="shared" si="7"/>
        <v>0</v>
      </c>
      <c r="L82" s="130" t="str">
        <f t="shared" si="9"/>
        <v xml:space="preserve"> </v>
      </c>
      <c r="N82" s="275"/>
      <c r="O82" s="275"/>
      <c r="P82" s="275">
        <f t="shared" si="8"/>
        <v>0</v>
      </c>
    </row>
    <row r="83" spans="3:16" s="130" customFormat="1" x14ac:dyDescent="0.2">
      <c r="C83" s="246"/>
      <c r="E83" s="246"/>
      <c r="G83" s="246">
        <f t="shared" si="7"/>
        <v>0</v>
      </c>
      <c r="H83" s="130">
        <f t="shared" si="7"/>
        <v>0</v>
      </c>
      <c r="L83" s="130" t="str">
        <f t="shared" si="9"/>
        <v xml:space="preserve"> </v>
      </c>
      <c r="N83" s="275"/>
      <c r="O83" s="275"/>
      <c r="P83" s="275">
        <f t="shared" si="8"/>
        <v>0</v>
      </c>
    </row>
    <row r="84" spans="3:16" s="130" customFormat="1" x14ac:dyDescent="0.2">
      <c r="C84" s="246"/>
      <c r="E84" s="246"/>
      <c r="G84" s="246">
        <f t="shared" si="7"/>
        <v>0</v>
      </c>
      <c r="H84" s="130">
        <f t="shared" si="7"/>
        <v>0</v>
      </c>
      <c r="L84" s="130" t="str">
        <f t="shared" si="9"/>
        <v xml:space="preserve"> </v>
      </c>
      <c r="N84" s="275"/>
      <c r="O84" s="275"/>
      <c r="P84" s="275">
        <f t="shared" si="8"/>
        <v>0</v>
      </c>
    </row>
    <row r="85" spans="3:16" s="130" customFormat="1" x14ac:dyDescent="0.2">
      <c r="C85" s="246"/>
      <c r="E85" s="246"/>
      <c r="G85" s="246">
        <f t="shared" si="7"/>
        <v>0</v>
      </c>
      <c r="H85" s="130">
        <f t="shared" si="7"/>
        <v>0</v>
      </c>
      <c r="L85" s="130" t="str">
        <f t="shared" si="9"/>
        <v xml:space="preserve"> </v>
      </c>
      <c r="N85" s="275"/>
      <c r="O85" s="275"/>
      <c r="P85" s="275">
        <f t="shared" si="8"/>
        <v>0</v>
      </c>
    </row>
    <row r="86" spans="3:16" s="130" customFormat="1" x14ac:dyDescent="0.2">
      <c r="C86" s="246"/>
      <c r="E86" s="246"/>
      <c r="G86" s="246">
        <f t="shared" si="7"/>
        <v>0</v>
      </c>
      <c r="H86" s="130">
        <f t="shared" si="7"/>
        <v>0</v>
      </c>
      <c r="L86" s="130" t="str">
        <f t="shared" si="9"/>
        <v xml:space="preserve"> </v>
      </c>
      <c r="N86" s="275"/>
      <c r="O86" s="275"/>
      <c r="P86" s="275">
        <f t="shared" si="8"/>
        <v>0</v>
      </c>
    </row>
    <row r="87" spans="3:16" s="130" customFormat="1" x14ac:dyDescent="0.2">
      <c r="C87" s="246"/>
      <c r="E87" s="246"/>
      <c r="G87" s="246">
        <f t="shared" si="7"/>
        <v>0</v>
      </c>
      <c r="H87" s="130">
        <f t="shared" si="7"/>
        <v>0</v>
      </c>
      <c r="L87" s="130" t="str">
        <f t="shared" si="9"/>
        <v xml:space="preserve"> </v>
      </c>
      <c r="N87" s="275"/>
      <c r="O87" s="275"/>
      <c r="P87" s="275">
        <f t="shared" si="8"/>
        <v>0</v>
      </c>
    </row>
    <row r="88" spans="3:16" s="130" customFormat="1" x14ac:dyDescent="0.2">
      <c r="C88" s="246"/>
      <c r="E88" s="246"/>
      <c r="G88" s="246">
        <f t="shared" si="7"/>
        <v>0</v>
      </c>
      <c r="H88" s="130">
        <f t="shared" si="7"/>
        <v>0</v>
      </c>
      <c r="L88" s="130" t="str">
        <f t="shared" si="9"/>
        <v xml:space="preserve"> </v>
      </c>
      <c r="N88" s="275"/>
      <c r="O88" s="275"/>
      <c r="P88" s="275">
        <f t="shared" si="8"/>
        <v>0</v>
      </c>
    </row>
    <row r="89" spans="3:16" s="130" customFormat="1" x14ac:dyDescent="0.2">
      <c r="C89" s="246"/>
      <c r="E89" s="246"/>
      <c r="G89" s="246">
        <f t="shared" si="7"/>
        <v>0</v>
      </c>
      <c r="H89" s="130">
        <f t="shared" si="7"/>
        <v>0</v>
      </c>
      <c r="L89" s="130" t="str">
        <f t="shared" si="9"/>
        <v xml:space="preserve"> </v>
      </c>
      <c r="N89" s="275"/>
      <c r="O89" s="275"/>
      <c r="P89" s="275">
        <f t="shared" si="8"/>
        <v>0</v>
      </c>
    </row>
    <row r="90" spans="3:16" s="130" customFormat="1" x14ac:dyDescent="0.2">
      <c r="C90" s="246"/>
      <c r="E90" s="246"/>
      <c r="G90" s="246">
        <f t="shared" si="7"/>
        <v>0</v>
      </c>
      <c r="H90" s="130">
        <f t="shared" si="7"/>
        <v>0</v>
      </c>
      <c r="L90" s="130" t="str">
        <f t="shared" si="9"/>
        <v xml:space="preserve"> </v>
      </c>
      <c r="N90" s="275"/>
      <c r="O90" s="275"/>
      <c r="P90" s="275">
        <f t="shared" si="8"/>
        <v>0</v>
      </c>
    </row>
    <row r="91" spans="3:16" s="130" customFormat="1" x14ac:dyDescent="0.2">
      <c r="C91" s="246"/>
      <c r="E91" s="246"/>
      <c r="G91" s="246">
        <f t="shared" si="7"/>
        <v>0</v>
      </c>
      <c r="H91" s="130">
        <f t="shared" si="7"/>
        <v>0</v>
      </c>
      <c r="L91" s="130" t="str">
        <f t="shared" si="9"/>
        <v xml:space="preserve"> </v>
      </c>
      <c r="N91" s="275"/>
      <c r="O91" s="275"/>
      <c r="P91" s="275">
        <f t="shared" si="8"/>
        <v>0</v>
      </c>
    </row>
    <row r="92" spans="3:16" s="130" customFormat="1" x14ac:dyDescent="0.2">
      <c r="C92" s="246"/>
      <c r="E92" s="246"/>
      <c r="G92" s="246">
        <f t="shared" ref="G92:H119" si="10">G91-E92+C92</f>
        <v>0</v>
      </c>
      <c r="H92" s="130">
        <f t="shared" si="10"/>
        <v>0</v>
      </c>
      <c r="L92" s="130" t="str">
        <f t="shared" si="9"/>
        <v xml:space="preserve"> </v>
      </c>
      <c r="N92" s="275"/>
      <c r="O92" s="275"/>
      <c r="P92" s="275">
        <f t="shared" si="8"/>
        <v>0</v>
      </c>
    </row>
    <row r="93" spans="3:16" s="130" customFormat="1" x14ac:dyDescent="0.2">
      <c r="C93" s="246"/>
      <c r="E93" s="246"/>
      <c r="G93" s="246">
        <f t="shared" si="10"/>
        <v>0</v>
      </c>
      <c r="H93" s="130">
        <f t="shared" si="10"/>
        <v>0</v>
      </c>
      <c r="L93" s="130" t="str">
        <f t="shared" si="9"/>
        <v xml:space="preserve"> </v>
      </c>
      <c r="N93" s="275"/>
      <c r="O93" s="275"/>
      <c r="P93" s="275">
        <f t="shared" si="8"/>
        <v>0</v>
      </c>
    </row>
    <row r="94" spans="3:16" x14ac:dyDescent="0.2">
      <c r="G94" s="13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0</v>
      </c>
      <c r="H210" s="9">
        <f t="shared" si="16"/>
        <v>0</v>
      </c>
    </row>
    <row r="211" spans="7:16" x14ac:dyDescent="0.2">
      <c r="G211" s="13">
        <f t="shared" si="16"/>
        <v>0</v>
      </c>
      <c r="H211" s="9">
        <f t="shared" si="16"/>
        <v>0</v>
      </c>
    </row>
    <row r="212" spans="7:16" x14ac:dyDescent="0.2">
      <c r="G212" s="13">
        <f t="shared" si="16"/>
        <v>0</v>
      </c>
      <c r="H212" s="9">
        <f t="shared" si="16"/>
        <v>0</v>
      </c>
    </row>
    <row r="213" spans="7:16" x14ac:dyDescent="0.2">
      <c r="G213" s="13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17" sqref="I17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66</v>
      </c>
      <c r="D5" s="33"/>
      <c r="E5" s="32"/>
      <c r="F5" s="34"/>
      <c r="G5" s="4"/>
      <c r="H5" s="30"/>
      <c r="I5" s="169"/>
      <c r="J5" s="388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4" t="s">
        <v>84</v>
      </c>
      <c r="B9" s="335"/>
      <c r="C9" s="80"/>
      <c r="D9" s="57"/>
      <c r="E9" s="80"/>
      <c r="F9" s="57"/>
      <c r="G9" s="75">
        <v>14426.6</v>
      </c>
      <c r="H9" s="76">
        <v>530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6" si="0">O9*G9</f>
        <v>0</v>
      </c>
      <c r="R9" s="3"/>
    </row>
    <row r="10" spans="1:18" s="692" customFormat="1" ht="15.75" x14ac:dyDescent="0.25">
      <c r="A10" s="770"/>
      <c r="B10" s="784">
        <v>2</v>
      </c>
      <c r="C10" s="811"/>
      <c r="D10" s="787"/>
      <c r="E10" s="785">
        <v>1088.8</v>
      </c>
      <c r="F10" s="762">
        <v>40</v>
      </c>
      <c r="G10" s="812">
        <f>G9-E10+C10</f>
        <v>13337.800000000001</v>
      </c>
      <c r="H10" s="766">
        <f t="shared" ref="H10:H36" si="1">H9-F10+D10</f>
        <v>490</v>
      </c>
      <c r="I10" s="813" t="s">
        <v>94</v>
      </c>
      <c r="J10" s="787" t="s">
        <v>52</v>
      </c>
      <c r="K10" s="814"/>
      <c r="L10" s="766">
        <v>5.45</v>
      </c>
      <c r="M10" s="766">
        <f>L10*F10</f>
        <v>218</v>
      </c>
      <c r="N10" s="767"/>
      <c r="O10" s="767"/>
      <c r="P10" s="767">
        <f t="shared" si="0"/>
        <v>0</v>
      </c>
      <c r="R10" s="693"/>
    </row>
    <row r="11" spans="1:18" s="692" customFormat="1" ht="15.75" x14ac:dyDescent="0.25">
      <c r="A11" s="770"/>
      <c r="B11" s="784">
        <v>6</v>
      </c>
      <c r="C11" s="761"/>
      <c r="D11" s="762"/>
      <c r="E11" s="785">
        <v>762.16</v>
      </c>
      <c r="F11" s="762">
        <v>28</v>
      </c>
      <c r="G11" s="812">
        <f t="shared" ref="G11:G18" si="2">G10-E11+C11</f>
        <v>12575.640000000001</v>
      </c>
      <c r="H11" s="766">
        <f t="shared" si="1"/>
        <v>462</v>
      </c>
      <c r="I11" s="851" t="s">
        <v>127</v>
      </c>
      <c r="J11" s="852" t="s">
        <v>52</v>
      </c>
      <c r="K11" s="814"/>
      <c r="L11" s="766">
        <v>5.45</v>
      </c>
      <c r="M11" s="766">
        <f t="shared" ref="M11:M60" si="3">L11*F11</f>
        <v>152.6</v>
      </c>
      <c r="N11" s="767"/>
      <c r="O11" s="767"/>
      <c r="P11" s="767">
        <f t="shared" si="0"/>
        <v>0</v>
      </c>
      <c r="R11" s="693"/>
    </row>
    <row r="12" spans="1:18" s="130" customFormat="1" ht="15.75" hidden="1" x14ac:dyDescent="0.25">
      <c r="A12" s="240"/>
      <c r="B12" s="335"/>
      <c r="C12" s="233"/>
      <c r="D12" s="234"/>
      <c r="E12" s="323"/>
      <c r="F12" s="234"/>
      <c r="G12" s="812">
        <f t="shared" si="2"/>
        <v>12575.640000000001</v>
      </c>
      <c r="H12" s="238">
        <f t="shared" si="1"/>
        <v>462</v>
      </c>
      <c r="I12" s="585"/>
      <c r="J12" s="411"/>
      <c r="K12" s="514"/>
      <c r="L12" s="238"/>
      <c r="M12" s="238"/>
      <c r="N12" s="294"/>
      <c r="O12" s="294"/>
      <c r="P12" s="294"/>
      <c r="R12" s="275"/>
    </row>
    <row r="13" spans="1:18" s="130" customFormat="1" ht="15.75" hidden="1" x14ac:dyDescent="0.25">
      <c r="A13" s="240"/>
      <c r="B13" s="335"/>
      <c r="C13" s="233"/>
      <c r="D13" s="234"/>
      <c r="E13" s="323"/>
      <c r="F13" s="234"/>
      <c r="G13" s="812">
        <f t="shared" si="2"/>
        <v>12575.640000000001</v>
      </c>
      <c r="H13" s="238">
        <f t="shared" si="1"/>
        <v>462</v>
      </c>
      <c r="I13" s="585"/>
      <c r="J13" s="411"/>
      <c r="K13" s="514"/>
      <c r="L13" s="238"/>
      <c r="M13" s="238"/>
      <c r="N13" s="294"/>
      <c r="O13" s="294"/>
      <c r="P13" s="294"/>
      <c r="R13" s="275"/>
    </row>
    <row r="14" spans="1:18" s="130" customFormat="1" ht="15.75" x14ac:dyDescent="0.25">
      <c r="A14" s="240"/>
      <c r="B14" s="335"/>
      <c r="C14" s="233"/>
      <c r="D14" s="234"/>
      <c r="E14" s="323"/>
      <c r="F14" s="234"/>
      <c r="G14" s="812">
        <f t="shared" si="2"/>
        <v>12575.640000000001</v>
      </c>
      <c r="H14" s="238">
        <f t="shared" si="1"/>
        <v>462</v>
      </c>
      <c r="I14" s="585"/>
      <c r="J14" s="411"/>
      <c r="K14" s="514"/>
      <c r="L14" s="238"/>
      <c r="M14" s="238"/>
      <c r="N14" s="294"/>
      <c r="O14" s="294"/>
      <c r="P14" s="294"/>
      <c r="R14" s="275"/>
    </row>
    <row r="15" spans="1:18" s="130" customFormat="1" ht="15.75" x14ac:dyDescent="0.25">
      <c r="A15" s="240"/>
      <c r="B15" s="335"/>
      <c r="C15" s="233"/>
      <c r="D15" s="234"/>
      <c r="E15" s="323"/>
      <c r="F15" s="234"/>
      <c r="G15" s="812">
        <f t="shared" si="2"/>
        <v>12575.640000000001</v>
      </c>
      <c r="H15" s="238">
        <f t="shared" si="1"/>
        <v>462</v>
      </c>
      <c r="I15" s="276"/>
      <c r="J15" s="234"/>
      <c r="K15" s="514"/>
      <c r="L15" s="238">
        <v>5.45</v>
      </c>
      <c r="M15" s="238">
        <f t="shared" si="3"/>
        <v>0</v>
      </c>
      <c r="N15" s="294"/>
      <c r="O15" s="294"/>
      <c r="P15" s="294">
        <f t="shared" si="0"/>
        <v>0</v>
      </c>
      <c r="R15" s="275"/>
    </row>
    <row r="16" spans="1:18" s="130" customFormat="1" ht="15.75" x14ac:dyDescent="0.25">
      <c r="A16" s="240"/>
      <c r="B16" s="335"/>
      <c r="C16" s="233"/>
      <c r="D16" s="234"/>
      <c r="E16" s="323"/>
      <c r="F16" s="234"/>
      <c r="G16" s="812">
        <f t="shared" si="2"/>
        <v>12575.640000000001</v>
      </c>
      <c r="H16" s="238">
        <f t="shared" si="1"/>
        <v>462</v>
      </c>
      <c r="I16" s="276"/>
      <c r="J16" s="234"/>
      <c r="K16" s="514"/>
      <c r="L16" s="238"/>
      <c r="M16" s="238"/>
      <c r="N16" s="294"/>
      <c r="O16" s="294"/>
      <c r="P16" s="294"/>
      <c r="R16" s="275"/>
    </row>
    <row r="17" spans="1:18" s="130" customFormat="1" ht="15.75" x14ac:dyDescent="0.25">
      <c r="A17" s="240"/>
      <c r="B17" s="335"/>
      <c r="C17" s="233"/>
      <c r="D17" s="234"/>
      <c r="E17" s="323"/>
      <c r="F17" s="234"/>
      <c r="G17" s="812">
        <f t="shared" si="2"/>
        <v>12575.640000000001</v>
      </c>
      <c r="H17" s="238">
        <f t="shared" si="1"/>
        <v>462</v>
      </c>
      <c r="I17" s="276"/>
      <c r="J17" s="234"/>
      <c r="K17" s="514"/>
      <c r="L17" s="238">
        <v>5.45</v>
      </c>
      <c r="M17" s="238">
        <f t="shared" si="3"/>
        <v>0</v>
      </c>
      <c r="N17" s="294"/>
      <c r="O17" s="293"/>
      <c r="P17" s="294">
        <f t="shared" si="0"/>
        <v>0</v>
      </c>
      <c r="R17" s="275"/>
    </row>
    <row r="18" spans="1:18" s="130" customFormat="1" ht="15.75" x14ac:dyDescent="0.25">
      <c r="A18" s="240"/>
      <c r="B18" s="335"/>
      <c r="C18" s="233"/>
      <c r="D18" s="234"/>
      <c r="E18" s="323"/>
      <c r="F18" s="234"/>
      <c r="G18" s="812">
        <f t="shared" si="2"/>
        <v>12575.640000000001</v>
      </c>
      <c r="H18" s="238">
        <f t="shared" si="1"/>
        <v>462</v>
      </c>
      <c r="I18" s="276"/>
      <c r="J18" s="234"/>
      <c r="K18" s="514"/>
      <c r="L18" s="238"/>
      <c r="M18" s="238"/>
      <c r="N18" s="294"/>
      <c r="O18" s="293"/>
      <c r="P18" s="294"/>
      <c r="R18" s="275"/>
    </row>
    <row r="19" spans="1:18" s="130" customFormat="1" ht="15.75" x14ac:dyDescent="0.25">
      <c r="A19" s="240"/>
      <c r="B19" s="335"/>
      <c r="C19" s="233"/>
      <c r="D19" s="234"/>
      <c r="E19" s="323"/>
      <c r="F19" s="234"/>
      <c r="G19" s="237">
        <f t="shared" ref="G19:G26" si="4">G18-E19+C19</f>
        <v>12575.640000000001</v>
      </c>
      <c r="H19" s="238">
        <f t="shared" si="1"/>
        <v>462</v>
      </c>
      <c r="I19" s="276"/>
      <c r="J19" s="234"/>
      <c r="K19" s="514"/>
      <c r="L19" s="238"/>
      <c r="M19" s="238"/>
      <c r="N19" s="294"/>
      <c r="O19" s="293"/>
      <c r="P19" s="294"/>
      <c r="R19" s="275"/>
    </row>
    <row r="20" spans="1:18" s="130" customFormat="1" ht="15.75" x14ac:dyDescent="0.25">
      <c r="A20" s="240"/>
      <c r="B20" s="335"/>
      <c r="C20" s="233"/>
      <c r="D20" s="234"/>
      <c r="E20" s="323"/>
      <c r="F20" s="234"/>
      <c r="G20" s="237">
        <f t="shared" si="4"/>
        <v>12575.640000000001</v>
      </c>
      <c r="H20" s="238">
        <f t="shared" si="1"/>
        <v>462</v>
      </c>
      <c r="I20" s="276"/>
      <c r="J20" s="234"/>
      <c r="K20" s="514"/>
      <c r="L20" s="238">
        <v>5.45</v>
      </c>
      <c r="M20" s="238">
        <f t="shared" si="3"/>
        <v>0</v>
      </c>
      <c r="N20" s="294"/>
      <c r="O20" s="294"/>
      <c r="P20" s="294">
        <f t="shared" si="0"/>
        <v>0</v>
      </c>
      <c r="R20" s="275"/>
    </row>
    <row r="21" spans="1:18" s="130" customFormat="1" ht="15" x14ac:dyDescent="0.2">
      <c r="A21" s="240"/>
      <c r="B21" s="240"/>
      <c r="C21" s="233"/>
      <c r="D21" s="234"/>
      <c r="E21" s="323"/>
      <c r="F21" s="234"/>
      <c r="G21" s="237">
        <f t="shared" si="4"/>
        <v>12575.640000000001</v>
      </c>
      <c r="H21" s="238">
        <f t="shared" si="1"/>
        <v>462</v>
      </c>
      <c r="I21" s="276"/>
      <c r="J21" s="234"/>
      <c r="K21" s="514"/>
      <c r="L21" s="238">
        <v>5.45</v>
      </c>
      <c r="M21" s="238">
        <f t="shared" si="3"/>
        <v>0</v>
      </c>
      <c r="N21" s="294"/>
      <c r="O21" s="294"/>
      <c r="P21" s="294">
        <f t="shared" si="0"/>
        <v>0</v>
      </c>
      <c r="R21" s="275"/>
    </row>
    <row r="22" spans="1:18" s="130" customFormat="1" ht="15" x14ac:dyDescent="0.2">
      <c r="A22" s="240"/>
      <c r="B22" s="240"/>
      <c r="C22" s="233"/>
      <c r="D22" s="234"/>
      <c r="E22" s="323"/>
      <c r="F22" s="234"/>
      <c r="G22" s="237">
        <f t="shared" si="4"/>
        <v>12575.640000000001</v>
      </c>
      <c r="H22" s="238">
        <f t="shared" si="1"/>
        <v>462</v>
      </c>
      <c r="I22" s="276"/>
      <c r="J22" s="234"/>
      <c r="K22" s="514"/>
      <c r="L22" s="238"/>
      <c r="M22" s="238"/>
      <c r="N22" s="294"/>
      <c r="O22" s="294"/>
      <c r="P22" s="294"/>
      <c r="R22" s="275"/>
    </row>
    <row r="23" spans="1:18" s="130" customFormat="1" ht="15" x14ac:dyDescent="0.2">
      <c r="A23" s="240"/>
      <c r="B23" s="240"/>
      <c r="C23" s="233"/>
      <c r="D23" s="431"/>
      <c r="E23" s="323"/>
      <c r="F23" s="234"/>
      <c r="G23" s="237">
        <f t="shared" si="4"/>
        <v>12575.640000000001</v>
      </c>
      <c r="H23" s="238">
        <f t="shared" si="1"/>
        <v>462</v>
      </c>
      <c r="I23" s="276"/>
      <c r="J23" s="234"/>
      <c r="K23" s="514"/>
      <c r="L23" s="238">
        <v>5.45</v>
      </c>
      <c r="M23" s="238">
        <f t="shared" si="3"/>
        <v>0</v>
      </c>
      <c r="N23" s="294"/>
      <c r="O23" s="294"/>
      <c r="P23" s="294">
        <f t="shared" si="0"/>
        <v>0</v>
      </c>
      <c r="R23" s="275"/>
    </row>
    <row r="24" spans="1:18" s="292" customFormat="1" ht="15" x14ac:dyDescent="0.2">
      <c r="A24" s="240"/>
      <c r="B24" s="240"/>
      <c r="C24" s="233"/>
      <c r="D24" s="234"/>
      <c r="E24" s="323"/>
      <c r="F24" s="234"/>
      <c r="G24" s="237">
        <f t="shared" si="4"/>
        <v>12575.640000000001</v>
      </c>
      <c r="H24" s="238">
        <f t="shared" si="1"/>
        <v>462</v>
      </c>
      <c r="I24" s="276"/>
      <c r="J24" s="234"/>
      <c r="K24" s="238"/>
      <c r="L24" s="238">
        <v>5.45</v>
      </c>
      <c r="M24" s="238">
        <f t="shared" si="3"/>
        <v>0</v>
      </c>
      <c r="N24" s="294"/>
      <c r="O24" s="294"/>
      <c r="P24" s="294">
        <f t="shared" si="0"/>
        <v>0</v>
      </c>
    </row>
    <row r="25" spans="1:18" s="292" customFormat="1" ht="15" x14ac:dyDescent="0.2">
      <c r="A25" s="240"/>
      <c r="B25" s="240"/>
      <c r="C25" s="233"/>
      <c r="D25" s="234"/>
      <c r="E25" s="323"/>
      <c r="F25" s="234"/>
      <c r="G25" s="237">
        <f t="shared" si="4"/>
        <v>12575.640000000001</v>
      </c>
      <c r="H25" s="238">
        <f t="shared" si="1"/>
        <v>462</v>
      </c>
      <c r="I25" s="276"/>
      <c r="J25" s="234"/>
      <c r="K25" s="238"/>
      <c r="L25" s="238"/>
      <c r="M25" s="238"/>
      <c r="N25" s="294"/>
      <c r="O25" s="294"/>
      <c r="P25" s="294"/>
    </row>
    <row r="26" spans="1:18" s="292" customFormat="1" ht="15" x14ac:dyDescent="0.2">
      <c r="A26" s="240"/>
      <c r="B26" s="240"/>
      <c r="C26" s="233"/>
      <c r="D26" s="234"/>
      <c r="E26" s="323"/>
      <c r="F26" s="234"/>
      <c r="G26" s="237">
        <f t="shared" si="4"/>
        <v>12575.640000000001</v>
      </c>
      <c r="H26" s="238">
        <f>H24-F26+D26</f>
        <v>462</v>
      </c>
      <c r="I26" s="276"/>
      <c r="J26" s="234"/>
      <c r="K26" s="238"/>
      <c r="L26" s="238"/>
      <c r="M26" s="238"/>
      <c r="N26" s="294"/>
      <c r="O26" s="294"/>
      <c r="P26" s="294"/>
    </row>
    <row r="27" spans="1:18" s="130" customFormat="1" ht="15" x14ac:dyDescent="0.2">
      <c r="A27" s="240"/>
      <c r="B27" s="240"/>
      <c r="C27" s="233"/>
      <c r="D27" s="234"/>
      <c r="E27" s="323"/>
      <c r="F27" s="234"/>
      <c r="G27" s="237">
        <f t="shared" ref="G27:G34" si="5">G26-E27+C27</f>
        <v>12575.640000000001</v>
      </c>
      <c r="H27" s="238">
        <f t="shared" si="1"/>
        <v>462</v>
      </c>
      <c r="I27" s="276"/>
      <c r="J27" s="234"/>
      <c r="K27" s="238"/>
      <c r="L27" s="238">
        <v>5.45</v>
      </c>
      <c r="M27" s="238">
        <f t="shared" si="3"/>
        <v>0</v>
      </c>
      <c r="N27" s="294"/>
      <c r="O27" s="294"/>
      <c r="P27" s="294">
        <f t="shared" si="0"/>
        <v>0</v>
      </c>
    </row>
    <row r="28" spans="1:18" s="130" customFormat="1" ht="15" x14ac:dyDescent="0.2">
      <c r="A28" s="240"/>
      <c r="B28" s="240"/>
      <c r="C28" s="233"/>
      <c r="D28" s="234"/>
      <c r="E28" s="323"/>
      <c r="F28" s="234"/>
      <c r="G28" s="237">
        <f t="shared" si="5"/>
        <v>12575.640000000001</v>
      </c>
      <c r="H28" s="238">
        <f t="shared" si="1"/>
        <v>462</v>
      </c>
      <c r="I28" s="276"/>
      <c r="J28" s="234"/>
      <c r="K28" s="238"/>
      <c r="L28" s="238"/>
      <c r="M28" s="238"/>
      <c r="N28" s="294"/>
      <c r="O28" s="294"/>
      <c r="P28" s="294"/>
    </row>
    <row r="29" spans="1:18" s="130" customFormat="1" ht="15.75" x14ac:dyDescent="0.25">
      <c r="A29" s="240"/>
      <c r="B29" s="240"/>
      <c r="C29" s="233"/>
      <c r="D29" s="234"/>
      <c r="E29" s="323"/>
      <c r="F29" s="234"/>
      <c r="G29" s="237">
        <f t="shared" si="5"/>
        <v>12575.640000000001</v>
      </c>
      <c r="H29" s="238">
        <f t="shared" si="1"/>
        <v>462</v>
      </c>
      <c r="I29" s="276"/>
      <c r="J29" s="234"/>
      <c r="K29" s="238"/>
      <c r="L29" s="238">
        <v>5.45</v>
      </c>
      <c r="M29" s="238">
        <f t="shared" si="3"/>
        <v>0</v>
      </c>
      <c r="N29" s="294"/>
      <c r="O29" s="119"/>
      <c r="P29" s="294">
        <f t="shared" si="0"/>
        <v>0</v>
      </c>
    </row>
    <row r="30" spans="1:18" s="130" customFormat="1" ht="15" x14ac:dyDescent="0.2">
      <c r="A30" s="240"/>
      <c r="B30" s="240"/>
      <c r="C30" s="233"/>
      <c r="D30" s="234"/>
      <c r="E30" s="323"/>
      <c r="F30" s="234"/>
      <c r="G30" s="237">
        <f t="shared" si="5"/>
        <v>12575.640000000001</v>
      </c>
      <c r="H30" s="238">
        <f t="shared" si="1"/>
        <v>462</v>
      </c>
      <c r="I30" s="276"/>
      <c r="J30" s="234"/>
      <c r="K30" s="238"/>
      <c r="L30" s="238">
        <v>5.45</v>
      </c>
      <c r="M30" s="238">
        <f t="shared" si="3"/>
        <v>0</v>
      </c>
      <c r="N30" s="294"/>
      <c r="O30" s="294"/>
      <c r="P30" s="294">
        <f t="shared" si="0"/>
        <v>0</v>
      </c>
    </row>
    <row r="31" spans="1:18" s="130" customFormat="1" ht="15" x14ac:dyDescent="0.2">
      <c r="A31" s="240"/>
      <c r="B31" s="240"/>
      <c r="C31" s="233"/>
      <c r="D31" s="234"/>
      <c r="E31" s="323"/>
      <c r="F31" s="234"/>
      <c r="G31" s="237">
        <f t="shared" si="5"/>
        <v>12575.640000000001</v>
      </c>
      <c r="H31" s="238">
        <f t="shared" si="1"/>
        <v>462</v>
      </c>
      <c r="I31" s="256"/>
      <c r="J31" s="234"/>
      <c r="K31" s="238"/>
      <c r="L31" s="238">
        <v>5.45</v>
      </c>
      <c r="M31" s="238">
        <f t="shared" si="3"/>
        <v>0</v>
      </c>
      <c r="N31" s="294"/>
      <c r="O31" s="294"/>
      <c r="P31" s="294">
        <f t="shared" si="0"/>
        <v>0</v>
      </c>
    </row>
    <row r="32" spans="1:18" s="130" customFormat="1" ht="15" x14ac:dyDescent="0.2">
      <c r="A32" s="240"/>
      <c r="B32" s="240"/>
      <c r="C32" s="233"/>
      <c r="D32" s="234"/>
      <c r="E32" s="432"/>
      <c r="F32" s="234"/>
      <c r="G32" s="237">
        <f t="shared" si="5"/>
        <v>12575.640000000001</v>
      </c>
      <c r="H32" s="238">
        <f t="shared" si="1"/>
        <v>462</v>
      </c>
      <c r="I32" s="256"/>
      <c r="J32" s="234"/>
      <c r="K32" s="238"/>
      <c r="L32" s="238">
        <v>5.45</v>
      </c>
      <c r="M32" s="238">
        <f t="shared" si="3"/>
        <v>0</v>
      </c>
      <c r="N32" s="294"/>
      <c r="O32" s="294"/>
      <c r="P32" s="294">
        <f t="shared" si="0"/>
        <v>0</v>
      </c>
    </row>
    <row r="33" spans="1:16" s="130" customFormat="1" ht="15.75" x14ac:dyDescent="0.25">
      <c r="A33" s="240"/>
      <c r="B33" s="240"/>
      <c r="C33" s="233"/>
      <c r="D33" s="234"/>
      <c r="E33" s="433"/>
      <c r="F33" s="234"/>
      <c r="G33" s="237">
        <f t="shared" si="5"/>
        <v>12575.640000000001</v>
      </c>
      <c r="H33" s="238">
        <f t="shared" si="1"/>
        <v>462</v>
      </c>
      <c r="I33" s="256"/>
      <c r="J33" s="234"/>
      <c r="K33" s="238"/>
      <c r="L33" s="238">
        <v>5.45</v>
      </c>
      <c r="M33" s="238">
        <f t="shared" si="3"/>
        <v>0</v>
      </c>
      <c r="N33" s="118"/>
      <c r="O33" s="294"/>
      <c r="P33" s="294">
        <f t="shared" si="0"/>
        <v>0</v>
      </c>
    </row>
    <row r="34" spans="1:16" s="130" customFormat="1" ht="15" x14ac:dyDescent="0.2">
      <c r="A34" s="240"/>
      <c r="B34" s="240"/>
      <c r="C34" s="233"/>
      <c r="D34" s="234"/>
      <c r="E34" s="433"/>
      <c r="F34" s="234"/>
      <c r="G34" s="237">
        <f t="shared" si="5"/>
        <v>12575.640000000001</v>
      </c>
      <c r="H34" s="238">
        <f t="shared" si="1"/>
        <v>462</v>
      </c>
      <c r="I34" s="256"/>
      <c r="J34" s="234"/>
      <c r="K34" s="238"/>
      <c r="L34" s="238">
        <v>5.45</v>
      </c>
      <c r="M34" s="238">
        <f t="shared" si="3"/>
        <v>0</v>
      </c>
      <c r="N34" s="294"/>
      <c r="O34" s="294"/>
      <c r="P34" s="294">
        <f t="shared" si="0"/>
        <v>0</v>
      </c>
    </row>
    <row r="35" spans="1:16" s="130" customFormat="1" ht="15" x14ac:dyDescent="0.2">
      <c r="A35" s="236"/>
      <c r="B35" s="240"/>
      <c r="C35" s="233"/>
      <c r="D35" s="238"/>
      <c r="E35" s="410"/>
      <c r="F35" s="234"/>
      <c r="G35" s="237">
        <f t="shared" ref="G35:H53" si="6">G34-E35+C35</f>
        <v>12575.640000000001</v>
      </c>
      <c r="H35" s="238">
        <f t="shared" si="1"/>
        <v>462</v>
      </c>
      <c r="I35" s="256"/>
      <c r="J35" s="234"/>
      <c r="K35" s="238"/>
      <c r="L35" s="238">
        <v>5.45</v>
      </c>
      <c r="M35" s="238">
        <f t="shared" si="3"/>
        <v>0</v>
      </c>
      <c r="N35" s="294"/>
      <c r="O35" s="294"/>
      <c r="P35" s="294">
        <f t="shared" si="0"/>
        <v>0</v>
      </c>
    </row>
    <row r="36" spans="1:16" s="130" customFormat="1" ht="15.75" x14ac:dyDescent="0.25">
      <c r="A36" s="236"/>
      <c r="B36" s="240"/>
      <c r="C36" s="233"/>
      <c r="D36" s="238"/>
      <c r="E36" s="410"/>
      <c r="F36" s="234"/>
      <c r="G36" s="237">
        <f t="shared" si="6"/>
        <v>12575.640000000001</v>
      </c>
      <c r="H36" s="238">
        <f t="shared" si="1"/>
        <v>462</v>
      </c>
      <c r="I36" s="256"/>
      <c r="J36" s="285"/>
      <c r="K36" s="238"/>
      <c r="L36" s="238">
        <v>5.45</v>
      </c>
      <c r="M36" s="238">
        <f t="shared" si="3"/>
        <v>0</v>
      </c>
      <c r="N36" s="294"/>
      <c r="O36" s="294"/>
      <c r="P36" s="294">
        <f t="shared" si="0"/>
        <v>0</v>
      </c>
    </row>
    <row r="37" spans="1:16" s="130" customFormat="1" ht="15" x14ac:dyDescent="0.2">
      <c r="A37" s="236"/>
      <c r="B37" s="240"/>
      <c r="C37" s="233"/>
      <c r="D37" s="238"/>
      <c r="E37" s="410"/>
      <c r="F37" s="234"/>
      <c r="G37" s="237">
        <f t="shared" si="6"/>
        <v>12575.640000000001</v>
      </c>
      <c r="H37" s="238">
        <f t="shared" si="6"/>
        <v>462</v>
      </c>
      <c r="I37" s="256"/>
      <c r="J37" s="234"/>
      <c r="K37" s="238"/>
      <c r="L37" s="238">
        <v>5.45</v>
      </c>
      <c r="M37" s="238">
        <f t="shared" si="3"/>
        <v>0</v>
      </c>
      <c r="N37" s="294"/>
      <c r="O37" s="294"/>
      <c r="P37" s="294">
        <f t="shared" si="0"/>
        <v>0</v>
      </c>
    </row>
    <row r="38" spans="1:16" s="130" customFormat="1" ht="15" x14ac:dyDescent="0.2">
      <c r="A38" s="236"/>
      <c r="B38" s="240"/>
      <c r="C38" s="233"/>
      <c r="D38" s="238"/>
      <c r="E38" s="410"/>
      <c r="F38" s="234"/>
      <c r="G38" s="237">
        <f t="shared" si="6"/>
        <v>12575.640000000001</v>
      </c>
      <c r="H38" s="238">
        <f t="shared" si="6"/>
        <v>462</v>
      </c>
      <c r="I38" s="256"/>
      <c r="J38" s="234"/>
      <c r="K38" s="238"/>
      <c r="L38" s="238">
        <v>5.45</v>
      </c>
      <c r="M38" s="238">
        <f t="shared" si="3"/>
        <v>0</v>
      </c>
      <c r="N38" s="294"/>
      <c r="O38" s="294"/>
      <c r="P38" s="294">
        <f t="shared" si="0"/>
        <v>0</v>
      </c>
    </row>
    <row r="39" spans="1:16" s="130" customFormat="1" ht="15" x14ac:dyDescent="0.2">
      <c r="A39" s="236"/>
      <c r="B39" s="240"/>
      <c r="C39" s="233"/>
      <c r="D39" s="238"/>
      <c r="E39" s="410"/>
      <c r="F39" s="234"/>
      <c r="G39" s="237">
        <f t="shared" si="6"/>
        <v>12575.640000000001</v>
      </c>
      <c r="H39" s="238">
        <f t="shared" si="6"/>
        <v>462</v>
      </c>
      <c r="I39" s="256"/>
      <c r="J39" s="234"/>
      <c r="K39" s="238"/>
      <c r="L39" s="238">
        <v>5.45</v>
      </c>
      <c r="M39" s="238">
        <f t="shared" si="3"/>
        <v>0</v>
      </c>
      <c r="N39" s="294"/>
      <c r="O39" s="294"/>
      <c r="P39" s="294">
        <f t="shared" si="0"/>
        <v>0</v>
      </c>
    </row>
    <row r="40" spans="1:16" s="130" customFormat="1" ht="15" x14ac:dyDescent="0.2">
      <c r="A40" s="236"/>
      <c r="B40" s="240"/>
      <c r="C40" s="304"/>
      <c r="D40" s="238"/>
      <c r="E40" s="410"/>
      <c r="F40" s="234"/>
      <c r="G40" s="237">
        <f t="shared" si="6"/>
        <v>12575.640000000001</v>
      </c>
      <c r="H40" s="238">
        <f t="shared" si="6"/>
        <v>462</v>
      </c>
      <c r="I40" s="256"/>
      <c r="J40" s="234"/>
      <c r="K40" s="238"/>
      <c r="L40" s="238">
        <v>5.45</v>
      </c>
      <c r="M40" s="238">
        <f t="shared" si="3"/>
        <v>0</v>
      </c>
      <c r="N40" s="294"/>
      <c r="O40" s="294"/>
      <c r="P40" s="294">
        <f t="shared" si="0"/>
        <v>0</v>
      </c>
    </row>
    <row r="41" spans="1:16" s="130" customFormat="1" ht="15" x14ac:dyDescent="0.2">
      <c r="A41" s="236"/>
      <c r="B41" s="240"/>
      <c r="C41" s="237"/>
      <c r="D41" s="238"/>
      <c r="E41" s="410"/>
      <c r="F41" s="234"/>
      <c r="G41" s="237">
        <f t="shared" si="6"/>
        <v>12575.640000000001</v>
      </c>
      <c r="H41" s="238">
        <f t="shared" si="6"/>
        <v>462</v>
      </c>
      <c r="I41" s="256"/>
      <c r="J41" s="234"/>
      <c r="K41" s="238"/>
      <c r="L41" s="238">
        <v>5.45</v>
      </c>
      <c r="M41" s="238">
        <f t="shared" si="3"/>
        <v>0</v>
      </c>
      <c r="N41" s="294"/>
      <c r="O41" s="294"/>
      <c r="P41" s="294">
        <f t="shared" si="0"/>
        <v>0</v>
      </c>
    </row>
    <row r="42" spans="1:16" s="130" customFormat="1" ht="15" x14ac:dyDescent="0.2">
      <c r="A42" s="236"/>
      <c r="B42" s="240"/>
      <c r="C42" s="237"/>
      <c r="D42" s="238"/>
      <c r="E42" s="410"/>
      <c r="F42" s="234"/>
      <c r="G42" s="237">
        <f t="shared" si="6"/>
        <v>12575.640000000001</v>
      </c>
      <c r="H42" s="238">
        <f t="shared" si="6"/>
        <v>462</v>
      </c>
      <c r="I42" s="256"/>
      <c r="J42" s="234"/>
      <c r="K42" s="238"/>
      <c r="L42" s="238">
        <v>5.45</v>
      </c>
      <c r="M42" s="238">
        <f t="shared" si="3"/>
        <v>0</v>
      </c>
      <c r="N42" s="294"/>
      <c r="O42" s="294"/>
      <c r="P42" s="294">
        <f t="shared" si="0"/>
        <v>0</v>
      </c>
    </row>
    <row r="43" spans="1:16" s="130" customFormat="1" ht="15" x14ac:dyDescent="0.2">
      <c r="A43" s="236"/>
      <c r="B43" s="240"/>
      <c r="C43" s="237"/>
      <c r="D43" s="238"/>
      <c r="E43" s="410"/>
      <c r="F43" s="234"/>
      <c r="G43" s="237">
        <f t="shared" si="6"/>
        <v>12575.640000000001</v>
      </c>
      <c r="H43" s="238">
        <f t="shared" si="6"/>
        <v>462</v>
      </c>
      <c r="I43" s="256"/>
      <c r="J43" s="234"/>
      <c r="K43" s="238"/>
      <c r="L43" s="238">
        <v>5.45</v>
      </c>
      <c r="M43" s="238">
        <f t="shared" si="3"/>
        <v>0</v>
      </c>
      <c r="N43" s="294"/>
      <c r="O43" s="294"/>
      <c r="P43" s="294">
        <f t="shared" si="0"/>
        <v>0</v>
      </c>
    </row>
    <row r="44" spans="1:16" s="130" customFormat="1" ht="15" x14ac:dyDescent="0.2">
      <c r="A44" s="236"/>
      <c r="B44" s="240"/>
      <c r="C44" s="237"/>
      <c r="D44" s="238"/>
      <c r="E44" s="410"/>
      <c r="F44" s="234"/>
      <c r="G44" s="237">
        <f t="shared" si="6"/>
        <v>12575.640000000001</v>
      </c>
      <c r="H44" s="238">
        <f t="shared" si="6"/>
        <v>462</v>
      </c>
      <c r="I44" s="234"/>
      <c r="J44" s="234"/>
      <c r="K44" s="238"/>
      <c r="L44" s="238">
        <v>5.45</v>
      </c>
      <c r="M44" s="238">
        <f t="shared" si="3"/>
        <v>0</v>
      </c>
      <c r="N44" s="294"/>
      <c r="O44" s="294"/>
      <c r="P44" s="294">
        <f t="shared" si="0"/>
        <v>0</v>
      </c>
    </row>
    <row r="45" spans="1:16" s="130" customFormat="1" ht="15" x14ac:dyDescent="0.2">
      <c r="A45" s="236"/>
      <c r="B45" s="240"/>
      <c r="C45" s="237"/>
      <c r="D45" s="238"/>
      <c r="E45" s="250"/>
      <c r="F45" s="234"/>
      <c r="G45" s="237">
        <f t="shared" si="6"/>
        <v>12575.640000000001</v>
      </c>
      <c r="H45" s="238">
        <f t="shared" si="6"/>
        <v>462</v>
      </c>
      <c r="I45" s="234"/>
      <c r="J45" s="234"/>
      <c r="K45" s="238"/>
      <c r="L45" s="238">
        <v>5.45</v>
      </c>
      <c r="M45" s="238">
        <f t="shared" si="3"/>
        <v>0</v>
      </c>
      <c r="N45" s="294"/>
      <c r="O45" s="294"/>
      <c r="P45" s="294">
        <f t="shared" si="0"/>
        <v>0</v>
      </c>
    </row>
    <row r="46" spans="1:16" s="130" customFormat="1" ht="15.75" x14ac:dyDescent="0.25">
      <c r="A46" s="236"/>
      <c r="B46" s="240"/>
      <c r="C46" s="237"/>
      <c r="D46" s="238"/>
      <c r="E46" s="250"/>
      <c r="F46" s="234"/>
      <c r="G46" s="237">
        <f t="shared" si="6"/>
        <v>12575.640000000001</v>
      </c>
      <c r="H46" s="238">
        <f t="shared" si="6"/>
        <v>462</v>
      </c>
      <c r="I46" s="234"/>
      <c r="J46" s="411"/>
      <c r="K46" s="238"/>
      <c r="L46" s="238">
        <v>5.45</v>
      </c>
      <c r="M46" s="238">
        <f t="shared" si="3"/>
        <v>0</v>
      </c>
      <c r="N46" s="294"/>
      <c r="O46" s="294"/>
      <c r="P46" s="294"/>
    </row>
    <row r="47" spans="1:16" s="130" customFormat="1" ht="15" x14ac:dyDescent="0.2">
      <c r="A47" s="236"/>
      <c r="B47" s="234"/>
      <c r="C47" s="237"/>
      <c r="D47" s="238"/>
      <c r="E47" s="237"/>
      <c r="F47" s="234"/>
      <c r="G47" s="237">
        <f t="shared" si="6"/>
        <v>12575.640000000001</v>
      </c>
      <c r="H47" s="238">
        <f t="shared" si="6"/>
        <v>462</v>
      </c>
      <c r="I47" s="234"/>
      <c r="J47" s="234"/>
      <c r="K47" s="238"/>
      <c r="L47" s="238">
        <v>5.45</v>
      </c>
      <c r="M47" s="238">
        <f t="shared" si="3"/>
        <v>0</v>
      </c>
      <c r="N47" s="294"/>
      <c r="O47" s="294"/>
      <c r="P47" s="294">
        <f t="shared" si="0"/>
        <v>0</v>
      </c>
    </row>
    <row r="48" spans="1:16" s="130" customFormat="1" ht="15" x14ac:dyDescent="0.2">
      <c r="A48" s="236"/>
      <c r="B48" s="234"/>
      <c r="C48" s="237"/>
      <c r="D48" s="238"/>
      <c r="E48" s="250"/>
      <c r="F48" s="234"/>
      <c r="G48" s="237">
        <f t="shared" si="6"/>
        <v>12575.640000000001</v>
      </c>
      <c r="H48" s="238">
        <f t="shared" si="6"/>
        <v>462</v>
      </c>
      <c r="I48" s="234"/>
      <c r="J48" s="234"/>
      <c r="K48" s="238"/>
      <c r="L48" s="238">
        <v>5.45</v>
      </c>
      <c r="M48" s="238">
        <f t="shared" si="3"/>
        <v>0</v>
      </c>
      <c r="N48" s="294"/>
      <c r="O48" s="294"/>
      <c r="P48" s="294">
        <f t="shared" si="0"/>
        <v>0</v>
      </c>
    </row>
    <row r="49" spans="1:16" s="130" customFormat="1" ht="15" x14ac:dyDescent="0.2">
      <c r="A49" s="236"/>
      <c r="B49" s="234"/>
      <c r="C49" s="237"/>
      <c r="D49" s="238"/>
      <c r="E49" s="237"/>
      <c r="F49" s="234"/>
      <c r="G49" s="237">
        <f t="shared" si="6"/>
        <v>12575.640000000001</v>
      </c>
      <c r="H49" s="238">
        <f t="shared" si="6"/>
        <v>462</v>
      </c>
      <c r="I49" s="234"/>
      <c r="J49" s="234"/>
      <c r="K49" s="238"/>
      <c r="L49" s="238">
        <v>5.45</v>
      </c>
      <c r="M49" s="238">
        <f t="shared" si="3"/>
        <v>0</v>
      </c>
      <c r="N49" s="294"/>
      <c r="O49" s="294"/>
      <c r="P49" s="294">
        <f t="shared" si="0"/>
        <v>0</v>
      </c>
    </row>
    <row r="50" spans="1:16" s="130" customFormat="1" ht="15" x14ac:dyDescent="0.2">
      <c r="A50" s="236"/>
      <c r="B50" s="234"/>
      <c r="C50" s="237"/>
      <c r="D50" s="238"/>
      <c r="E50" s="237"/>
      <c r="F50" s="234"/>
      <c r="G50" s="237">
        <f t="shared" si="6"/>
        <v>12575.640000000001</v>
      </c>
      <c r="H50" s="238">
        <f t="shared" si="6"/>
        <v>462</v>
      </c>
      <c r="I50" s="234"/>
      <c r="J50" s="234"/>
      <c r="K50" s="238"/>
      <c r="L50" s="238">
        <v>5.45</v>
      </c>
      <c r="M50" s="238">
        <f t="shared" si="3"/>
        <v>0</v>
      </c>
      <c r="N50" s="294"/>
      <c r="O50" s="294"/>
      <c r="P50" s="294">
        <f t="shared" si="0"/>
        <v>0</v>
      </c>
    </row>
    <row r="51" spans="1:16" s="130" customFormat="1" ht="15" x14ac:dyDescent="0.2">
      <c r="A51" s="236"/>
      <c r="B51" s="234"/>
      <c r="C51" s="237"/>
      <c r="D51" s="238"/>
      <c r="E51" s="237"/>
      <c r="F51" s="234"/>
      <c r="G51" s="237">
        <f t="shared" si="6"/>
        <v>12575.640000000001</v>
      </c>
      <c r="H51" s="238">
        <f t="shared" ref="G51:H100" si="7">H50-F51+D51</f>
        <v>462</v>
      </c>
      <c r="I51" s="234"/>
      <c r="J51" s="234"/>
      <c r="K51" s="238"/>
      <c r="L51" s="238">
        <v>5.45</v>
      </c>
      <c r="M51" s="238">
        <f t="shared" si="3"/>
        <v>0</v>
      </c>
      <c r="N51" s="294"/>
      <c r="O51" s="294"/>
      <c r="P51" s="294">
        <f t="shared" si="0"/>
        <v>0</v>
      </c>
    </row>
    <row r="52" spans="1:16" s="130" customFormat="1" ht="15" x14ac:dyDescent="0.2">
      <c r="A52" s="236"/>
      <c r="B52" s="234"/>
      <c r="C52" s="237"/>
      <c r="D52" s="238"/>
      <c r="E52" s="237"/>
      <c r="F52" s="234"/>
      <c r="G52" s="237">
        <f t="shared" si="6"/>
        <v>12575.640000000001</v>
      </c>
      <c r="H52" s="238">
        <f t="shared" si="7"/>
        <v>462</v>
      </c>
      <c r="I52" s="234"/>
      <c r="J52" s="234"/>
      <c r="K52" s="238"/>
      <c r="L52" s="238">
        <v>5.45</v>
      </c>
      <c r="M52" s="238">
        <f t="shared" si="3"/>
        <v>0</v>
      </c>
      <c r="N52" s="294"/>
      <c r="O52" s="294"/>
      <c r="P52" s="294"/>
    </row>
    <row r="53" spans="1:16" s="130" customFormat="1" ht="15" x14ac:dyDescent="0.2">
      <c r="A53" s="236"/>
      <c r="B53" s="234"/>
      <c r="C53" s="237"/>
      <c r="D53" s="238"/>
      <c r="E53" s="237"/>
      <c r="F53" s="234"/>
      <c r="G53" s="237">
        <f t="shared" si="6"/>
        <v>12575.640000000001</v>
      </c>
      <c r="H53" s="238">
        <f t="shared" si="7"/>
        <v>462</v>
      </c>
      <c r="I53" s="234"/>
      <c r="J53" s="234"/>
      <c r="K53" s="238"/>
      <c r="L53" s="238">
        <v>5.45</v>
      </c>
      <c r="M53" s="238">
        <f t="shared" si="3"/>
        <v>0</v>
      </c>
      <c r="N53" s="294"/>
      <c r="O53" s="294"/>
      <c r="P53" s="294">
        <f t="shared" si="0"/>
        <v>0</v>
      </c>
    </row>
    <row r="54" spans="1:16" s="130" customFormat="1" ht="15" x14ac:dyDescent="0.2">
      <c r="A54" s="236"/>
      <c r="B54" s="234"/>
      <c r="C54" s="237"/>
      <c r="D54" s="238"/>
      <c r="E54" s="237"/>
      <c r="F54" s="234"/>
      <c r="G54" s="237">
        <f t="shared" si="7"/>
        <v>12575.640000000001</v>
      </c>
      <c r="H54" s="238">
        <f t="shared" si="7"/>
        <v>462</v>
      </c>
      <c r="I54" s="234"/>
      <c r="J54" s="234"/>
      <c r="K54" s="238"/>
      <c r="L54" s="238">
        <v>5.45</v>
      </c>
      <c r="M54" s="238">
        <f t="shared" si="3"/>
        <v>0</v>
      </c>
      <c r="N54" s="294"/>
      <c r="O54" s="294"/>
      <c r="P54" s="294">
        <f t="shared" si="0"/>
        <v>0</v>
      </c>
    </row>
    <row r="55" spans="1:16" s="130" customFormat="1" ht="15" x14ac:dyDescent="0.2">
      <c r="A55" s="236"/>
      <c r="B55" s="234"/>
      <c r="C55" s="237"/>
      <c r="D55" s="238"/>
      <c r="E55" s="237"/>
      <c r="F55" s="234"/>
      <c r="G55" s="237">
        <f t="shared" si="7"/>
        <v>12575.640000000001</v>
      </c>
      <c r="H55" s="238">
        <f t="shared" si="7"/>
        <v>462</v>
      </c>
      <c r="I55" s="234"/>
      <c r="J55" s="234"/>
      <c r="K55" s="238"/>
      <c r="L55" s="238">
        <v>5.45</v>
      </c>
      <c r="M55" s="238">
        <f t="shared" si="3"/>
        <v>0</v>
      </c>
      <c r="N55" s="294"/>
      <c r="O55" s="294"/>
      <c r="P55" s="294">
        <f t="shared" si="0"/>
        <v>0</v>
      </c>
    </row>
    <row r="56" spans="1:16" s="130" customFormat="1" ht="15" customHeight="1" x14ac:dyDescent="0.2">
      <c r="A56" s="236"/>
      <c r="B56" s="234"/>
      <c r="C56" s="237"/>
      <c r="D56" s="238"/>
      <c r="E56" s="237"/>
      <c r="F56" s="234"/>
      <c r="G56" s="237">
        <f t="shared" si="7"/>
        <v>12575.640000000001</v>
      </c>
      <c r="H56" s="238">
        <f t="shared" si="7"/>
        <v>462</v>
      </c>
      <c r="I56" s="234"/>
      <c r="J56" s="234"/>
      <c r="K56" s="238"/>
      <c r="L56" s="238">
        <v>5.45</v>
      </c>
      <c r="M56" s="238">
        <f t="shared" si="3"/>
        <v>0</v>
      </c>
      <c r="N56" s="294"/>
      <c r="O56" s="294"/>
      <c r="P56" s="294">
        <f t="shared" si="0"/>
        <v>0</v>
      </c>
    </row>
    <row r="57" spans="1:16" s="130" customFormat="1" ht="15" x14ac:dyDescent="0.2">
      <c r="A57" s="236"/>
      <c r="B57" s="234"/>
      <c r="C57" s="237"/>
      <c r="D57" s="238"/>
      <c r="E57" s="237"/>
      <c r="F57" s="234"/>
      <c r="G57" s="237">
        <f t="shared" si="7"/>
        <v>12575.640000000001</v>
      </c>
      <c r="H57" s="238">
        <f t="shared" si="7"/>
        <v>462</v>
      </c>
      <c r="I57" s="234"/>
      <c r="J57" s="234"/>
      <c r="K57" s="238"/>
      <c r="L57" s="238">
        <v>5.45</v>
      </c>
      <c r="M57" s="238">
        <f t="shared" si="3"/>
        <v>0</v>
      </c>
      <c r="N57" s="294"/>
      <c r="O57" s="294"/>
      <c r="P57" s="294">
        <f t="shared" si="0"/>
        <v>0</v>
      </c>
    </row>
    <row r="58" spans="1:16" s="130" customFormat="1" ht="15" x14ac:dyDescent="0.2">
      <c r="A58" s="236"/>
      <c r="B58" s="234"/>
      <c r="C58" s="237"/>
      <c r="D58" s="238"/>
      <c r="E58" s="237"/>
      <c r="F58" s="234"/>
      <c r="G58" s="237">
        <f t="shared" si="7"/>
        <v>12575.640000000001</v>
      </c>
      <c r="H58" s="238">
        <f t="shared" si="7"/>
        <v>462</v>
      </c>
      <c r="I58" s="234"/>
      <c r="J58" s="234"/>
      <c r="K58" s="238"/>
      <c r="L58" s="238">
        <v>5.45</v>
      </c>
      <c r="M58" s="238">
        <f t="shared" si="3"/>
        <v>0</v>
      </c>
      <c r="N58" s="294"/>
      <c r="O58" s="294"/>
      <c r="P58" s="294">
        <f t="shared" si="0"/>
        <v>0</v>
      </c>
    </row>
    <row r="59" spans="1:16" s="130" customFormat="1" ht="15" x14ac:dyDescent="0.2">
      <c r="A59" s="236"/>
      <c r="B59" s="234"/>
      <c r="C59" s="237"/>
      <c r="D59" s="238"/>
      <c r="E59" s="237"/>
      <c r="F59" s="234"/>
      <c r="G59" s="237">
        <f t="shared" si="7"/>
        <v>12575.640000000001</v>
      </c>
      <c r="H59" s="238">
        <f t="shared" si="7"/>
        <v>462</v>
      </c>
      <c r="I59" s="234"/>
      <c r="J59" s="234"/>
      <c r="K59" s="238"/>
      <c r="L59" s="238">
        <v>5.45</v>
      </c>
      <c r="M59" s="238">
        <f t="shared" si="3"/>
        <v>0</v>
      </c>
      <c r="N59" s="294"/>
      <c r="O59" s="294"/>
      <c r="P59" s="294">
        <f t="shared" si="0"/>
        <v>0</v>
      </c>
    </row>
    <row r="60" spans="1:16" s="130" customFormat="1" ht="15" x14ac:dyDescent="0.2">
      <c r="A60" s="236"/>
      <c r="B60" s="234"/>
      <c r="C60" s="237"/>
      <c r="D60" s="238"/>
      <c r="E60" s="237"/>
      <c r="F60" s="234"/>
      <c r="G60" s="237">
        <f t="shared" si="7"/>
        <v>12575.640000000001</v>
      </c>
      <c r="H60" s="238">
        <f t="shared" si="7"/>
        <v>462</v>
      </c>
      <c r="I60" s="234"/>
      <c r="J60" s="234"/>
      <c r="K60" s="238"/>
      <c r="L60" s="238">
        <v>5.45</v>
      </c>
      <c r="M60" s="238">
        <f t="shared" si="3"/>
        <v>0</v>
      </c>
      <c r="N60" s="294"/>
      <c r="O60" s="294"/>
      <c r="P60" s="294">
        <f t="shared" si="0"/>
        <v>0</v>
      </c>
    </row>
    <row r="61" spans="1:16" s="130" customFormat="1" ht="15" x14ac:dyDescent="0.2">
      <c r="A61" s="236"/>
      <c r="B61" s="234"/>
      <c r="C61" s="237"/>
      <c r="D61" s="238"/>
      <c r="E61" s="237"/>
      <c r="F61" s="234"/>
      <c r="G61" s="237">
        <f t="shared" si="7"/>
        <v>12575.640000000001</v>
      </c>
      <c r="H61" s="238">
        <f t="shared" si="7"/>
        <v>462</v>
      </c>
      <c r="I61" s="234"/>
      <c r="J61" s="234"/>
      <c r="K61" s="238"/>
      <c r="L61" s="238"/>
      <c r="M61" s="238"/>
      <c r="N61" s="294"/>
      <c r="O61" s="294"/>
      <c r="P61" s="294">
        <f t="shared" si="0"/>
        <v>0</v>
      </c>
    </row>
    <row r="62" spans="1:16" s="130" customFormat="1" ht="15" x14ac:dyDescent="0.2">
      <c r="A62" s="236"/>
      <c r="B62" s="234"/>
      <c r="C62" s="237"/>
      <c r="D62" s="238"/>
      <c r="E62" s="237"/>
      <c r="F62" s="234"/>
      <c r="G62" s="237">
        <f t="shared" si="7"/>
        <v>12575.640000000001</v>
      </c>
      <c r="H62" s="238">
        <f t="shared" si="7"/>
        <v>462</v>
      </c>
      <c r="I62" s="234"/>
      <c r="J62" s="234"/>
      <c r="K62" s="238"/>
      <c r="L62" s="238"/>
      <c r="M62" s="238"/>
      <c r="N62" s="294"/>
      <c r="O62" s="294"/>
      <c r="P62" s="294">
        <f t="shared" si="0"/>
        <v>0</v>
      </c>
    </row>
    <row r="63" spans="1:16" s="130" customFormat="1" ht="15" x14ac:dyDescent="0.2">
      <c r="A63" s="236"/>
      <c r="B63" s="234"/>
      <c r="C63" s="237"/>
      <c r="D63" s="238"/>
      <c r="E63" s="237"/>
      <c r="F63" s="234"/>
      <c r="G63" s="237">
        <f t="shared" si="7"/>
        <v>12575.640000000001</v>
      </c>
      <c r="H63" s="238">
        <f t="shared" si="7"/>
        <v>462</v>
      </c>
      <c r="I63" s="234"/>
      <c r="J63" s="234"/>
      <c r="K63" s="238"/>
      <c r="L63" s="238"/>
      <c r="M63" s="238"/>
      <c r="N63" s="294"/>
      <c r="O63" s="294"/>
      <c r="P63" s="294">
        <f t="shared" si="0"/>
        <v>0</v>
      </c>
    </row>
    <row r="64" spans="1:16" s="130" customFormat="1" ht="15" x14ac:dyDescent="0.2">
      <c r="A64" s="236"/>
      <c r="B64" s="234"/>
      <c r="C64" s="237"/>
      <c r="D64" s="238"/>
      <c r="E64" s="237"/>
      <c r="F64" s="234"/>
      <c r="G64" s="237">
        <f t="shared" si="7"/>
        <v>12575.640000000001</v>
      </c>
      <c r="H64" s="238">
        <f t="shared" si="7"/>
        <v>462</v>
      </c>
      <c r="I64" s="234"/>
      <c r="J64" s="234"/>
      <c r="K64" s="238"/>
      <c r="L64" s="238"/>
      <c r="M64" s="238"/>
      <c r="N64" s="294"/>
      <c r="O64" s="294"/>
      <c r="P64" s="294">
        <f t="shared" si="0"/>
        <v>0</v>
      </c>
    </row>
    <row r="65" spans="1:16" s="130" customFormat="1" ht="15" x14ac:dyDescent="0.2">
      <c r="A65" s="236"/>
      <c r="B65" s="234"/>
      <c r="C65" s="237"/>
      <c r="D65" s="238"/>
      <c r="E65" s="237"/>
      <c r="F65" s="234"/>
      <c r="G65" s="237">
        <f t="shared" si="7"/>
        <v>12575.640000000001</v>
      </c>
      <c r="H65" s="238">
        <f t="shared" si="7"/>
        <v>462</v>
      </c>
      <c r="I65" s="234"/>
      <c r="J65" s="234"/>
      <c r="K65" s="238"/>
      <c r="L65" s="238"/>
      <c r="M65" s="238"/>
      <c r="N65" s="294"/>
      <c r="O65" s="294"/>
      <c r="P65" s="294">
        <f t="shared" si="0"/>
        <v>0</v>
      </c>
    </row>
    <row r="66" spans="1:16" s="130" customFormat="1" ht="15" x14ac:dyDescent="0.2">
      <c r="A66" s="236"/>
      <c r="B66" s="234"/>
      <c r="C66" s="237"/>
      <c r="D66" s="238"/>
      <c r="E66" s="237"/>
      <c r="F66" s="234"/>
      <c r="G66" s="237">
        <f t="shared" si="7"/>
        <v>12575.640000000001</v>
      </c>
      <c r="H66" s="238">
        <f t="shared" si="7"/>
        <v>462</v>
      </c>
      <c r="I66" s="234"/>
      <c r="J66" s="234"/>
      <c r="K66" s="238"/>
      <c r="L66" s="238"/>
      <c r="M66" s="238"/>
      <c r="N66" s="294"/>
      <c r="O66" s="294"/>
      <c r="P66" s="294">
        <f t="shared" si="0"/>
        <v>0</v>
      </c>
    </row>
    <row r="67" spans="1:16" s="130" customFormat="1" ht="15" x14ac:dyDescent="0.2">
      <c r="A67" s="236"/>
      <c r="B67" s="234"/>
      <c r="C67" s="237"/>
      <c r="D67" s="238"/>
      <c r="E67" s="237"/>
      <c r="F67" s="234"/>
      <c r="G67" s="237">
        <f t="shared" si="7"/>
        <v>12575.640000000001</v>
      </c>
      <c r="H67" s="238">
        <f t="shared" si="7"/>
        <v>462</v>
      </c>
      <c r="I67" s="234"/>
      <c r="J67" s="234"/>
      <c r="K67" s="238"/>
      <c r="L67" s="238"/>
      <c r="M67" s="238"/>
      <c r="N67" s="294"/>
      <c r="O67" s="294"/>
      <c r="P67" s="294">
        <f t="shared" si="0"/>
        <v>0</v>
      </c>
    </row>
    <row r="68" spans="1:16" s="130" customFormat="1" ht="15" x14ac:dyDescent="0.2">
      <c r="A68" s="236"/>
      <c r="B68" s="234"/>
      <c r="C68" s="237"/>
      <c r="D68" s="238"/>
      <c r="E68" s="237"/>
      <c r="F68" s="234"/>
      <c r="G68" s="237">
        <f t="shared" si="7"/>
        <v>12575.640000000001</v>
      </c>
      <c r="H68" s="238">
        <f t="shared" si="7"/>
        <v>462</v>
      </c>
      <c r="I68" s="234"/>
      <c r="J68" s="234"/>
      <c r="K68" s="238"/>
      <c r="L68" s="238"/>
      <c r="M68" s="238"/>
      <c r="N68" s="294"/>
      <c r="O68" s="294"/>
      <c r="P68" s="294">
        <f t="shared" si="0"/>
        <v>0</v>
      </c>
    </row>
    <row r="69" spans="1:16" s="130" customFormat="1" ht="15" x14ac:dyDescent="0.2">
      <c r="A69" s="236"/>
      <c r="B69" s="238"/>
      <c r="C69" s="237"/>
      <c r="D69" s="238"/>
      <c r="E69" s="237"/>
      <c r="F69" s="238"/>
      <c r="G69" s="237">
        <f t="shared" si="7"/>
        <v>12575.640000000001</v>
      </c>
      <c r="H69" s="238">
        <f t="shared" si="7"/>
        <v>462</v>
      </c>
      <c r="I69" s="238"/>
      <c r="J69" s="238"/>
      <c r="K69" s="238"/>
      <c r="L69" s="238"/>
      <c r="M69" s="238"/>
      <c r="N69" s="294"/>
      <c r="O69" s="294"/>
      <c r="P69" s="294">
        <f t="shared" si="0"/>
        <v>0</v>
      </c>
    </row>
    <row r="70" spans="1:16" s="130" customFormat="1" ht="15" x14ac:dyDescent="0.2">
      <c r="A70" s="236"/>
      <c r="B70" s="238"/>
      <c r="C70" s="237"/>
      <c r="D70" s="238"/>
      <c r="E70" s="237"/>
      <c r="F70" s="238"/>
      <c r="G70" s="237">
        <f t="shared" si="7"/>
        <v>12575.640000000001</v>
      </c>
      <c r="H70" s="238">
        <f t="shared" si="7"/>
        <v>462</v>
      </c>
      <c r="I70" s="238"/>
      <c r="J70" s="238"/>
      <c r="K70" s="238"/>
      <c r="L70" s="238"/>
      <c r="M70" s="238"/>
      <c r="N70" s="294"/>
      <c r="O70" s="294"/>
      <c r="P70" s="294">
        <f t="shared" si="0"/>
        <v>0</v>
      </c>
    </row>
    <row r="71" spans="1:16" s="130" customFormat="1" ht="15" x14ac:dyDescent="0.2">
      <c r="A71" s="236"/>
      <c r="B71" s="238"/>
      <c r="C71" s="237"/>
      <c r="D71" s="238"/>
      <c r="E71" s="237"/>
      <c r="F71" s="238"/>
      <c r="G71" s="237">
        <f t="shared" si="7"/>
        <v>12575.640000000001</v>
      </c>
      <c r="H71" s="238">
        <f t="shared" si="7"/>
        <v>462</v>
      </c>
      <c r="I71" s="238"/>
      <c r="J71" s="238"/>
      <c r="K71" s="238"/>
      <c r="L71" s="238"/>
      <c r="M71" s="238"/>
      <c r="N71" s="294"/>
      <c r="O71" s="294"/>
      <c r="P71" s="294"/>
    </row>
    <row r="72" spans="1:16" s="130" customFormat="1" ht="15" x14ac:dyDescent="0.2">
      <c r="A72" s="236"/>
      <c r="B72" s="238"/>
      <c r="C72" s="237"/>
      <c r="D72" s="238"/>
      <c r="E72" s="237"/>
      <c r="F72" s="238"/>
      <c r="G72" s="237">
        <f t="shared" si="7"/>
        <v>12575.640000000001</v>
      </c>
      <c r="H72" s="238">
        <f t="shared" si="7"/>
        <v>462</v>
      </c>
      <c r="I72" s="238"/>
      <c r="J72" s="238"/>
      <c r="K72" s="238"/>
      <c r="L72" s="238"/>
      <c r="M72" s="238"/>
      <c r="N72" s="294"/>
      <c r="O72" s="294"/>
      <c r="P72" s="294">
        <f t="shared" si="0"/>
        <v>0</v>
      </c>
    </row>
    <row r="73" spans="1:16" s="130" customFormat="1" ht="15" x14ac:dyDescent="0.2">
      <c r="A73" s="236"/>
      <c r="B73" s="238"/>
      <c r="C73" s="237"/>
      <c r="D73" s="238"/>
      <c r="E73" s="237"/>
      <c r="F73" s="238"/>
      <c r="G73" s="237">
        <f t="shared" si="7"/>
        <v>12575.640000000001</v>
      </c>
      <c r="H73" s="238">
        <f t="shared" si="7"/>
        <v>462</v>
      </c>
      <c r="I73" s="238"/>
      <c r="J73" s="238"/>
      <c r="K73" s="238"/>
      <c r="L73" s="238"/>
      <c r="M73" s="238"/>
      <c r="N73" s="294"/>
      <c r="O73" s="294"/>
      <c r="P73" s="294">
        <f t="shared" si="0"/>
        <v>0</v>
      </c>
    </row>
    <row r="74" spans="1:16" s="130" customFormat="1" ht="15" x14ac:dyDescent="0.2">
      <c r="A74" s="236"/>
      <c r="B74" s="238"/>
      <c r="C74" s="237"/>
      <c r="D74" s="238"/>
      <c r="E74" s="237"/>
      <c r="F74" s="238"/>
      <c r="G74" s="237">
        <f t="shared" si="7"/>
        <v>12575.640000000001</v>
      </c>
      <c r="H74" s="238">
        <f t="shared" si="7"/>
        <v>462</v>
      </c>
      <c r="I74" s="238"/>
      <c r="J74" s="238"/>
      <c r="K74" s="238"/>
      <c r="L74" s="238"/>
      <c r="M74" s="238"/>
      <c r="N74" s="294"/>
      <c r="O74" s="294"/>
      <c r="P74" s="294">
        <f t="shared" si="0"/>
        <v>0</v>
      </c>
    </row>
    <row r="75" spans="1:16" s="130" customFormat="1" ht="15" x14ac:dyDescent="0.2">
      <c r="A75" s="236"/>
      <c r="B75" s="238"/>
      <c r="C75" s="237"/>
      <c r="D75" s="238"/>
      <c r="E75" s="237"/>
      <c r="F75" s="238"/>
      <c r="G75" s="237">
        <f t="shared" si="7"/>
        <v>12575.640000000001</v>
      </c>
      <c r="H75" s="238">
        <f t="shared" si="7"/>
        <v>462</v>
      </c>
      <c r="I75" s="238"/>
      <c r="J75" s="238"/>
      <c r="K75" s="238"/>
      <c r="L75" s="238"/>
      <c r="M75" s="238"/>
      <c r="N75" s="294"/>
      <c r="O75" s="294"/>
      <c r="P75" s="294">
        <f t="shared" si="0"/>
        <v>0</v>
      </c>
    </row>
    <row r="76" spans="1:16" s="130" customFormat="1" ht="15" x14ac:dyDescent="0.2">
      <c r="A76" s="236"/>
      <c r="B76" s="238"/>
      <c r="C76" s="237"/>
      <c r="D76" s="238"/>
      <c r="E76" s="237"/>
      <c r="F76" s="238"/>
      <c r="G76" s="237">
        <f t="shared" si="7"/>
        <v>12575.640000000001</v>
      </c>
      <c r="H76" s="238">
        <f t="shared" si="7"/>
        <v>462</v>
      </c>
      <c r="I76" s="238"/>
      <c r="J76" s="238"/>
      <c r="K76" s="238"/>
      <c r="L76" s="238" t="str">
        <f t="shared" ref="L76:L88" si="8">IF(D76&gt;0,D76," ")</f>
        <v xml:space="preserve"> </v>
      </c>
      <c r="M76" s="238"/>
      <c r="N76" s="294"/>
      <c r="O76" s="294"/>
      <c r="P76" s="294">
        <f t="shared" si="0"/>
        <v>0</v>
      </c>
    </row>
    <row r="77" spans="1:16" s="130" customFormat="1" ht="15" x14ac:dyDescent="0.2">
      <c r="A77" s="236"/>
      <c r="B77" s="238"/>
      <c r="C77" s="237"/>
      <c r="D77" s="238"/>
      <c r="E77" s="237"/>
      <c r="F77" s="238"/>
      <c r="G77" s="237">
        <f t="shared" si="7"/>
        <v>12575.640000000001</v>
      </c>
      <c r="H77" s="238">
        <f t="shared" si="7"/>
        <v>462</v>
      </c>
      <c r="I77" s="238"/>
      <c r="J77" s="238"/>
      <c r="K77" s="238"/>
      <c r="L77" s="238" t="str">
        <f t="shared" si="8"/>
        <v xml:space="preserve"> </v>
      </c>
      <c r="M77" s="238"/>
      <c r="N77" s="294"/>
      <c r="O77" s="294"/>
      <c r="P77" s="294">
        <f t="shared" si="0"/>
        <v>0</v>
      </c>
    </row>
    <row r="78" spans="1:16" s="130" customFormat="1" ht="15" x14ac:dyDescent="0.2">
      <c r="A78" s="236"/>
      <c r="B78" s="238"/>
      <c r="C78" s="237"/>
      <c r="D78" s="238"/>
      <c r="E78" s="237"/>
      <c r="F78" s="238"/>
      <c r="G78" s="237">
        <f t="shared" si="7"/>
        <v>12575.640000000001</v>
      </c>
      <c r="H78" s="238">
        <f t="shared" si="7"/>
        <v>462</v>
      </c>
      <c r="I78" s="238"/>
      <c r="J78" s="238"/>
      <c r="K78" s="238"/>
      <c r="L78" s="238" t="str">
        <f t="shared" si="8"/>
        <v xml:space="preserve"> </v>
      </c>
      <c r="M78" s="238"/>
      <c r="N78" s="294"/>
      <c r="O78" s="294"/>
      <c r="P78" s="294">
        <f t="shared" si="0"/>
        <v>0</v>
      </c>
    </row>
    <row r="79" spans="1:16" s="130" customFormat="1" ht="15" x14ac:dyDescent="0.2">
      <c r="A79" s="236"/>
      <c r="B79" s="238"/>
      <c r="C79" s="237"/>
      <c r="D79" s="238"/>
      <c r="E79" s="237"/>
      <c r="F79" s="238"/>
      <c r="G79" s="237">
        <f t="shared" si="7"/>
        <v>12575.640000000001</v>
      </c>
      <c r="H79" s="238">
        <f t="shared" si="7"/>
        <v>462</v>
      </c>
      <c r="I79" s="238"/>
      <c r="J79" s="238"/>
      <c r="K79" s="238"/>
      <c r="L79" s="238" t="str">
        <f t="shared" si="8"/>
        <v xml:space="preserve"> </v>
      </c>
      <c r="M79" s="238"/>
      <c r="N79" s="294"/>
      <c r="O79" s="294"/>
      <c r="P79" s="294">
        <f t="shared" si="0"/>
        <v>0</v>
      </c>
    </row>
    <row r="80" spans="1:16" s="130" customFormat="1" ht="15" x14ac:dyDescent="0.2">
      <c r="A80" s="236"/>
      <c r="B80" s="238"/>
      <c r="C80" s="237"/>
      <c r="D80" s="238"/>
      <c r="E80" s="237"/>
      <c r="F80" s="238"/>
      <c r="G80" s="237">
        <f t="shared" si="7"/>
        <v>12575.640000000001</v>
      </c>
      <c r="H80" s="238">
        <f t="shared" si="7"/>
        <v>462</v>
      </c>
      <c r="I80" s="238"/>
      <c r="J80" s="238"/>
      <c r="K80" s="238"/>
      <c r="L80" s="238" t="str">
        <f t="shared" si="8"/>
        <v xml:space="preserve"> </v>
      </c>
      <c r="M80" s="238"/>
      <c r="N80" s="294"/>
      <c r="O80" s="294"/>
      <c r="P80" s="294">
        <f t="shared" si="0"/>
        <v>0</v>
      </c>
    </row>
    <row r="81" spans="1:16" s="130" customFormat="1" ht="15" x14ac:dyDescent="0.2">
      <c r="A81" s="236"/>
      <c r="B81" s="238"/>
      <c r="C81" s="237"/>
      <c r="D81" s="238"/>
      <c r="E81" s="237"/>
      <c r="F81" s="238"/>
      <c r="G81" s="237">
        <f t="shared" si="7"/>
        <v>12575.640000000001</v>
      </c>
      <c r="H81" s="238">
        <f t="shared" si="7"/>
        <v>462</v>
      </c>
      <c r="I81" s="238"/>
      <c r="J81" s="238"/>
      <c r="K81" s="238"/>
      <c r="L81" s="238" t="str">
        <f t="shared" si="8"/>
        <v xml:space="preserve"> </v>
      </c>
      <c r="M81" s="238"/>
      <c r="N81" s="294"/>
      <c r="O81" s="294"/>
      <c r="P81" s="294">
        <f t="shared" si="0"/>
        <v>0</v>
      </c>
    </row>
    <row r="82" spans="1:16" s="130" customFormat="1" ht="15" x14ac:dyDescent="0.2">
      <c r="A82" s="236"/>
      <c r="B82" s="238"/>
      <c r="C82" s="237"/>
      <c r="D82" s="238"/>
      <c r="E82" s="237"/>
      <c r="F82" s="238"/>
      <c r="G82" s="237">
        <f t="shared" si="7"/>
        <v>12575.640000000001</v>
      </c>
      <c r="H82" s="238">
        <f t="shared" si="7"/>
        <v>462</v>
      </c>
      <c r="I82" s="238"/>
      <c r="J82" s="238"/>
      <c r="K82" s="238"/>
      <c r="L82" s="238" t="str">
        <f t="shared" si="8"/>
        <v xml:space="preserve"> </v>
      </c>
      <c r="M82" s="238"/>
      <c r="N82" s="294"/>
      <c r="O82" s="294"/>
      <c r="P82" s="294">
        <f t="shared" si="0"/>
        <v>0</v>
      </c>
    </row>
    <row r="83" spans="1:16" s="130" customFormat="1" ht="15" x14ac:dyDescent="0.2">
      <c r="A83" s="236"/>
      <c r="B83" s="238"/>
      <c r="C83" s="237"/>
      <c r="D83" s="238"/>
      <c r="E83" s="237"/>
      <c r="F83" s="238"/>
      <c r="G83" s="237">
        <f t="shared" si="7"/>
        <v>12575.640000000001</v>
      </c>
      <c r="H83" s="238">
        <f t="shared" si="7"/>
        <v>462</v>
      </c>
      <c r="I83" s="238"/>
      <c r="J83" s="238"/>
      <c r="K83" s="238"/>
      <c r="L83" s="238" t="str">
        <f t="shared" si="8"/>
        <v xml:space="preserve"> </v>
      </c>
      <c r="M83" s="238"/>
      <c r="N83" s="294"/>
      <c r="O83" s="294"/>
      <c r="P83" s="294">
        <f t="shared" si="0"/>
        <v>0</v>
      </c>
    </row>
    <row r="84" spans="1:16" s="130" customFormat="1" ht="15" x14ac:dyDescent="0.2">
      <c r="A84" s="236"/>
      <c r="B84" s="238"/>
      <c r="C84" s="237"/>
      <c r="D84" s="238"/>
      <c r="E84" s="237"/>
      <c r="F84" s="238"/>
      <c r="G84" s="237">
        <f t="shared" si="7"/>
        <v>12575.640000000001</v>
      </c>
      <c r="H84" s="238">
        <f t="shared" si="7"/>
        <v>462</v>
      </c>
      <c r="I84" s="238"/>
      <c r="J84" s="238"/>
      <c r="K84" s="238"/>
      <c r="L84" s="238" t="str">
        <f t="shared" si="8"/>
        <v xml:space="preserve"> </v>
      </c>
      <c r="M84" s="238"/>
      <c r="N84" s="294"/>
      <c r="O84" s="294"/>
      <c r="P84" s="294">
        <f t="shared" si="0"/>
        <v>0</v>
      </c>
    </row>
    <row r="85" spans="1:16" s="130" customFormat="1" ht="15" x14ac:dyDescent="0.2">
      <c r="A85" s="236"/>
      <c r="B85" s="238"/>
      <c r="C85" s="237"/>
      <c r="D85" s="238"/>
      <c r="E85" s="237"/>
      <c r="F85" s="238"/>
      <c r="G85" s="237">
        <f t="shared" si="7"/>
        <v>12575.640000000001</v>
      </c>
      <c r="H85" s="238">
        <f t="shared" si="7"/>
        <v>462</v>
      </c>
      <c r="I85" s="238"/>
      <c r="J85" s="238"/>
      <c r="K85" s="238"/>
      <c r="L85" s="238" t="str">
        <f t="shared" si="8"/>
        <v xml:space="preserve"> </v>
      </c>
      <c r="M85" s="238"/>
      <c r="N85" s="294"/>
      <c r="O85" s="294"/>
      <c r="P85" s="294">
        <f t="shared" si="0"/>
        <v>0</v>
      </c>
    </row>
    <row r="86" spans="1:16" s="130" customFormat="1" ht="15" x14ac:dyDescent="0.2">
      <c r="A86" s="236"/>
      <c r="B86" s="238"/>
      <c r="C86" s="237"/>
      <c r="D86" s="238"/>
      <c r="E86" s="237"/>
      <c r="F86" s="238"/>
      <c r="G86" s="237">
        <f t="shared" si="7"/>
        <v>12575.640000000001</v>
      </c>
      <c r="H86" s="238">
        <f t="shared" si="7"/>
        <v>462</v>
      </c>
      <c r="I86" s="238"/>
      <c r="J86" s="238"/>
      <c r="K86" s="238"/>
      <c r="L86" s="238" t="str">
        <f t="shared" si="8"/>
        <v xml:space="preserve"> </v>
      </c>
      <c r="M86" s="238"/>
      <c r="N86" s="294"/>
      <c r="O86" s="294"/>
      <c r="P86" s="294">
        <f t="shared" si="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7"/>
        <v>12575.640000000001</v>
      </c>
      <c r="H87" s="57">
        <f t="shared" si="7"/>
        <v>462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ref="P87:P150" si="9">O87*G87</f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7"/>
        <v>12575.640000000001</v>
      </c>
      <c r="H88" s="57">
        <f t="shared" si="7"/>
        <v>462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7"/>
        <v>12575.640000000001</v>
      </c>
      <c r="H89" s="57">
        <f t="shared" si="7"/>
        <v>462</v>
      </c>
      <c r="I89" s="57"/>
      <c r="J89" s="57"/>
      <c r="K89" s="57"/>
      <c r="L89" s="57" t="str">
        <f t="shared" ref="L89:L152" si="10">IF(D89&gt;0,D89," ")</f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7"/>
        <v>12575.640000000001</v>
      </c>
      <c r="H90" s="57">
        <f t="shared" si="7"/>
        <v>462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7"/>
        <v>12575.640000000001</v>
      </c>
      <c r="H91" s="57">
        <f t="shared" si="7"/>
        <v>462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7"/>
        <v>12575.640000000001</v>
      </c>
      <c r="H92" s="57">
        <f t="shared" si="7"/>
        <v>462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7"/>
        <v>12575.640000000001</v>
      </c>
      <c r="H93" s="57">
        <f t="shared" si="7"/>
        <v>462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7"/>
        <v>12575.640000000001</v>
      </c>
      <c r="H94" s="57">
        <f t="shared" si="7"/>
        <v>462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7"/>
        <v>12575.640000000001</v>
      </c>
      <c r="H95" s="57">
        <f t="shared" si="7"/>
        <v>462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7"/>
        <v>12575.640000000001</v>
      </c>
      <c r="H96" s="57">
        <f t="shared" si="7"/>
        <v>462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7"/>
        <v>12575.640000000001</v>
      </c>
      <c r="H97" s="57">
        <f t="shared" si="7"/>
        <v>462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7"/>
        <v>12575.640000000001</v>
      </c>
      <c r="H98" s="57">
        <f t="shared" si="7"/>
        <v>462</v>
      </c>
      <c r="I98" s="57"/>
      <c r="J98" s="57"/>
      <c r="K98" s="57"/>
      <c r="L98" s="57" t="str">
        <f t="shared" si="10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7"/>
        <v>12575.640000000001</v>
      </c>
      <c r="H99" s="57">
        <f t="shared" si="7"/>
        <v>462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7"/>
        <v>12575.640000000001</v>
      </c>
      <c r="H100" s="57">
        <f t="shared" si="7"/>
        <v>462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ref="G101:H164" si="11">G100-E101+C101</f>
        <v>12575.640000000001</v>
      </c>
      <c r="H101" s="57">
        <f t="shared" si="11"/>
        <v>462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12575.640000000001</v>
      </c>
      <c r="H102" s="57">
        <f t="shared" si="11"/>
        <v>462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12575.640000000001</v>
      </c>
      <c r="H103" s="57">
        <f t="shared" si="11"/>
        <v>462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12575.640000000001</v>
      </c>
      <c r="H104" s="57">
        <f t="shared" si="11"/>
        <v>462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12575.640000000001</v>
      </c>
      <c r="H105" s="57">
        <f t="shared" si="11"/>
        <v>462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12575.640000000001</v>
      </c>
      <c r="H106" s="57">
        <f t="shared" si="11"/>
        <v>462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12575.640000000001</v>
      </c>
      <c r="H107" s="57">
        <f t="shared" si="11"/>
        <v>462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12575.640000000001</v>
      </c>
      <c r="H108" s="57">
        <f t="shared" si="11"/>
        <v>462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12575.640000000001</v>
      </c>
      <c r="H109" s="57">
        <f t="shared" si="11"/>
        <v>462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12575.640000000001</v>
      </c>
      <c r="H110" s="57">
        <f t="shared" si="11"/>
        <v>462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12575.640000000001</v>
      </c>
      <c r="H111" s="57">
        <f t="shared" si="11"/>
        <v>462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9"/>
      <c r="P111" s="79">
        <f t="shared" si="9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12575.640000000001</v>
      </c>
      <c r="H112" s="57">
        <f t="shared" si="11"/>
        <v>462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9"/>
      <c r="P112" s="79">
        <f t="shared" si="9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1"/>
        <v>12575.640000000001</v>
      </c>
      <c r="H113" s="57">
        <f t="shared" si="11"/>
        <v>462</v>
      </c>
      <c r="I113" s="57"/>
      <c r="J113" s="57"/>
      <c r="K113" s="57"/>
      <c r="L113" s="57" t="str">
        <f t="shared" si="10"/>
        <v xml:space="preserve"> </v>
      </c>
      <c r="M113" s="57"/>
      <c r="N113" s="79"/>
      <c r="O113" s="79"/>
      <c r="P113" s="79">
        <f t="shared" si="9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1"/>
        <v>12575.640000000001</v>
      </c>
      <c r="H114" s="57">
        <f t="shared" si="11"/>
        <v>462</v>
      </c>
      <c r="I114" s="57"/>
      <c r="J114" s="57"/>
      <c r="K114" s="57"/>
      <c r="L114" s="57" t="str">
        <f t="shared" si="10"/>
        <v xml:space="preserve"> </v>
      </c>
      <c r="M114" s="57"/>
      <c r="N114" s="79"/>
      <c r="O114" s="79"/>
      <c r="P114" s="79">
        <f t="shared" si="9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1"/>
        <v>12575.640000000001</v>
      </c>
      <c r="H115" s="57">
        <f t="shared" si="11"/>
        <v>462</v>
      </c>
      <c r="I115" s="57"/>
      <c r="J115" s="57"/>
      <c r="K115" s="57"/>
      <c r="L115" s="57" t="str">
        <f t="shared" si="10"/>
        <v xml:space="preserve"> </v>
      </c>
      <c r="M115" s="57"/>
      <c r="N115" s="79"/>
      <c r="O115" s="79"/>
      <c r="P115" s="79">
        <f t="shared" si="9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11"/>
        <v>12575.640000000001</v>
      </c>
      <c r="H116" s="57">
        <f t="shared" si="11"/>
        <v>462</v>
      </c>
      <c r="I116" s="57"/>
      <c r="J116" s="57"/>
      <c r="K116" s="57"/>
      <c r="L116" s="57" t="str">
        <f t="shared" si="10"/>
        <v xml:space="preserve"> </v>
      </c>
      <c r="M116" s="57"/>
      <c r="N116" s="79"/>
      <c r="O116" s="79"/>
      <c r="P116" s="79">
        <f t="shared" si="9"/>
        <v>0</v>
      </c>
    </row>
    <row r="117" spans="1:16" ht="15" x14ac:dyDescent="0.2">
      <c r="A117" s="146"/>
      <c r="B117" s="57"/>
      <c r="C117" s="80"/>
      <c r="D117" s="57"/>
      <c r="E117" s="80"/>
      <c r="F117" s="57"/>
      <c r="G117" s="80">
        <f t="shared" si="11"/>
        <v>12575.640000000001</v>
      </c>
      <c r="H117" s="57">
        <f t="shared" si="11"/>
        <v>462</v>
      </c>
      <c r="I117" s="57"/>
      <c r="J117" s="57"/>
      <c r="K117" s="57"/>
      <c r="L117" s="57" t="str">
        <f t="shared" si="10"/>
        <v xml:space="preserve"> </v>
      </c>
      <c r="M117" s="57"/>
      <c r="N117" s="79"/>
      <c r="O117" s="79"/>
      <c r="P117" s="79">
        <f t="shared" si="9"/>
        <v>0</v>
      </c>
    </row>
    <row r="118" spans="1:16" ht="15" x14ac:dyDescent="0.2">
      <c r="A118" s="146"/>
      <c r="B118" s="57"/>
      <c r="C118" s="80"/>
      <c r="D118" s="57"/>
      <c r="E118" s="80"/>
      <c r="F118" s="57"/>
      <c r="G118" s="80">
        <f t="shared" si="11"/>
        <v>12575.640000000001</v>
      </c>
      <c r="H118" s="57">
        <f t="shared" si="11"/>
        <v>462</v>
      </c>
      <c r="I118" s="57"/>
      <c r="J118" s="57"/>
      <c r="K118" s="57"/>
      <c r="L118" s="57" t="str">
        <f t="shared" si="10"/>
        <v xml:space="preserve"> </v>
      </c>
      <c r="M118" s="57"/>
      <c r="N118" s="79"/>
      <c r="O118" s="79"/>
      <c r="P118" s="79">
        <f t="shared" si="9"/>
        <v>0</v>
      </c>
    </row>
    <row r="119" spans="1:16" ht="15" x14ac:dyDescent="0.2">
      <c r="A119" s="146"/>
      <c r="B119" s="57"/>
      <c r="C119" s="80"/>
      <c r="D119" s="57"/>
      <c r="E119" s="80"/>
      <c r="F119" s="57"/>
      <c r="G119" s="80">
        <f t="shared" si="11"/>
        <v>12575.640000000001</v>
      </c>
      <c r="H119" s="57">
        <f t="shared" si="11"/>
        <v>462</v>
      </c>
      <c r="I119" s="57"/>
      <c r="J119" s="57"/>
      <c r="K119" s="57"/>
      <c r="L119" s="57" t="str">
        <f t="shared" si="10"/>
        <v xml:space="preserve"> </v>
      </c>
      <c r="M119" s="57"/>
      <c r="N119" s="79"/>
      <c r="O119" s="79"/>
      <c r="P119" s="79">
        <f t="shared" si="9"/>
        <v>0</v>
      </c>
    </row>
    <row r="120" spans="1:16" ht="15" x14ac:dyDescent="0.2">
      <c r="A120" s="146"/>
      <c r="B120" s="57"/>
      <c r="C120" s="80"/>
      <c r="D120" s="57"/>
      <c r="E120" s="80"/>
      <c r="F120" s="57"/>
      <c r="G120" s="80">
        <f t="shared" si="11"/>
        <v>12575.640000000001</v>
      </c>
      <c r="H120" s="57">
        <f t="shared" si="11"/>
        <v>462</v>
      </c>
      <c r="I120" s="57"/>
      <c r="J120" s="57"/>
      <c r="K120" s="57"/>
      <c r="L120" s="57" t="str">
        <f t="shared" si="10"/>
        <v xml:space="preserve"> </v>
      </c>
      <c r="M120" s="57"/>
      <c r="N120" s="79"/>
      <c r="O120" s="79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12575.640000000001</v>
      </c>
      <c r="H121" s="57">
        <f t="shared" si="11"/>
        <v>462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1"/>
        <v>12575.640000000001</v>
      </c>
      <c r="H122" s="57">
        <f t="shared" si="11"/>
        <v>462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1"/>
        <v>12575.640000000001</v>
      </c>
      <c r="H123" s="57">
        <f t="shared" si="11"/>
        <v>462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1"/>
        <v>12575.640000000001</v>
      </c>
      <c r="H124" s="57">
        <f t="shared" si="11"/>
        <v>462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1"/>
        <v>12575.640000000001</v>
      </c>
      <c r="H125" s="57">
        <f t="shared" si="11"/>
        <v>462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1"/>
        <v>12575.640000000001</v>
      </c>
      <c r="H126" s="57">
        <f t="shared" si="11"/>
        <v>462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0"/>
      <c r="D127" s="73"/>
      <c r="E127" s="74"/>
      <c r="F127" s="73"/>
      <c r="G127" s="80">
        <f t="shared" si="11"/>
        <v>12575.640000000001</v>
      </c>
      <c r="H127" s="57">
        <f t="shared" si="11"/>
        <v>462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1"/>
        <v>12575.640000000001</v>
      </c>
      <c r="H128" s="57">
        <f t="shared" si="11"/>
        <v>462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1"/>
        <v>12575.640000000001</v>
      </c>
      <c r="H129" s="57">
        <f t="shared" si="11"/>
        <v>462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1"/>
        <v>12575.640000000001</v>
      </c>
      <c r="H130" s="57">
        <f t="shared" si="11"/>
        <v>462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1"/>
        <v>12575.640000000001</v>
      </c>
      <c r="H131" s="57">
        <f t="shared" si="11"/>
        <v>462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1"/>
        <v>12575.640000000001</v>
      </c>
      <c r="H132" s="57">
        <f t="shared" si="11"/>
        <v>462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1"/>
        <v>12575.640000000001</v>
      </c>
      <c r="H133" s="57">
        <f t="shared" si="11"/>
        <v>462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1"/>
        <v>12575.640000000001</v>
      </c>
      <c r="H134" s="57">
        <f t="shared" si="11"/>
        <v>462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1"/>
        <v>12575.640000000001</v>
      </c>
      <c r="H135" s="57">
        <f t="shared" si="11"/>
        <v>462</v>
      </c>
      <c r="I135" s="57"/>
      <c r="J135" s="57"/>
      <c r="K135" s="73"/>
      <c r="L135" s="57" t="str">
        <f t="shared" si="10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1"/>
        <v>12575.640000000001</v>
      </c>
      <c r="H136" s="57">
        <f t="shared" si="11"/>
        <v>462</v>
      </c>
      <c r="I136" s="57"/>
      <c r="J136" s="57"/>
      <c r="K136" s="73"/>
      <c r="L136" s="57" t="str">
        <f t="shared" si="10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83"/>
      <c r="D137" s="73"/>
      <c r="E137" s="74"/>
      <c r="F137" s="73"/>
      <c r="G137" s="80">
        <f t="shared" si="11"/>
        <v>12575.640000000001</v>
      </c>
      <c r="H137" s="57">
        <f t="shared" si="11"/>
        <v>462</v>
      </c>
      <c r="I137" s="57"/>
      <c r="J137" s="57"/>
      <c r="K137" s="73"/>
      <c r="L137" s="57" t="str">
        <f t="shared" si="10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1"/>
        <v>12575.640000000001</v>
      </c>
      <c r="H138" s="57">
        <f t="shared" si="11"/>
        <v>462</v>
      </c>
      <c r="I138" s="57"/>
      <c r="J138" s="57"/>
      <c r="K138" s="73"/>
      <c r="L138" s="57" t="str">
        <f t="shared" si="10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1"/>
        <v>12575.640000000001</v>
      </c>
      <c r="H139" s="57">
        <f t="shared" si="11"/>
        <v>462</v>
      </c>
      <c r="I139" s="57"/>
      <c r="J139" s="57"/>
      <c r="K139" s="73"/>
      <c r="L139" s="57" t="str">
        <f t="shared" si="10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1"/>
        <v>12575.640000000001</v>
      </c>
      <c r="H140" s="57">
        <f t="shared" si="11"/>
        <v>462</v>
      </c>
      <c r="I140" s="57"/>
      <c r="J140" s="57"/>
      <c r="K140" s="73"/>
      <c r="L140" s="57" t="str">
        <f t="shared" si="10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1"/>
        <v>12575.640000000001</v>
      </c>
      <c r="H141" s="57">
        <f t="shared" si="11"/>
        <v>462</v>
      </c>
      <c r="I141" s="57"/>
      <c r="J141" s="57"/>
      <c r="K141" s="73"/>
      <c r="L141" s="57" t="str">
        <f t="shared" si="10"/>
        <v xml:space="preserve"> </v>
      </c>
      <c r="M141" s="73"/>
      <c r="N141" s="78"/>
      <c r="O141" s="78"/>
      <c r="P141" s="79">
        <f t="shared" si="9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1"/>
        <v>12575.640000000001</v>
      </c>
      <c r="H142" s="57">
        <f t="shared" si="11"/>
        <v>462</v>
      </c>
      <c r="I142" s="57"/>
      <c r="J142" s="57"/>
      <c r="K142" s="73"/>
      <c r="L142" s="57" t="str">
        <f t="shared" si="10"/>
        <v xml:space="preserve"> </v>
      </c>
      <c r="M142" s="73"/>
      <c r="N142" s="78"/>
      <c r="O142" s="78"/>
      <c r="P142" s="79">
        <f t="shared" si="9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1"/>
        <v>12575.640000000001</v>
      </c>
      <c r="H143" s="57">
        <f t="shared" si="11"/>
        <v>462</v>
      </c>
      <c r="I143" s="57"/>
      <c r="J143" s="57"/>
      <c r="K143" s="73"/>
      <c r="L143" s="57" t="str">
        <f t="shared" si="10"/>
        <v xml:space="preserve"> </v>
      </c>
      <c r="M143" s="73"/>
      <c r="N143" s="78"/>
      <c r="O143" s="78"/>
      <c r="P143" s="79">
        <f t="shared" si="9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1"/>
        <v>12575.640000000001</v>
      </c>
      <c r="H144" s="57">
        <f t="shared" si="11"/>
        <v>462</v>
      </c>
      <c r="I144" s="57"/>
      <c r="J144" s="57"/>
      <c r="K144" s="73"/>
      <c r="L144" s="57" t="str">
        <f t="shared" si="10"/>
        <v xml:space="preserve"> </v>
      </c>
      <c r="M144" s="73"/>
      <c r="N144" s="78"/>
      <c r="O144" s="78"/>
      <c r="P144" s="79">
        <f t="shared" si="9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1"/>
        <v>12575.640000000001</v>
      </c>
      <c r="H145" s="57">
        <f t="shared" si="11"/>
        <v>462</v>
      </c>
      <c r="I145" s="57"/>
      <c r="J145" s="57"/>
      <c r="K145" s="73"/>
      <c r="L145" s="57" t="str">
        <f t="shared" si="10"/>
        <v xml:space="preserve"> </v>
      </c>
      <c r="M145" s="73"/>
      <c r="N145" s="78"/>
      <c r="O145" s="78"/>
      <c r="P145" s="79">
        <f t="shared" si="9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1"/>
        <v>12575.640000000001</v>
      </c>
      <c r="H146" s="57">
        <f t="shared" si="11"/>
        <v>462</v>
      </c>
      <c r="I146" s="57"/>
      <c r="J146" s="57"/>
      <c r="K146" s="73"/>
      <c r="L146" s="57" t="str">
        <f t="shared" si="10"/>
        <v xml:space="preserve"> </v>
      </c>
      <c r="M146" s="73"/>
      <c r="N146" s="78"/>
      <c r="O146" s="78"/>
      <c r="P146" s="79">
        <f t="shared" si="9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1"/>
        <v>12575.640000000001</v>
      </c>
      <c r="H147" s="57">
        <f t="shared" si="11"/>
        <v>462</v>
      </c>
      <c r="I147" s="57"/>
      <c r="J147" s="57"/>
      <c r="K147" s="73"/>
      <c r="L147" s="57" t="str">
        <f t="shared" si="10"/>
        <v xml:space="preserve"> </v>
      </c>
      <c r="M147" s="73"/>
      <c r="N147" s="78"/>
      <c r="O147" s="78"/>
      <c r="P147" s="79">
        <f t="shared" si="9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1"/>
        <v>12575.640000000001</v>
      </c>
      <c r="H148" s="57">
        <f t="shared" si="11"/>
        <v>462</v>
      </c>
      <c r="I148" s="57"/>
      <c r="J148" s="57"/>
      <c r="K148" s="73"/>
      <c r="L148" s="57" t="str">
        <f t="shared" si="10"/>
        <v xml:space="preserve"> </v>
      </c>
      <c r="M148" s="73"/>
      <c r="N148" s="78"/>
      <c r="O148" s="78"/>
      <c r="P148" s="79">
        <f t="shared" si="9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1"/>
        <v>12575.640000000001</v>
      </c>
      <c r="H149" s="57">
        <f t="shared" si="11"/>
        <v>462</v>
      </c>
      <c r="I149" s="57"/>
      <c r="J149" s="57"/>
      <c r="K149" s="73"/>
      <c r="L149" s="57" t="str">
        <f t="shared" si="10"/>
        <v xml:space="preserve"> </v>
      </c>
      <c r="M149" s="73"/>
      <c r="N149" s="78"/>
      <c r="O149" s="78"/>
      <c r="P149" s="79">
        <f t="shared" si="9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1"/>
        <v>12575.640000000001</v>
      </c>
      <c r="H150" s="57">
        <f t="shared" si="11"/>
        <v>462</v>
      </c>
      <c r="I150" s="57"/>
      <c r="J150" s="57"/>
      <c r="K150" s="73"/>
      <c r="L150" s="57" t="str">
        <f t="shared" si="10"/>
        <v xml:space="preserve"> </v>
      </c>
      <c r="M150" s="73"/>
      <c r="N150" s="78"/>
      <c r="O150" s="78"/>
      <c r="P150" s="79">
        <f t="shared" si="9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1"/>
        <v>12575.640000000001</v>
      </c>
      <c r="H151" s="57">
        <f t="shared" si="11"/>
        <v>462</v>
      </c>
      <c r="I151" s="57"/>
      <c r="J151" s="57"/>
      <c r="K151" s="73"/>
      <c r="L151" s="57" t="str">
        <f t="shared" si="10"/>
        <v xml:space="preserve"> </v>
      </c>
      <c r="M151" s="73"/>
      <c r="N151" s="78"/>
      <c r="O151" s="78"/>
      <c r="P151" s="79">
        <f t="shared" ref="P151:P215" si="12">O151*G151</f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1"/>
        <v>12575.640000000001</v>
      </c>
      <c r="H152" s="57">
        <f t="shared" si="11"/>
        <v>462</v>
      </c>
      <c r="I152" s="57"/>
      <c r="J152" s="57"/>
      <c r="K152" s="73"/>
      <c r="L152" s="57" t="str">
        <f t="shared" si="10"/>
        <v xml:space="preserve"> </v>
      </c>
      <c r="M152" s="73"/>
      <c r="N152" s="78"/>
      <c r="O152" s="78"/>
      <c r="P152" s="79">
        <f t="shared" si="12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1"/>
        <v>12575.640000000001</v>
      </c>
      <c r="H153" s="57">
        <f t="shared" si="11"/>
        <v>462</v>
      </c>
      <c r="I153" s="57"/>
      <c r="J153" s="57"/>
      <c r="K153" s="73"/>
      <c r="L153" s="57" t="str">
        <f t="shared" ref="L153:L217" si="13">IF(D153&gt;0,D153," ")</f>
        <v xml:space="preserve"> </v>
      </c>
      <c r="M153" s="73"/>
      <c r="N153" s="78"/>
      <c r="O153" s="78"/>
      <c r="P153" s="79">
        <f t="shared" si="12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1"/>
        <v>12575.640000000001</v>
      </c>
      <c r="H154" s="57">
        <f t="shared" si="11"/>
        <v>462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1"/>
        <v>12575.640000000001</v>
      </c>
      <c r="H155" s="57">
        <f t="shared" si="11"/>
        <v>462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</row>
    <row r="156" spans="1:16" ht="15" x14ac:dyDescent="0.2">
      <c r="A156" s="153"/>
      <c r="B156" s="73"/>
      <c r="C156" s="83"/>
      <c r="D156" s="73"/>
      <c r="E156" s="74"/>
      <c r="F156" s="73"/>
      <c r="G156" s="80">
        <f t="shared" si="11"/>
        <v>12575.640000000001</v>
      </c>
      <c r="H156" s="57">
        <f t="shared" si="11"/>
        <v>462</v>
      </c>
      <c r="I156" s="57"/>
      <c r="J156" s="57"/>
      <c r="K156" s="73"/>
      <c r="L156" s="57"/>
      <c r="M156" s="73"/>
      <c r="N156" s="78"/>
      <c r="O156" s="78"/>
      <c r="P156" s="79">
        <f t="shared" si="12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1"/>
        <v>12575.640000000001</v>
      </c>
      <c r="H157" s="57">
        <f t="shared" si="11"/>
        <v>462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1"/>
        <v>12575.640000000001</v>
      </c>
      <c r="H158" s="57">
        <f t="shared" si="11"/>
        <v>462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1"/>
        <v>12575.640000000001</v>
      </c>
      <c r="H159" s="57">
        <f t="shared" si="11"/>
        <v>462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1"/>
        <v>12575.640000000001</v>
      </c>
      <c r="H160" s="57">
        <f t="shared" si="11"/>
        <v>462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1"/>
        <v>12575.640000000001</v>
      </c>
      <c r="H161" s="57">
        <f t="shared" si="11"/>
        <v>462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1"/>
        <v>12575.640000000001</v>
      </c>
      <c r="H162" s="57">
        <f t="shared" si="11"/>
        <v>462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1"/>
        <v>12575.640000000001</v>
      </c>
      <c r="H163" s="57">
        <f t="shared" si="11"/>
        <v>462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1"/>
        <v>12575.640000000001</v>
      </c>
      <c r="H164" s="57">
        <f t="shared" si="11"/>
        <v>462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ref="G165:H228" si="14">G164-E165+C165</f>
        <v>12575.640000000001</v>
      </c>
      <c r="H165" s="57">
        <f t="shared" si="14"/>
        <v>462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4"/>
        <v>12575.640000000001</v>
      </c>
      <c r="H166" s="57">
        <f t="shared" si="14"/>
        <v>462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4"/>
        <v>12575.640000000001</v>
      </c>
      <c r="H167" s="57">
        <f t="shared" si="14"/>
        <v>462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4"/>
        <v>12575.640000000001</v>
      </c>
      <c r="H168" s="57">
        <f t="shared" si="14"/>
        <v>462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4"/>
        <v>12575.640000000001</v>
      </c>
      <c r="H169" s="57">
        <f t="shared" si="14"/>
        <v>462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4"/>
        <v>12575.640000000001</v>
      </c>
      <c r="H170" s="57">
        <f t="shared" si="14"/>
        <v>462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4"/>
        <v>12575.640000000001</v>
      </c>
      <c r="H171" s="57">
        <f t="shared" si="14"/>
        <v>462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4"/>
        <v>12575.640000000001</v>
      </c>
      <c r="H172" s="57">
        <f t="shared" si="14"/>
        <v>462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4"/>
        <v>12575.640000000001</v>
      </c>
      <c r="H173" s="57">
        <f t="shared" si="14"/>
        <v>462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4"/>
        <v>12575.640000000001</v>
      </c>
      <c r="H174" s="57">
        <f t="shared" si="14"/>
        <v>462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4"/>
        <v>12575.640000000001</v>
      </c>
      <c r="H175" s="57">
        <f t="shared" si="14"/>
        <v>462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</row>
    <row r="176" spans="1:16" ht="15" x14ac:dyDescent="0.2">
      <c r="A176" s="153"/>
      <c r="B176" s="73"/>
      <c r="C176" s="83"/>
      <c r="D176" s="73"/>
      <c r="E176" s="74"/>
      <c r="F176" s="73"/>
      <c r="G176" s="80">
        <f t="shared" si="14"/>
        <v>12575.640000000001</v>
      </c>
      <c r="H176" s="57">
        <f t="shared" si="14"/>
        <v>462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4"/>
        <v>12575.640000000001</v>
      </c>
      <c r="H177" s="57">
        <f t="shared" si="14"/>
        <v>462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4"/>
        <v>12575.640000000001</v>
      </c>
      <c r="H178" s="57">
        <f t="shared" si="14"/>
        <v>462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4"/>
        <v>12575.640000000001</v>
      </c>
      <c r="H179" s="57">
        <f t="shared" si="14"/>
        <v>462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4"/>
        <v>12575.640000000001</v>
      </c>
      <c r="H180" s="57">
        <f t="shared" si="14"/>
        <v>462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4"/>
        <v>12575.640000000001</v>
      </c>
      <c r="H181" s="57">
        <f t="shared" si="14"/>
        <v>462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4"/>
        <v>12575.640000000001</v>
      </c>
      <c r="H182" s="57">
        <f t="shared" si="14"/>
        <v>462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4"/>
        <v>12575.640000000001</v>
      </c>
      <c r="H183" s="57">
        <f t="shared" si="14"/>
        <v>462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4"/>
        <v>12575.640000000001</v>
      </c>
      <c r="H184" s="57">
        <f t="shared" si="14"/>
        <v>462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4"/>
        <v>12575.640000000001</v>
      </c>
      <c r="H185" s="57">
        <f t="shared" si="14"/>
        <v>462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4"/>
        <v>12575.640000000001</v>
      </c>
      <c r="H186" s="57">
        <f t="shared" si="14"/>
        <v>462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4"/>
        <v>12575.640000000001</v>
      </c>
      <c r="H187" s="57">
        <f t="shared" si="14"/>
        <v>462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4"/>
        <v>12575.640000000001</v>
      </c>
      <c r="H188" s="57">
        <f t="shared" si="14"/>
        <v>462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4"/>
        <v>12575.640000000001</v>
      </c>
      <c r="H189" s="57">
        <f t="shared" si="14"/>
        <v>462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4"/>
        <v>12575.640000000001</v>
      </c>
      <c r="H190" s="57">
        <f t="shared" si="14"/>
        <v>462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4"/>
        <v>12575.640000000001</v>
      </c>
      <c r="H191" s="57">
        <f t="shared" si="14"/>
        <v>462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4"/>
        <v>12575.640000000001</v>
      </c>
      <c r="H192" s="57">
        <f t="shared" si="14"/>
        <v>462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4"/>
        <v>12575.640000000001</v>
      </c>
      <c r="H193" s="57">
        <f t="shared" si="14"/>
        <v>462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4"/>
        <v>12575.640000000001</v>
      </c>
      <c r="H194" s="57">
        <f t="shared" si="14"/>
        <v>462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4"/>
        <v>12575.640000000001</v>
      </c>
      <c r="H195" s="57">
        <f t="shared" si="14"/>
        <v>462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4"/>
        <v>12575.640000000001</v>
      </c>
      <c r="H196" s="57">
        <f t="shared" si="14"/>
        <v>462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4"/>
        <v>12575.640000000001</v>
      </c>
      <c r="H197" s="57">
        <f t="shared" si="14"/>
        <v>462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4"/>
        <v>12575.640000000001</v>
      </c>
      <c r="H198" s="57">
        <f t="shared" si="14"/>
        <v>462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4"/>
        <v>12575.640000000001</v>
      </c>
      <c r="H199" s="57">
        <f t="shared" si="14"/>
        <v>462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4"/>
        <v>12575.640000000001</v>
      </c>
      <c r="H200" s="57">
        <f t="shared" si="14"/>
        <v>462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4"/>
        <v>12575.640000000001</v>
      </c>
      <c r="H201" s="57">
        <f t="shared" si="14"/>
        <v>462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4"/>
        <v>12575.640000000001</v>
      </c>
      <c r="H202" s="57">
        <f t="shared" si="14"/>
        <v>462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si="12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4"/>
        <v>12575.640000000001</v>
      </c>
      <c r="H203" s="57">
        <f t="shared" si="14"/>
        <v>462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2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4"/>
        <v>12575.640000000001</v>
      </c>
      <c r="H204" s="57">
        <f t="shared" si="14"/>
        <v>462</v>
      </c>
      <c r="I204" s="57"/>
      <c r="J204" s="57"/>
      <c r="K204" s="73"/>
      <c r="L204" s="57" t="str">
        <f t="shared" si="13"/>
        <v xml:space="preserve"> </v>
      </c>
      <c r="M204" s="73"/>
      <c r="N204" s="78"/>
      <c r="O204" s="78"/>
      <c r="P204" s="79">
        <f t="shared" si="12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4"/>
        <v>12575.640000000001</v>
      </c>
      <c r="H205" s="57">
        <f t="shared" si="14"/>
        <v>462</v>
      </c>
      <c r="I205" s="57"/>
      <c r="J205" s="57"/>
      <c r="K205" s="73"/>
      <c r="L205" s="57" t="str">
        <f t="shared" si="13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4"/>
        <v>12575.640000000001</v>
      </c>
      <c r="H206" s="57">
        <f t="shared" si="14"/>
        <v>462</v>
      </c>
      <c r="I206" s="57"/>
      <c r="J206" s="57"/>
      <c r="K206" s="73"/>
      <c r="L206" s="57" t="str">
        <f t="shared" si="13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4"/>
        <v>12575.640000000001</v>
      </c>
      <c r="H207" s="57">
        <f t="shared" si="14"/>
        <v>462</v>
      </c>
      <c r="I207" s="57"/>
      <c r="J207" s="57"/>
      <c r="K207" s="73"/>
      <c r="L207" s="57" t="str">
        <f t="shared" si="13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4"/>
        <v>12575.640000000001</v>
      </c>
      <c r="H208" s="57">
        <f t="shared" si="14"/>
        <v>462</v>
      </c>
      <c r="I208" s="57"/>
      <c r="J208" s="57"/>
      <c r="K208" s="73"/>
      <c r="L208" s="57" t="str">
        <f t="shared" si="13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4"/>
        <v>12575.640000000001</v>
      </c>
      <c r="H209" s="57">
        <f t="shared" si="14"/>
        <v>462</v>
      </c>
      <c r="I209" s="57"/>
      <c r="J209" s="57"/>
      <c r="K209" s="73"/>
      <c r="L209" s="57" t="str">
        <f t="shared" si="13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4"/>
        <v>12575.640000000001</v>
      </c>
      <c r="H210" s="57">
        <f t="shared" si="14"/>
        <v>462</v>
      </c>
      <c r="I210" s="57"/>
      <c r="J210" s="57"/>
      <c r="K210" s="73"/>
      <c r="L210" s="57" t="str">
        <f t="shared" si="13"/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4"/>
        <v>12575.640000000001</v>
      </c>
      <c r="H211" s="57">
        <f t="shared" si="14"/>
        <v>462</v>
      </c>
      <c r="I211" s="57"/>
      <c r="J211" s="57"/>
      <c r="K211" s="73"/>
      <c r="L211" s="57" t="str">
        <f t="shared" si="13"/>
        <v xml:space="preserve"> </v>
      </c>
      <c r="M211" s="73"/>
      <c r="N211" s="78"/>
      <c r="O211" s="78"/>
      <c r="P211" s="79">
        <f t="shared" si="12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4"/>
        <v>12575.640000000001</v>
      </c>
      <c r="H212" s="57">
        <f t="shared" si="14"/>
        <v>462</v>
      </c>
      <c r="I212" s="57"/>
      <c r="J212" s="57"/>
      <c r="K212" s="73"/>
      <c r="L212" s="57" t="str">
        <f t="shared" si="13"/>
        <v xml:space="preserve"> </v>
      </c>
      <c r="M212" s="73"/>
      <c r="N212" s="78"/>
      <c r="O212" s="78"/>
      <c r="P212" s="79">
        <f t="shared" si="12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4"/>
        <v>12575.640000000001</v>
      </c>
      <c r="H213" s="57">
        <f t="shared" si="14"/>
        <v>462</v>
      </c>
      <c r="I213" s="57"/>
      <c r="J213" s="57"/>
      <c r="K213" s="73"/>
      <c r="L213" s="57" t="str">
        <f t="shared" si="13"/>
        <v xml:space="preserve"> </v>
      </c>
      <c r="M213" s="73"/>
      <c r="N213" s="78"/>
      <c r="O213" s="78"/>
      <c r="P213" s="79">
        <f t="shared" si="12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4"/>
        <v>12575.640000000001</v>
      </c>
      <c r="H214" s="57">
        <f t="shared" si="14"/>
        <v>462</v>
      </c>
      <c r="I214" s="57"/>
      <c r="J214" s="57"/>
      <c r="K214" s="73"/>
      <c r="L214" s="57" t="str">
        <f t="shared" si="13"/>
        <v xml:space="preserve"> </v>
      </c>
      <c r="M214" s="73"/>
      <c r="N214" s="78"/>
      <c r="O214" s="78"/>
      <c r="P214" s="79">
        <f t="shared" si="12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4"/>
        <v>12575.640000000001</v>
      </c>
      <c r="H215" s="57">
        <f t="shared" si="14"/>
        <v>462</v>
      </c>
      <c r="I215" s="57"/>
      <c r="J215" s="57"/>
      <c r="K215" s="73"/>
      <c r="L215" s="57" t="str">
        <f t="shared" si="13"/>
        <v xml:space="preserve"> </v>
      </c>
      <c r="M215" s="73"/>
      <c r="N215" s="78"/>
      <c r="O215" s="78"/>
      <c r="P215" s="79">
        <f t="shared" si="12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4"/>
        <v>12575.640000000001</v>
      </c>
      <c r="H216" s="57">
        <f t="shared" si="14"/>
        <v>462</v>
      </c>
      <c r="I216" s="57"/>
      <c r="J216" s="57"/>
      <c r="K216" s="73"/>
      <c r="L216" s="57" t="str">
        <f t="shared" si="13"/>
        <v xml:space="preserve"> </v>
      </c>
      <c r="M216" s="73"/>
      <c r="N216" s="78"/>
      <c r="O216" s="78"/>
      <c r="P216" s="79">
        <f t="shared" ref="P216:P222" si="15">O216*G216</f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4"/>
        <v>12575.640000000001</v>
      </c>
      <c r="H217" s="57">
        <f t="shared" si="14"/>
        <v>462</v>
      </c>
      <c r="I217" s="57"/>
      <c r="J217" s="57"/>
      <c r="K217" s="73"/>
      <c r="L217" s="57" t="str">
        <f t="shared" si="13"/>
        <v xml:space="preserve"> </v>
      </c>
      <c r="M217" s="73"/>
      <c r="N217" s="78"/>
      <c r="O217" s="78"/>
      <c r="P217" s="79">
        <f t="shared" si="15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4"/>
        <v>12575.640000000001</v>
      </c>
      <c r="H218" s="57">
        <f t="shared" si="14"/>
        <v>462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15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4"/>
        <v>12575.640000000001</v>
      </c>
      <c r="H219" s="57">
        <f t="shared" si="14"/>
        <v>462</v>
      </c>
      <c r="I219" s="57"/>
      <c r="J219" s="57"/>
      <c r="K219" s="73"/>
      <c r="L219" s="57" t="str">
        <f>IF(D219&gt;0,D219," ")</f>
        <v xml:space="preserve"> </v>
      </c>
      <c r="M219" s="73"/>
      <c r="N219" s="78"/>
      <c r="O219" s="78"/>
      <c r="P219" s="79">
        <f t="shared" si="15"/>
        <v>0</v>
      </c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4"/>
        <v>12575.640000000001</v>
      </c>
      <c r="H220" s="57">
        <f t="shared" si="14"/>
        <v>462</v>
      </c>
      <c r="I220" s="57"/>
      <c r="J220" s="57"/>
      <c r="K220" s="73"/>
      <c r="L220" s="57" t="str">
        <f>IF(D220&gt;0,D220," ")</f>
        <v xml:space="preserve"> </v>
      </c>
      <c r="M220" s="73"/>
      <c r="N220" s="78"/>
      <c r="O220" s="78"/>
      <c r="P220" s="79">
        <f t="shared" si="15"/>
        <v>0</v>
      </c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14"/>
        <v>12575.640000000001</v>
      </c>
      <c r="H221" s="57">
        <f t="shared" si="14"/>
        <v>462</v>
      </c>
      <c r="I221" s="57"/>
      <c r="J221" s="57"/>
      <c r="K221" s="73"/>
      <c r="L221" s="57" t="str">
        <f>IF(D221&gt;0,D221," ")</f>
        <v xml:space="preserve"> </v>
      </c>
      <c r="M221" s="73"/>
      <c r="N221" s="78"/>
      <c r="O221" s="78"/>
      <c r="P221" s="79">
        <f t="shared" si="15"/>
        <v>0</v>
      </c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14"/>
        <v>12575.640000000001</v>
      </c>
      <c r="H222" s="57">
        <f t="shared" si="14"/>
        <v>462</v>
      </c>
      <c r="I222" s="57"/>
      <c r="J222" s="57"/>
      <c r="K222" s="73"/>
      <c r="L222" s="57" t="str">
        <f>IF(D222&gt;0,D222," ")</f>
        <v xml:space="preserve"> </v>
      </c>
      <c r="M222" s="73"/>
      <c r="N222" s="78"/>
      <c r="O222" s="78"/>
      <c r="P222" s="79">
        <f t="shared" si="15"/>
        <v>0</v>
      </c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14"/>
        <v>12575.640000000001</v>
      </c>
      <c r="H223" s="57">
        <f t="shared" si="14"/>
        <v>462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14"/>
        <v>12575.640000000001</v>
      </c>
      <c r="H224" s="57">
        <f t="shared" si="14"/>
        <v>462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14"/>
        <v>12575.640000000001</v>
      </c>
      <c r="H225" s="57">
        <f t="shared" si="14"/>
        <v>462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 t="shared" si="14"/>
        <v>12575.640000000001</v>
      </c>
      <c r="H226" s="57">
        <f t="shared" si="14"/>
        <v>462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80">
        <f t="shared" si="14"/>
        <v>12575.640000000001</v>
      </c>
      <c r="H227" s="57">
        <f t="shared" si="14"/>
        <v>462</v>
      </c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80">
        <f t="shared" si="14"/>
        <v>12575.640000000001</v>
      </c>
      <c r="H228" s="57">
        <f t="shared" si="14"/>
        <v>462</v>
      </c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80">
        <f>G228-E229+C229</f>
        <v>12575.640000000001</v>
      </c>
      <c r="H229" s="57">
        <f>H228-F229+D229</f>
        <v>462</v>
      </c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80">
        <f>G229-E230+C230</f>
        <v>12575.640000000001</v>
      </c>
      <c r="H230" s="57">
        <f>H229-F230+D230</f>
        <v>462</v>
      </c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  <row r="306" spans="1:16" ht="15" x14ac:dyDescent="0.2">
      <c r="A306" s="153"/>
      <c r="B306" s="73"/>
      <c r="C306" s="74"/>
      <c r="D306" s="73"/>
      <c r="E306" s="74"/>
      <c r="F306" s="73"/>
      <c r="G306" s="74"/>
      <c r="H306" s="73"/>
      <c r="I306" s="73"/>
      <c r="J306" s="73"/>
      <c r="K306" s="73"/>
      <c r="L306" s="73"/>
      <c r="M306" s="73"/>
      <c r="N306" s="78"/>
      <c r="O306" s="78"/>
      <c r="P306" s="78"/>
    </row>
    <row r="307" spans="1:16" ht="15" x14ac:dyDescent="0.2">
      <c r="A307" s="153"/>
      <c r="B307" s="73"/>
      <c r="C307" s="74"/>
      <c r="D307" s="73"/>
      <c r="E307" s="74"/>
      <c r="F307" s="73"/>
      <c r="G307" s="74"/>
      <c r="H307" s="73"/>
      <c r="I307" s="73"/>
      <c r="J307" s="73"/>
      <c r="K307" s="73"/>
      <c r="L307" s="73"/>
      <c r="M307" s="73"/>
      <c r="N307" s="78"/>
      <c r="O307" s="78"/>
      <c r="P307" s="78"/>
    </row>
    <row r="308" spans="1:16" ht="15" x14ac:dyDescent="0.2">
      <c r="A308" s="153"/>
      <c r="B308" s="73"/>
      <c r="C308" s="74"/>
      <c r="D308" s="73"/>
      <c r="E308" s="74"/>
      <c r="F308" s="73"/>
      <c r="G308" s="74"/>
      <c r="H308" s="73"/>
      <c r="I308" s="73"/>
      <c r="J308" s="73"/>
      <c r="K308" s="73"/>
      <c r="L308" s="73"/>
      <c r="M308" s="73"/>
      <c r="N308" s="78"/>
      <c r="O308" s="78"/>
      <c r="P308" s="78"/>
    </row>
    <row r="309" spans="1:16" ht="15" x14ac:dyDescent="0.2">
      <c r="A309" s="153"/>
      <c r="B309" s="73"/>
      <c r="C309" s="74"/>
      <c r="D309" s="73"/>
      <c r="E309" s="74"/>
      <c r="F309" s="73"/>
      <c r="G309" s="74"/>
      <c r="H309" s="73"/>
      <c r="I309" s="73"/>
      <c r="J309" s="73"/>
      <c r="K309" s="73"/>
      <c r="L309" s="73"/>
      <c r="M309" s="73"/>
      <c r="N309" s="78"/>
      <c r="O309" s="78"/>
      <c r="P309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67</v>
      </c>
      <c r="D5" s="33"/>
      <c r="E5" s="32"/>
      <c r="F5" s="34"/>
      <c r="G5" s="4"/>
      <c r="H5" s="30"/>
      <c r="I5" s="169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customHeight="1" x14ac:dyDescent="0.2">
      <c r="A9" s="214" t="s">
        <v>72</v>
      </c>
      <c r="B9" s="146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ht="15" hidden="1" x14ac:dyDescent="0.2">
      <c r="A10" s="214"/>
      <c r="B10" s="146"/>
      <c r="C10" s="80"/>
      <c r="D10" s="57"/>
      <c r="E10" s="80"/>
      <c r="F10" s="57"/>
      <c r="G10" s="75">
        <v>0</v>
      </c>
      <c r="H10" s="76">
        <v>191</v>
      </c>
      <c r="I10" s="76"/>
      <c r="J10" s="76"/>
      <c r="K10" s="77"/>
      <c r="L10" s="57"/>
      <c r="M10" s="57"/>
      <c r="N10" s="78"/>
      <c r="O10" s="78"/>
      <c r="P10" s="79"/>
      <c r="R10" s="3"/>
    </row>
    <row r="11" spans="1:18" ht="15" hidden="1" x14ac:dyDescent="0.2">
      <c r="A11" s="214"/>
      <c r="B11" s="146"/>
      <c r="C11" s="80"/>
      <c r="D11" s="57"/>
      <c r="E11" s="80"/>
      <c r="F11" s="57"/>
      <c r="G11" s="75">
        <v>0</v>
      </c>
      <c r="H11" s="76">
        <v>191</v>
      </c>
      <c r="I11" s="76"/>
      <c r="J11" s="76"/>
      <c r="K11" s="77"/>
      <c r="L11" s="57"/>
      <c r="M11" s="57"/>
      <c r="N11" s="78"/>
      <c r="O11" s="78"/>
      <c r="P11" s="79"/>
      <c r="R11" s="3"/>
    </row>
    <row r="12" spans="1:18" s="130" customFormat="1" ht="16.5" customHeight="1" x14ac:dyDescent="0.25">
      <c r="A12" s="240"/>
      <c r="B12" s="335">
        <v>7</v>
      </c>
      <c r="C12" s="233"/>
      <c r="D12" s="234"/>
      <c r="E12" s="240"/>
      <c r="F12" s="234"/>
      <c r="G12" s="237">
        <v>0</v>
      </c>
      <c r="H12" s="238">
        <v>0</v>
      </c>
      <c r="I12" s="234"/>
      <c r="J12" s="285"/>
      <c r="K12" s="329"/>
      <c r="L12" s="238">
        <v>5.45</v>
      </c>
      <c r="M12" s="238">
        <f>L12*F12</f>
        <v>0</v>
      </c>
      <c r="N12" s="294"/>
      <c r="O12" s="294"/>
      <c r="P12" s="294">
        <f t="shared" si="0"/>
        <v>0</v>
      </c>
      <c r="R12" s="275"/>
    </row>
    <row r="13" spans="1:18" s="130" customFormat="1" ht="15.75" x14ac:dyDescent="0.25">
      <c r="A13" s="240"/>
      <c r="B13" s="335"/>
      <c r="C13" s="233"/>
      <c r="D13" s="234"/>
      <c r="E13" s="240"/>
      <c r="F13" s="234"/>
      <c r="G13" s="237">
        <v>0</v>
      </c>
      <c r="H13" s="238">
        <v>0</v>
      </c>
      <c r="I13" s="234"/>
      <c r="J13" s="285"/>
      <c r="K13" s="329"/>
      <c r="L13" s="238"/>
      <c r="M13" s="238"/>
      <c r="N13" s="294"/>
      <c r="O13" s="294"/>
      <c r="P13" s="294"/>
      <c r="R13" s="275"/>
    </row>
    <row r="14" spans="1:18" s="130" customFormat="1" ht="15.75" x14ac:dyDescent="0.25">
      <c r="A14" s="240"/>
      <c r="B14" s="335"/>
      <c r="C14" s="233"/>
      <c r="D14" s="234"/>
      <c r="E14" s="240"/>
      <c r="F14" s="234"/>
      <c r="G14" s="237">
        <v>0</v>
      </c>
      <c r="H14" s="238">
        <v>0</v>
      </c>
      <c r="I14" s="329"/>
      <c r="J14" s="234"/>
      <c r="L14" s="238">
        <v>5.45</v>
      </c>
      <c r="M14" s="238">
        <f t="shared" ref="M14:M55" si="1">L14*F14</f>
        <v>0</v>
      </c>
      <c r="N14" s="294"/>
      <c r="O14" s="294"/>
      <c r="P14" s="294">
        <f t="shared" si="0"/>
        <v>0</v>
      </c>
      <c r="R14" s="275"/>
    </row>
    <row r="15" spans="1:18" s="130" customFormat="1" ht="18" x14ac:dyDescent="0.25">
      <c r="A15" s="240"/>
      <c r="B15" s="335"/>
      <c r="C15" s="233"/>
      <c r="D15" s="234"/>
      <c r="E15" s="240"/>
      <c r="F15" s="234"/>
      <c r="G15" s="253">
        <f t="shared" ref="G15:G23" si="2">G14-E15+C15</f>
        <v>0</v>
      </c>
      <c r="H15" s="238">
        <v>0</v>
      </c>
      <c r="I15" s="329"/>
      <c r="J15" s="234"/>
      <c r="L15" s="238"/>
      <c r="M15" s="238"/>
      <c r="N15" s="294"/>
      <c r="O15" s="294"/>
      <c r="P15" s="294"/>
      <c r="R15" s="275"/>
    </row>
    <row r="16" spans="1:18" s="130" customFormat="1" ht="18" x14ac:dyDescent="0.25">
      <c r="A16" s="240"/>
      <c r="B16" s="335"/>
      <c r="C16" s="233"/>
      <c r="D16" s="234"/>
      <c r="E16" s="459"/>
      <c r="F16" s="234"/>
      <c r="G16" s="253">
        <f t="shared" si="2"/>
        <v>0</v>
      </c>
      <c r="H16" s="238">
        <v>0</v>
      </c>
      <c r="I16" s="234"/>
      <c r="J16" s="234"/>
      <c r="K16" s="329"/>
      <c r="L16" s="238">
        <v>5.45</v>
      </c>
      <c r="M16" s="238">
        <f t="shared" si="1"/>
        <v>0</v>
      </c>
      <c r="N16" s="294"/>
      <c r="O16" s="294"/>
      <c r="P16" s="294">
        <f t="shared" si="0"/>
        <v>0</v>
      </c>
      <c r="R16" s="275"/>
    </row>
    <row r="17" spans="1:18" s="130" customFormat="1" ht="18" x14ac:dyDescent="0.25">
      <c r="A17" s="240"/>
      <c r="B17" s="335"/>
      <c r="C17" s="233"/>
      <c r="D17" s="234"/>
      <c r="E17" s="240"/>
      <c r="F17" s="234"/>
      <c r="G17" s="253">
        <f t="shared" si="2"/>
        <v>0</v>
      </c>
      <c r="H17" s="238">
        <v>0</v>
      </c>
      <c r="I17" s="234"/>
      <c r="J17" s="234"/>
      <c r="K17" s="329"/>
      <c r="L17" s="238">
        <v>5.45</v>
      </c>
      <c r="M17" s="238">
        <f t="shared" si="1"/>
        <v>0</v>
      </c>
      <c r="N17" s="294"/>
      <c r="O17" s="293"/>
      <c r="P17" s="294">
        <f t="shared" si="0"/>
        <v>0</v>
      </c>
      <c r="R17" s="275"/>
    </row>
    <row r="18" spans="1:18" s="130" customFormat="1" ht="18" x14ac:dyDescent="0.25">
      <c r="A18" s="240"/>
      <c r="B18" s="335"/>
      <c r="C18" s="233"/>
      <c r="D18" s="234"/>
      <c r="E18" s="240"/>
      <c r="F18" s="234"/>
      <c r="G18" s="253">
        <f t="shared" si="2"/>
        <v>0</v>
      </c>
      <c r="H18" s="238">
        <v>0</v>
      </c>
      <c r="I18" s="234"/>
      <c r="J18" s="234"/>
      <c r="K18" s="329"/>
      <c r="L18" s="238">
        <v>5.45</v>
      </c>
      <c r="M18" s="238">
        <f t="shared" si="1"/>
        <v>0</v>
      </c>
      <c r="N18" s="294"/>
      <c r="O18" s="294"/>
      <c r="P18" s="294">
        <f t="shared" si="0"/>
        <v>0</v>
      </c>
      <c r="R18" s="275"/>
    </row>
    <row r="19" spans="1:18" s="130" customFormat="1" ht="18" x14ac:dyDescent="0.25">
      <c r="A19" s="240"/>
      <c r="B19" s="335"/>
      <c r="C19" s="233"/>
      <c r="D19" s="234"/>
      <c r="E19" s="240"/>
      <c r="F19" s="234"/>
      <c r="G19" s="253">
        <f t="shared" si="2"/>
        <v>0</v>
      </c>
      <c r="H19" s="238">
        <v>0</v>
      </c>
      <c r="I19" s="234"/>
      <c r="J19" s="234"/>
      <c r="K19" s="238"/>
      <c r="L19" s="238">
        <v>5.45</v>
      </c>
      <c r="M19" s="238">
        <f t="shared" si="1"/>
        <v>0</v>
      </c>
      <c r="N19" s="294"/>
      <c r="O19" s="294"/>
      <c r="P19" s="294">
        <f t="shared" si="0"/>
        <v>0</v>
      </c>
      <c r="R19" s="275"/>
    </row>
    <row r="20" spans="1:18" s="130" customFormat="1" ht="18" x14ac:dyDescent="0.25">
      <c r="A20" s="240"/>
      <c r="B20" s="335"/>
      <c r="C20" s="233"/>
      <c r="D20" s="234"/>
      <c r="E20" s="240"/>
      <c r="F20" s="234"/>
      <c r="G20" s="253">
        <f t="shared" si="2"/>
        <v>0</v>
      </c>
      <c r="H20" s="238">
        <v>0</v>
      </c>
      <c r="I20" s="234"/>
      <c r="J20" s="234"/>
      <c r="K20" s="238"/>
      <c r="L20" s="238"/>
      <c r="M20" s="238"/>
      <c r="N20" s="294"/>
      <c r="O20" s="294"/>
      <c r="P20" s="294"/>
      <c r="R20" s="275"/>
    </row>
    <row r="21" spans="1:18" s="130" customFormat="1" ht="18" x14ac:dyDescent="0.25">
      <c r="A21" s="240"/>
      <c r="B21" s="240"/>
      <c r="C21" s="233"/>
      <c r="D21" s="431"/>
      <c r="E21" s="240"/>
      <c r="F21" s="234"/>
      <c r="G21" s="253">
        <f t="shared" si="2"/>
        <v>0</v>
      </c>
      <c r="H21" s="238">
        <v>0</v>
      </c>
      <c r="I21" s="234"/>
      <c r="J21" s="234"/>
      <c r="K21" s="238"/>
      <c r="L21" s="238">
        <v>5.45</v>
      </c>
      <c r="M21" s="238">
        <f t="shared" si="1"/>
        <v>0</v>
      </c>
      <c r="N21" s="294"/>
      <c r="O21" s="294"/>
      <c r="P21" s="294">
        <f t="shared" si="0"/>
        <v>0</v>
      </c>
      <c r="R21" s="275"/>
    </row>
    <row r="22" spans="1:18" s="130" customFormat="1" ht="18" x14ac:dyDescent="0.25">
      <c r="A22" s="240"/>
      <c r="B22" s="240"/>
      <c r="C22" s="233"/>
      <c r="D22" s="234"/>
      <c r="E22" s="240"/>
      <c r="F22" s="234"/>
      <c r="G22" s="253">
        <f t="shared" si="2"/>
        <v>0</v>
      </c>
      <c r="H22" s="238">
        <v>0</v>
      </c>
      <c r="I22" s="234"/>
      <c r="J22" s="234"/>
      <c r="K22" s="238"/>
      <c r="L22" s="238">
        <v>5.45</v>
      </c>
      <c r="M22" s="238">
        <f t="shared" si="1"/>
        <v>0</v>
      </c>
      <c r="N22" s="294"/>
      <c r="O22" s="294"/>
      <c r="P22" s="294">
        <f t="shared" si="0"/>
        <v>0</v>
      </c>
    </row>
    <row r="23" spans="1:18" s="130" customFormat="1" ht="18" x14ac:dyDescent="0.25">
      <c r="A23" s="240"/>
      <c r="B23" s="240"/>
      <c r="C23" s="233"/>
      <c r="D23" s="234"/>
      <c r="E23" s="240"/>
      <c r="F23" s="234"/>
      <c r="G23" s="253">
        <f t="shared" si="2"/>
        <v>0</v>
      </c>
      <c r="H23" s="238">
        <v>0</v>
      </c>
      <c r="I23" s="256"/>
      <c r="J23" s="234"/>
      <c r="K23" s="238"/>
      <c r="L23" s="238">
        <v>5.45</v>
      </c>
      <c r="M23" s="238">
        <f t="shared" si="1"/>
        <v>0</v>
      </c>
      <c r="N23" s="294"/>
      <c r="O23" s="294"/>
      <c r="P23" s="294">
        <f t="shared" si="0"/>
        <v>0</v>
      </c>
    </row>
    <row r="24" spans="1:18" s="130" customFormat="1" ht="15.75" x14ac:dyDescent="0.25">
      <c r="A24" s="240"/>
      <c r="B24" s="240"/>
      <c r="C24" s="233"/>
      <c r="D24" s="234"/>
      <c r="E24" s="240"/>
      <c r="F24" s="234"/>
      <c r="G24" s="237">
        <f t="shared" ref="G24" si="3">G23-E24+C24</f>
        <v>0</v>
      </c>
      <c r="H24" s="238">
        <f t="shared" ref="H24:H39" si="4">H21-F24+D24</f>
        <v>0</v>
      </c>
      <c r="I24" s="256"/>
      <c r="J24" s="234"/>
      <c r="K24" s="238"/>
      <c r="L24" s="238">
        <v>5.45</v>
      </c>
      <c r="M24" s="238">
        <f t="shared" si="1"/>
        <v>0</v>
      </c>
      <c r="N24" s="294"/>
      <c r="O24" s="119"/>
      <c r="P24" s="294">
        <f t="shared" si="0"/>
        <v>0</v>
      </c>
    </row>
    <row r="25" spans="1:18" s="130" customFormat="1" ht="15" x14ac:dyDescent="0.2">
      <c r="A25" s="240"/>
      <c r="B25" s="240"/>
      <c r="C25" s="233"/>
      <c r="D25" s="234"/>
      <c r="E25" s="240"/>
      <c r="F25" s="234"/>
      <c r="G25" s="244">
        <f t="shared" ref="G25:G26" si="5">G24-E25+C25</f>
        <v>0</v>
      </c>
      <c r="H25" s="238">
        <f t="shared" si="4"/>
        <v>0</v>
      </c>
      <c r="I25" s="256"/>
      <c r="J25" s="234"/>
      <c r="K25" s="238"/>
      <c r="L25" s="238">
        <v>5.45</v>
      </c>
      <c r="M25" s="238">
        <f t="shared" si="1"/>
        <v>0</v>
      </c>
      <c r="N25" s="294"/>
      <c r="O25" s="294"/>
      <c r="P25" s="294">
        <f t="shared" si="0"/>
        <v>0</v>
      </c>
    </row>
    <row r="26" spans="1:18" s="130" customFormat="1" ht="15" x14ac:dyDescent="0.2">
      <c r="A26" s="240"/>
      <c r="B26" s="240"/>
      <c r="C26" s="233"/>
      <c r="D26" s="234"/>
      <c r="E26" s="240"/>
      <c r="F26" s="234"/>
      <c r="G26" s="244">
        <f t="shared" si="5"/>
        <v>0</v>
      </c>
      <c r="H26" s="238">
        <f t="shared" si="4"/>
        <v>0</v>
      </c>
      <c r="I26" s="256"/>
      <c r="J26" s="234"/>
      <c r="K26" s="238"/>
      <c r="L26" s="238">
        <v>5.45</v>
      </c>
      <c r="M26" s="238">
        <f t="shared" si="1"/>
        <v>0</v>
      </c>
      <c r="N26" s="294"/>
      <c r="O26" s="294"/>
      <c r="P26" s="294">
        <f t="shared" si="0"/>
        <v>0</v>
      </c>
    </row>
    <row r="27" spans="1:18" s="130" customFormat="1" ht="15" x14ac:dyDescent="0.2">
      <c r="A27" s="240"/>
      <c r="B27" s="240"/>
      <c r="C27" s="233"/>
      <c r="D27" s="234"/>
      <c r="E27" s="459"/>
      <c r="F27" s="234"/>
      <c r="G27" s="237">
        <f t="shared" ref="G27:G47" si="6">G26-E27+C27</f>
        <v>0</v>
      </c>
      <c r="H27" s="238">
        <f t="shared" si="4"/>
        <v>0</v>
      </c>
      <c r="I27" s="256"/>
      <c r="J27" s="234"/>
      <c r="K27" s="238"/>
      <c r="L27" s="238">
        <v>5.45</v>
      </c>
      <c r="M27" s="238">
        <f t="shared" si="1"/>
        <v>0</v>
      </c>
      <c r="N27" s="294"/>
      <c r="O27" s="294"/>
      <c r="P27" s="294">
        <f t="shared" si="0"/>
        <v>0</v>
      </c>
    </row>
    <row r="28" spans="1:18" s="130" customFormat="1" ht="15.75" x14ac:dyDescent="0.25">
      <c r="A28" s="240"/>
      <c r="B28" s="240"/>
      <c r="C28" s="233"/>
      <c r="D28" s="234"/>
      <c r="E28" s="304"/>
      <c r="F28" s="234"/>
      <c r="G28" s="237">
        <f t="shared" si="6"/>
        <v>0</v>
      </c>
      <c r="H28" s="238">
        <f t="shared" si="4"/>
        <v>0</v>
      </c>
      <c r="I28" s="256"/>
      <c r="J28" s="234"/>
      <c r="K28" s="238"/>
      <c r="L28" s="238">
        <v>5.45</v>
      </c>
      <c r="M28" s="238">
        <f t="shared" si="1"/>
        <v>0</v>
      </c>
      <c r="N28" s="118"/>
      <c r="O28" s="294"/>
      <c r="P28" s="294">
        <f t="shared" si="0"/>
        <v>0</v>
      </c>
    </row>
    <row r="29" spans="1:18" s="130" customFormat="1" ht="15" x14ac:dyDescent="0.2">
      <c r="A29" s="240"/>
      <c r="B29" s="240"/>
      <c r="C29" s="233"/>
      <c r="D29" s="234"/>
      <c r="E29" s="304"/>
      <c r="F29" s="234"/>
      <c r="G29" s="237">
        <f t="shared" si="6"/>
        <v>0</v>
      </c>
      <c r="H29" s="238">
        <f t="shared" si="4"/>
        <v>0</v>
      </c>
      <c r="I29" s="256"/>
      <c r="J29" s="234"/>
      <c r="K29" s="238"/>
      <c r="L29" s="238">
        <v>5.45</v>
      </c>
      <c r="M29" s="238">
        <f t="shared" si="1"/>
        <v>0</v>
      </c>
      <c r="N29" s="294"/>
      <c r="O29" s="294"/>
      <c r="P29" s="294">
        <f t="shared" si="0"/>
        <v>0</v>
      </c>
    </row>
    <row r="30" spans="1:18" s="130" customFormat="1" ht="15" x14ac:dyDescent="0.2">
      <c r="A30" s="236"/>
      <c r="B30" s="240"/>
      <c r="C30" s="233"/>
      <c r="D30" s="238"/>
      <c r="E30" s="250"/>
      <c r="F30" s="234"/>
      <c r="G30" s="237">
        <f t="shared" si="6"/>
        <v>0</v>
      </c>
      <c r="H30" s="238">
        <f t="shared" si="4"/>
        <v>0</v>
      </c>
      <c r="I30" s="256"/>
      <c r="J30" s="234"/>
      <c r="K30" s="238"/>
      <c r="L30" s="238">
        <v>5.45</v>
      </c>
      <c r="M30" s="238">
        <f t="shared" si="1"/>
        <v>0</v>
      </c>
      <c r="N30" s="294"/>
      <c r="O30" s="294"/>
      <c r="P30" s="294">
        <f t="shared" si="0"/>
        <v>0</v>
      </c>
    </row>
    <row r="31" spans="1:18" s="130" customFormat="1" ht="15" x14ac:dyDescent="0.2">
      <c r="A31" s="236"/>
      <c r="B31" s="240"/>
      <c r="C31" s="233"/>
      <c r="D31" s="238"/>
      <c r="E31" s="250"/>
      <c r="F31" s="234"/>
      <c r="G31" s="237">
        <f t="shared" si="6"/>
        <v>0</v>
      </c>
      <c r="H31" s="238">
        <f t="shared" si="4"/>
        <v>0</v>
      </c>
      <c r="I31" s="256"/>
      <c r="J31" s="234"/>
      <c r="K31" s="238"/>
      <c r="L31" s="238">
        <v>5.45</v>
      </c>
      <c r="M31" s="238">
        <f t="shared" si="1"/>
        <v>0</v>
      </c>
      <c r="N31" s="294"/>
      <c r="O31" s="294"/>
      <c r="P31" s="294">
        <f t="shared" si="0"/>
        <v>0</v>
      </c>
    </row>
    <row r="32" spans="1:18" s="130" customFormat="1" ht="15" x14ac:dyDescent="0.2">
      <c r="A32" s="236"/>
      <c r="B32" s="240"/>
      <c r="C32" s="233"/>
      <c r="D32" s="238"/>
      <c r="E32" s="250"/>
      <c r="F32" s="234"/>
      <c r="G32" s="237">
        <f t="shared" si="6"/>
        <v>0</v>
      </c>
      <c r="H32" s="238">
        <f t="shared" si="4"/>
        <v>0</v>
      </c>
      <c r="I32" s="256"/>
      <c r="J32" s="234"/>
      <c r="K32" s="238"/>
      <c r="L32" s="238">
        <v>5.45</v>
      </c>
      <c r="M32" s="238">
        <f t="shared" si="1"/>
        <v>0</v>
      </c>
      <c r="N32" s="294"/>
      <c r="O32" s="294"/>
      <c r="P32" s="294">
        <f t="shared" si="0"/>
        <v>0</v>
      </c>
    </row>
    <row r="33" spans="1:16" s="130" customFormat="1" ht="15" x14ac:dyDescent="0.2">
      <c r="A33" s="236"/>
      <c r="B33" s="240"/>
      <c r="C33" s="233"/>
      <c r="D33" s="238"/>
      <c r="E33" s="250"/>
      <c r="F33" s="234"/>
      <c r="G33" s="237">
        <f t="shared" si="6"/>
        <v>0</v>
      </c>
      <c r="H33" s="238">
        <f t="shared" si="4"/>
        <v>0</v>
      </c>
      <c r="I33" s="256"/>
      <c r="J33" s="234"/>
      <c r="K33" s="238"/>
      <c r="L33" s="238">
        <v>5.45</v>
      </c>
      <c r="M33" s="238">
        <f t="shared" si="1"/>
        <v>0</v>
      </c>
      <c r="N33" s="294"/>
      <c r="O33" s="294"/>
      <c r="P33" s="294">
        <f t="shared" si="0"/>
        <v>0</v>
      </c>
    </row>
    <row r="34" spans="1:16" s="130" customFormat="1" ht="15" x14ac:dyDescent="0.2">
      <c r="A34" s="236"/>
      <c r="B34" s="240"/>
      <c r="C34" s="233"/>
      <c r="D34" s="238"/>
      <c r="E34" s="250"/>
      <c r="F34" s="234"/>
      <c r="G34" s="237">
        <f t="shared" si="6"/>
        <v>0</v>
      </c>
      <c r="H34" s="238">
        <f t="shared" si="4"/>
        <v>0</v>
      </c>
      <c r="I34" s="256"/>
      <c r="J34" s="234"/>
      <c r="K34" s="238"/>
      <c r="L34" s="238">
        <v>5.45</v>
      </c>
      <c r="M34" s="238">
        <f t="shared" si="1"/>
        <v>0</v>
      </c>
      <c r="N34" s="294"/>
      <c r="O34" s="294"/>
      <c r="P34" s="294">
        <f t="shared" si="0"/>
        <v>0</v>
      </c>
    </row>
    <row r="35" spans="1:16" s="130" customFormat="1" ht="15" x14ac:dyDescent="0.2">
      <c r="A35" s="236"/>
      <c r="B35" s="240"/>
      <c r="C35" s="304"/>
      <c r="D35" s="238"/>
      <c r="E35" s="250"/>
      <c r="F35" s="234"/>
      <c r="G35" s="237">
        <f t="shared" si="6"/>
        <v>0</v>
      </c>
      <c r="H35" s="238">
        <f t="shared" si="4"/>
        <v>0</v>
      </c>
      <c r="I35" s="256"/>
      <c r="J35" s="234"/>
      <c r="K35" s="238"/>
      <c r="L35" s="238">
        <v>5.45</v>
      </c>
      <c r="M35" s="238">
        <f t="shared" si="1"/>
        <v>0</v>
      </c>
      <c r="N35" s="294"/>
      <c r="O35" s="294"/>
      <c r="P35" s="294">
        <f t="shared" si="0"/>
        <v>0</v>
      </c>
    </row>
    <row r="36" spans="1:16" s="130" customFormat="1" ht="15" x14ac:dyDescent="0.2">
      <c r="A36" s="236"/>
      <c r="B36" s="240"/>
      <c r="C36" s="237"/>
      <c r="D36" s="238"/>
      <c r="E36" s="250"/>
      <c r="F36" s="234"/>
      <c r="G36" s="237">
        <f t="shared" si="6"/>
        <v>0</v>
      </c>
      <c r="H36" s="238">
        <f t="shared" si="4"/>
        <v>0</v>
      </c>
      <c r="I36" s="256"/>
      <c r="J36" s="234"/>
      <c r="K36" s="238"/>
      <c r="L36" s="238">
        <v>5.45</v>
      </c>
      <c r="M36" s="238">
        <f t="shared" si="1"/>
        <v>0</v>
      </c>
      <c r="N36" s="294"/>
      <c r="O36" s="294"/>
      <c r="P36" s="294">
        <f t="shared" si="0"/>
        <v>0</v>
      </c>
    </row>
    <row r="37" spans="1:16" s="130" customFormat="1" ht="15" x14ac:dyDescent="0.2">
      <c r="A37" s="236"/>
      <c r="B37" s="240"/>
      <c r="C37" s="237"/>
      <c r="D37" s="238"/>
      <c r="E37" s="250"/>
      <c r="F37" s="234"/>
      <c r="G37" s="237">
        <f t="shared" si="6"/>
        <v>0</v>
      </c>
      <c r="H37" s="238">
        <f t="shared" si="4"/>
        <v>0</v>
      </c>
      <c r="I37" s="256"/>
      <c r="J37" s="234"/>
      <c r="K37" s="238"/>
      <c r="L37" s="238">
        <v>5.45</v>
      </c>
      <c r="M37" s="238">
        <f t="shared" si="1"/>
        <v>0</v>
      </c>
      <c r="N37" s="294"/>
      <c r="O37" s="294"/>
      <c r="P37" s="294">
        <f t="shared" si="0"/>
        <v>0</v>
      </c>
    </row>
    <row r="38" spans="1:16" s="130" customFormat="1" ht="15" x14ac:dyDescent="0.2">
      <c r="A38" s="236"/>
      <c r="B38" s="240"/>
      <c r="C38" s="237"/>
      <c r="D38" s="238"/>
      <c r="E38" s="250"/>
      <c r="F38" s="234"/>
      <c r="G38" s="237">
        <f t="shared" si="6"/>
        <v>0</v>
      </c>
      <c r="H38" s="238">
        <f t="shared" si="4"/>
        <v>0</v>
      </c>
      <c r="I38" s="256"/>
      <c r="J38" s="234"/>
      <c r="K38" s="238"/>
      <c r="L38" s="238">
        <v>5.45</v>
      </c>
      <c r="M38" s="238">
        <f t="shared" si="1"/>
        <v>0</v>
      </c>
      <c r="N38" s="294"/>
      <c r="O38" s="294"/>
      <c r="P38" s="294">
        <f t="shared" si="0"/>
        <v>0</v>
      </c>
    </row>
    <row r="39" spans="1:16" s="130" customFormat="1" ht="15" x14ac:dyDescent="0.2">
      <c r="A39" s="236"/>
      <c r="B39" s="240"/>
      <c r="C39" s="237"/>
      <c r="D39" s="238"/>
      <c r="E39" s="250"/>
      <c r="F39" s="234"/>
      <c r="G39" s="237">
        <f t="shared" si="6"/>
        <v>0</v>
      </c>
      <c r="H39" s="238">
        <f t="shared" si="4"/>
        <v>0</v>
      </c>
      <c r="I39" s="256"/>
      <c r="J39" s="234"/>
      <c r="K39" s="238"/>
      <c r="L39" s="238">
        <v>5.45</v>
      </c>
      <c r="M39" s="238">
        <f t="shared" si="1"/>
        <v>0</v>
      </c>
      <c r="N39" s="294"/>
      <c r="O39" s="294"/>
      <c r="P39" s="294">
        <f t="shared" si="0"/>
        <v>0</v>
      </c>
    </row>
    <row r="40" spans="1:16" s="130" customFormat="1" ht="15" x14ac:dyDescent="0.2">
      <c r="A40" s="236"/>
      <c r="B40" s="240"/>
      <c r="C40" s="237"/>
      <c r="D40" s="238"/>
      <c r="E40" s="250"/>
      <c r="F40" s="234"/>
      <c r="G40" s="237">
        <f t="shared" si="6"/>
        <v>0</v>
      </c>
      <c r="H40" s="238">
        <f t="shared" ref="H40:H46" si="7">H39-F40+D40</f>
        <v>0</v>
      </c>
      <c r="I40" s="256"/>
      <c r="J40" s="234"/>
      <c r="K40" s="238"/>
      <c r="L40" s="238">
        <v>5.45</v>
      </c>
      <c r="M40" s="238">
        <f t="shared" si="1"/>
        <v>0</v>
      </c>
      <c r="N40" s="294"/>
      <c r="O40" s="294"/>
      <c r="P40" s="294">
        <f t="shared" si="0"/>
        <v>0</v>
      </c>
    </row>
    <row r="41" spans="1:16" s="130" customFormat="1" ht="15" x14ac:dyDescent="0.2">
      <c r="A41" s="236"/>
      <c r="B41" s="240"/>
      <c r="C41" s="237"/>
      <c r="D41" s="238"/>
      <c r="E41" s="250"/>
      <c r="F41" s="234"/>
      <c r="G41" s="237">
        <f t="shared" si="6"/>
        <v>0</v>
      </c>
      <c r="H41" s="238">
        <f t="shared" si="7"/>
        <v>0</v>
      </c>
      <c r="I41" s="256"/>
      <c r="J41" s="234"/>
      <c r="K41" s="238"/>
      <c r="L41" s="238">
        <v>5.45</v>
      </c>
      <c r="M41" s="238">
        <f t="shared" si="1"/>
        <v>0</v>
      </c>
      <c r="N41" s="294"/>
      <c r="O41" s="294"/>
      <c r="P41" s="294"/>
    </row>
    <row r="42" spans="1:16" s="130" customFormat="1" ht="15" x14ac:dyDescent="0.2">
      <c r="A42" s="236"/>
      <c r="B42" s="234"/>
      <c r="C42" s="237"/>
      <c r="D42" s="238"/>
      <c r="E42" s="237"/>
      <c r="F42" s="234"/>
      <c r="G42" s="237">
        <f t="shared" si="6"/>
        <v>0</v>
      </c>
      <c r="H42" s="238">
        <f t="shared" si="7"/>
        <v>0</v>
      </c>
      <c r="I42" s="256"/>
      <c r="J42" s="234"/>
      <c r="K42" s="238"/>
      <c r="L42" s="238">
        <v>5.45</v>
      </c>
      <c r="M42" s="238">
        <f t="shared" si="1"/>
        <v>0</v>
      </c>
      <c r="N42" s="294"/>
      <c r="O42" s="294"/>
      <c r="P42" s="294">
        <f t="shared" si="0"/>
        <v>0</v>
      </c>
    </row>
    <row r="43" spans="1:16" s="130" customFormat="1" ht="15" x14ac:dyDescent="0.2">
      <c r="A43" s="236"/>
      <c r="B43" s="234"/>
      <c r="C43" s="237"/>
      <c r="D43" s="238"/>
      <c r="E43" s="237"/>
      <c r="F43" s="234"/>
      <c r="G43" s="237">
        <f t="shared" si="6"/>
        <v>0</v>
      </c>
      <c r="H43" s="238">
        <f t="shared" si="7"/>
        <v>0</v>
      </c>
      <c r="I43" s="256"/>
      <c r="J43" s="234"/>
      <c r="K43" s="238"/>
      <c r="L43" s="238">
        <v>5.45</v>
      </c>
      <c r="M43" s="238">
        <f t="shared" si="1"/>
        <v>0</v>
      </c>
      <c r="N43" s="294"/>
      <c r="O43" s="294"/>
      <c r="P43" s="294">
        <f t="shared" si="0"/>
        <v>0</v>
      </c>
    </row>
    <row r="44" spans="1:16" s="130" customFormat="1" ht="15" x14ac:dyDescent="0.2">
      <c r="A44" s="236"/>
      <c r="B44" s="234"/>
      <c r="C44" s="237"/>
      <c r="D44" s="238"/>
      <c r="E44" s="237"/>
      <c r="F44" s="234"/>
      <c r="G44" s="237">
        <f t="shared" si="6"/>
        <v>0</v>
      </c>
      <c r="H44" s="238">
        <f t="shared" si="7"/>
        <v>0</v>
      </c>
      <c r="I44" s="256"/>
      <c r="J44" s="234"/>
      <c r="K44" s="238"/>
      <c r="L44" s="238">
        <v>5.45</v>
      </c>
      <c r="M44" s="238">
        <f t="shared" si="1"/>
        <v>0</v>
      </c>
      <c r="N44" s="294"/>
      <c r="O44" s="294"/>
      <c r="P44" s="294">
        <f t="shared" si="0"/>
        <v>0</v>
      </c>
    </row>
    <row r="45" spans="1:16" s="130" customFormat="1" ht="15" x14ac:dyDescent="0.2">
      <c r="A45" s="236"/>
      <c r="B45" s="234"/>
      <c r="C45" s="237"/>
      <c r="D45" s="238"/>
      <c r="E45" s="237"/>
      <c r="F45" s="234"/>
      <c r="G45" s="237">
        <f t="shared" si="6"/>
        <v>0</v>
      </c>
      <c r="H45" s="238">
        <f t="shared" si="7"/>
        <v>0</v>
      </c>
      <c r="I45" s="256"/>
      <c r="J45" s="234"/>
      <c r="K45" s="238"/>
      <c r="L45" s="238">
        <v>5.45</v>
      </c>
      <c r="M45" s="238">
        <f t="shared" si="1"/>
        <v>0</v>
      </c>
      <c r="N45" s="294"/>
      <c r="O45" s="294"/>
      <c r="P45" s="294">
        <f t="shared" si="0"/>
        <v>0</v>
      </c>
    </row>
    <row r="46" spans="1:16" s="130" customFormat="1" ht="15" x14ac:dyDescent="0.2">
      <c r="A46" s="236"/>
      <c r="B46" s="234"/>
      <c r="C46" s="237"/>
      <c r="D46" s="238"/>
      <c r="E46" s="237"/>
      <c r="F46" s="234"/>
      <c r="G46" s="237">
        <f t="shared" si="6"/>
        <v>0</v>
      </c>
      <c r="H46" s="238">
        <f t="shared" si="7"/>
        <v>0</v>
      </c>
      <c r="I46" s="256"/>
      <c r="J46" s="234"/>
      <c r="K46" s="238"/>
      <c r="L46" s="238">
        <v>5.45</v>
      </c>
      <c r="M46" s="238">
        <f t="shared" si="1"/>
        <v>0</v>
      </c>
      <c r="N46" s="294"/>
      <c r="O46" s="294"/>
      <c r="P46" s="294">
        <f t="shared" si="0"/>
        <v>0</v>
      </c>
    </row>
    <row r="47" spans="1:16" s="130" customFormat="1" ht="15" x14ac:dyDescent="0.2">
      <c r="A47" s="236"/>
      <c r="B47" s="234"/>
      <c r="C47" s="237"/>
      <c r="D47" s="238"/>
      <c r="E47" s="237"/>
      <c r="F47" s="234"/>
      <c r="G47" s="237">
        <f t="shared" si="6"/>
        <v>0</v>
      </c>
      <c r="H47" s="238">
        <f t="shared" ref="H47:H62" si="8">H46-F47+D47</f>
        <v>0</v>
      </c>
      <c r="I47" s="256"/>
      <c r="J47" s="234"/>
      <c r="K47" s="238"/>
      <c r="L47" s="238">
        <v>5.45</v>
      </c>
      <c r="M47" s="238">
        <f t="shared" si="1"/>
        <v>0</v>
      </c>
      <c r="N47" s="294"/>
      <c r="O47" s="294"/>
      <c r="P47" s="294"/>
    </row>
    <row r="48" spans="1:16" s="130" customFormat="1" ht="15" x14ac:dyDescent="0.2">
      <c r="A48" s="236"/>
      <c r="B48" s="234"/>
      <c r="C48" s="237"/>
      <c r="D48" s="238"/>
      <c r="E48" s="237"/>
      <c r="F48" s="234"/>
      <c r="G48" s="237">
        <f t="shared" ref="G48:G78" si="9">G47-E48+C48</f>
        <v>0</v>
      </c>
      <c r="H48" s="238">
        <f t="shared" si="8"/>
        <v>0</v>
      </c>
      <c r="I48" s="256"/>
      <c r="J48" s="234"/>
      <c r="K48" s="238"/>
      <c r="L48" s="238">
        <v>5.45</v>
      </c>
      <c r="M48" s="238">
        <f t="shared" si="1"/>
        <v>0</v>
      </c>
      <c r="N48" s="294"/>
      <c r="O48" s="294"/>
      <c r="P48" s="294">
        <f t="shared" si="0"/>
        <v>0</v>
      </c>
    </row>
    <row r="49" spans="1:16" s="130" customFormat="1" ht="15" x14ac:dyDescent="0.2">
      <c r="A49" s="236"/>
      <c r="B49" s="234"/>
      <c r="C49" s="237"/>
      <c r="D49" s="238"/>
      <c r="E49" s="237"/>
      <c r="F49" s="234"/>
      <c r="G49" s="237">
        <f t="shared" si="9"/>
        <v>0</v>
      </c>
      <c r="H49" s="238">
        <f t="shared" si="8"/>
        <v>0</v>
      </c>
      <c r="I49" s="234"/>
      <c r="J49" s="234"/>
      <c r="K49" s="238"/>
      <c r="L49" s="238">
        <v>5.45</v>
      </c>
      <c r="M49" s="238">
        <f t="shared" si="1"/>
        <v>0</v>
      </c>
      <c r="N49" s="294"/>
      <c r="O49" s="294"/>
      <c r="P49" s="294">
        <f t="shared" si="0"/>
        <v>0</v>
      </c>
    </row>
    <row r="50" spans="1:16" s="130" customFormat="1" ht="15" x14ac:dyDescent="0.2">
      <c r="A50" s="236"/>
      <c r="B50" s="234"/>
      <c r="C50" s="237"/>
      <c r="D50" s="238"/>
      <c r="E50" s="237"/>
      <c r="F50" s="234"/>
      <c r="G50" s="237">
        <f t="shared" si="9"/>
        <v>0</v>
      </c>
      <c r="H50" s="238">
        <f t="shared" si="8"/>
        <v>0</v>
      </c>
      <c r="I50" s="234"/>
      <c r="J50" s="234"/>
      <c r="K50" s="238"/>
      <c r="L50" s="238">
        <v>5.45</v>
      </c>
      <c r="M50" s="238">
        <f t="shared" si="1"/>
        <v>0</v>
      </c>
      <c r="N50" s="294"/>
      <c r="O50" s="294"/>
      <c r="P50" s="294">
        <f t="shared" si="0"/>
        <v>0</v>
      </c>
    </row>
    <row r="51" spans="1:16" s="130" customFormat="1" ht="15" customHeight="1" x14ac:dyDescent="0.2">
      <c r="A51" s="236"/>
      <c r="B51" s="234"/>
      <c r="C51" s="237"/>
      <c r="D51" s="238"/>
      <c r="E51" s="237"/>
      <c r="F51" s="234"/>
      <c r="G51" s="237">
        <f t="shared" si="9"/>
        <v>0</v>
      </c>
      <c r="H51" s="238">
        <f t="shared" si="8"/>
        <v>0</v>
      </c>
      <c r="I51" s="234"/>
      <c r="J51" s="234"/>
      <c r="K51" s="238"/>
      <c r="L51" s="238">
        <v>5.45</v>
      </c>
      <c r="M51" s="238">
        <f t="shared" si="1"/>
        <v>0</v>
      </c>
      <c r="N51" s="294"/>
      <c r="O51" s="294"/>
      <c r="P51" s="294">
        <f t="shared" si="0"/>
        <v>0</v>
      </c>
    </row>
    <row r="52" spans="1:16" s="130" customFormat="1" ht="15" x14ac:dyDescent="0.2">
      <c r="A52" s="236"/>
      <c r="B52" s="234"/>
      <c r="C52" s="237"/>
      <c r="D52" s="238"/>
      <c r="E52" s="237"/>
      <c r="F52" s="234"/>
      <c r="G52" s="237">
        <f t="shared" si="9"/>
        <v>0</v>
      </c>
      <c r="H52" s="238">
        <f t="shared" si="8"/>
        <v>0</v>
      </c>
      <c r="I52" s="234"/>
      <c r="J52" s="234"/>
      <c r="K52" s="238"/>
      <c r="L52" s="238">
        <v>5.45</v>
      </c>
      <c r="M52" s="238">
        <f t="shared" si="1"/>
        <v>0</v>
      </c>
      <c r="N52" s="294"/>
      <c r="O52" s="294"/>
      <c r="P52" s="294">
        <f t="shared" si="0"/>
        <v>0</v>
      </c>
    </row>
    <row r="53" spans="1:16" s="130" customFormat="1" ht="15" x14ac:dyDescent="0.2">
      <c r="A53" s="236"/>
      <c r="B53" s="234"/>
      <c r="C53" s="237"/>
      <c r="D53" s="238"/>
      <c r="E53" s="237"/>
      <c r="F53" s="234"/>
      <c r="G53" s="237">
        <f t="shared" si="9"/>
        <v>0</v>
      </c>
      <c r="H53" s="238">
        <f t="shared" si="8"/>
        <v>0</v>
      </c>
      <c r="I53" s="234"/>
      <c r="J53" s="234"/>
      <c r="K53" s="238"/>
      <c r="L53" s="238">
        <v>5.45</v>
      </c>
      <c r="M53" s="238">
        <f t="shared" si="1"/>
        <v>0</v>
      </c>
      <c r="N53" s="294"/>
      <c r="O53" s="294"/>
      <c r="P53" s="294">
        <f t="shared" si="0"/>
        <v>0</v>
      </c>
    </row>
    <row r="54" spans="1:16" s="130" customFormat="1" ht="15" x14ac:dyDescent="0.2">
      <c r="A54" s="236"/>
      <c r="B54" s="234"/>
      <c r="C54" s="237"/>
      <c r="D54" s="238"/>
      <c r="E54" s="237"/>
      <c r="F54" s="234"/>
      <c r="G54" s="237">
        <f t="shared" si="9"/>
        <v>0</v>
      </c>
      <c r="H54" s="238">
        <f t="shared" si="8"/>
        <v>0</v>
      </c>
      <c r="I54" s="234"/>
      <c r="J54" s="234"/>
      <c r="K54" s="238"/>
      <c r="L54" s="238">
        <v>5.45</v>
      </c>
      <c r="M54" s="238">
        <f t="shared" si="1"/>
        <v>0</v>
      </c>
      <c r="N54" s="294"/>
      <c r="O54" s="294"/>
      <c r="P54" s="294">
        <f t="shared" si="0"/>
        <v>0</v>
      </c>
    </row>
    <row r="55" spans="1:16" s="130" customFormat="1" ht="15" x14ac:dyDescent="0.2">
      <c r="A55" s="236"/>
      <c r="B55" s="234"/>
      <c r="C55" s="237"/>
      <c r="D55" s="238"/>
      <c r="E55" s="237"/>
      <c r="F55" s="234"/>
      <c r="G55" s="237">
        <f t="shared" si="9"/>
        <v>0</v>
      </c>
      <c r="H55" s="238">
        <f t="shared" si="8"/>
        <v>0</v>
      </c>
      <c r="I55" s="234"/>
      <c r="J55" s="234"/>
      <c r="K55" s="238"/>
      <c r="L55" s="238">
        <v>5.45</v>
      </c>
      <c r="M55" s="238">
        <f t="shared" si="1"/>
        <v>0</v>
      </c>
      <c r="N55" s="294"/>
      <c r="O55" s="294"/>
      <c r="P55" s="294">
        <f t="shared" si="0"/>
        <v>0</v>
      </c>
    </row>
    <row r="56" spans="1:16" s="130" customFormat="1" ht="15" x14ac:dyDescent="0.2">
      <c r="A56" s="236"/>
      <c r="B56" s="234"/>
      <c r="C56" s="237"/>
      <c r="D56" s="238"/>
      <c r="E56" s="237"/>
      <c r="F56" s="234"/>
      <c r="G56" s="237">
        <f t="shared" si="9"/>
        <v>0</v>
      </c>
      <c r="H56" s="238">
        <f t="shared" si="8"/>
        <v>0</v>
      </c>
      <c r="I56" s="234"/>
      <c r="J56" s="234"/>
      <c r="K56" s="238"/>
      <c r="L56" s="238"/>
      <c r="M56" s="238"/>
      <c r="N56" s="294"/>
      <c r="O56" s="294"/>
      <c r="P56" s="294">
        <f t="shared" si="0"/>
        <v>0</v>
      </c>
    </row>
    <row r="57" spans="1:16" s="130" customFormat="1" ht="15" x14ac:dyDescent="0.2">
      <c r="A57" s="236"/>
      <c r="B57" s="234"/>
      <c r="C57" s="237"/>
      <c r="D57" s="238"/>
      <c r="E57" s="237"/>
      <c r="F57" s="234"/>
      <c r="G57" s="237">
        <f t="shared" si="9"/>
        <v>0</v>
      </c>
      <c r="H57" s="238">
        <f t="shared" si="8"/>
        <v>0</v>
      </c>
      <c r="I57" s="234"/>
      <c r="J57" s="234"/>
      <c r="K57" s="238"/>
      <c r="L57" s="238"/>
      <c r="M57" s="238"/>
      <c r="N57" s="294"/>
      <c r="O57" s="294"/>
      <c r="P57" s="294">
        <f t="shared" si="0"/>
        <v>0</v>
      </c>
    </row>
    <row r="58" spans="1:16" s="130" customFormat="1" ht="15" x14ac:dyDescent="0.2">
      <c r="A58" s="236"/>
      <c r="B58" s="234"/>
      <c r="C58" s="237"/>
      <c r="D58" s="238"/>
      <c r="E58" s="237"/>
      <c r="F58" s="234"/>
      <c r="G58" s="237">
        <f t="shared" si="9"/>
        <v>0</v>
      </c>
      <c r="H58" s="238">
        <f t="shared" si="8"/>
        <v>0</v>
      </c>
      <c r="I58" s="234"/>
      <c r="J58" s="234"/>
      <c r="K58" s="238"/>
      <c r="L58" s="238"/>
      <c r="M58" s="238"/>
      <c r="N58" s="294"/>
      <c r="O58" s="294"/>
      <c r="P58" s="294">
        <f t="shared" si="0"/>
        <v>0</v>
      </c>
    </row>
    <row r="59" spans="1:16" s="130" customFormat="1" ht="15" x14ac:dyDescent="0.2">
      <c r="A59" s="236"/>
      <c r="B59" s="234"/>
      <c r="C59" s="237"/>
      <c r="D59" s="238"/>
      <c r="E59" s="237"/>
      <c r="F59" s="234"/>
      <c r="G59" s="237">
        <f t="shared" si="9"/>
        <v>0</v>
      </c>
      <c r="H59" s="238">
        <f t="shared" si="8"/>
        <v>0</v>
      </c>
      <c r="I59" s="234"/>
      <c r="J59" s="234"/>
      <c r="K59" s="238"/>
      <c r="L59" s="238"/>
      <c r="M59" s="238"/>
      <c r="N59" s="294"/>
      <c r="O59" s="294"/>
      <c r="P59" s="294">
        <f t="shared" si="0"/>
        <v>0</v>
      </c>
    </row>
    <row r="60" spans="1:16" s="130" customFormat="1" ht="15" x14ac:dyDescent="0.2">
      <c r="A60" s="236"/>
      <c r="B60" s="234"/>
      <c r="C60" s="237"/>
      <c r="D60" s="238"/>
      <c r="E60" s="237"/>
      <c r="F60" s="234"/>
      <c r="G60" s="237">
        <f t="shared" si="9"/>
        <v>0</v>
      </c>
      <c r="H60" s="238">
        <f t="shared" si="8"/>
        <v>0</v>
      </c>
      <c r="I60" s="234"/>
      <c r="J60" s="234"/>
      <c r="K60" s="238"/>
      <c r="L60" s="238"/>
      <c r="M60" s="238"/>
      <c r="N60" s="294"/>
      <c r="O60" s="294"/>
      <c r="P60" s="294">
        <f t="shared" si="0"/>
        <v>0</v>
      </c>
    </row>
    <row r="61" spans="1:16" s="130" customFormat="1" ht="15" x14ac:dyDescent="0.2">
      <c r="A61" s="236"/>
      <c r="B61" s="234"/>
      <c r="C61" s="237"/>
      <c r="D61" s="238"/>
      <c r="E61" s="237"/>
      <c r="F61" s="234"/>
      <c r="G61" s="237">
        <f t="shared" si="9"/>
        <v>0</v>
      </c>
      <c r="H61" s="238">
        <f t="shared" si="8"/>
        <v>0</v>
      </c>
      <c r="I61" s="234"/>
      <c r="J61" s="234"/>
      <c r="K61" s="238"/>
      <c r="L61" s="238"/>
      <c r="M61" s="238"/>
      <c r="N61" s="294"/>
      <c r="O61" s="294"/>
      <c r="P61" s="294">
        <f t="shared" si="0"/>
        <v>0</v>
      </c>
    </row>
    <row r="62" spans="1:16" s="130" customFormat="1" ht="15" x14ac:dyDescent="0.2">
      <c r="A62" s="236"/>
      <c r="B62" s="234"/>
      <c r="C62" s="237"/>
      <c r="D62" s="238"/>
      <c r="E62" s="237"/>
      <c r="F62" s="234"/>
      <c r="G62" s="237">
        <f t="shared" si="9"/>
        <v>0</v>
      </c>
      <c r="H62" s="238">
        <f t="shared" si="8"/>
        <v>0</v>
      </c>
      <c r="I62" s="234"/>
      <c r="J62" s="234"/>
      <c r="K62" s="238"/>
      <c r="L62" s="238"/>
      <c r="M62" s="238"/>
      <c r="N62" s="294"/>
      <c r="O62" s="294"/>
      <c r="P62" s="294">
        <f t="shared" si="0"/>
        <v>0</v>
      </c>
    </row>
    <row r="63" spans="1:16" s="130" customFormat="1" ht="15" x14ac:dyDescent="0.2">
      <c r="A63" s="236"/>
      <c r="B63" s="234"/>
      <c r="C63" s="237"/>
      <c r="D63" s="238"/>
      <c r="E63" s="237"/>
      <c r="F63" s="234"/>
      <c r="G63" s="237">
        <f t="shared" si="9"/>
        <v>0</v>
      </c>
      <c r="H63" s="238">
        <f t="shared" ref="H63:H78" si="10">H62-F63+D63</f>
        <v>0</v>
      </c>
      <c r="I63" s="234"/>
      <c r="J63" s="234"/>
      <c r="K63" s="238"/>
      <c r="L63" s="238"/>
      <c r="M63" s="238"/>
      <c r="N63" s="294"/>
      <c r="O63" s="294"/>
      <c r="P63" s="294">
        <f t="shared" si="0"/>
        <v>0</v>
      </c>
    </row>
    <row r="64" spans="1:16" s="130" customFormat="1" ht="15" x14ac:dyDescent="0.2">
      <c r="A64" s="236"/>
      <c r="B64" s="238"/>
      <c r="C64" s="237"/>
      <c r="D64" s="238"/>
      <c r="E64" s="237"/>
      <c r="F64" s="238"/>
      <c r="G64" s="237">
        <f t="shared" si="9"/>
        <v>0</v>
      </c>
      <c r="H64" s="238">
        <f t="shared" si="10"/>
        <v>0</v>
      </c>
      <c r="I64" s="238"/>
      <c r="J64" s="238"/>
      <c r="K64" s="238"/>
      <c r="L64" s="238"/>
      <c r="M64" s="238"/>
      <c r="N64" s="294"/>
      <c r="O64" s="294"/>
      <c r="P64" s="294">
        <f t="shared" si="0"/>
        <v>0</v>
      </c>
    </row>
    <row r="65" spans="1:16" s="130" customFormat="1" ht="15" x14ac:dyDescent="0.2">
      <c r="A65" s="236"/>
      <c r="B65" s="238"/>
      <c r="C65" s="237"/>
      <c r="D65" s="238"/>
      <c r="E65" s="237"/>
      <c r="F65" s="238"/>
      <c r="G65" s="237">
        <f t="shared" si="9"/>
        <v>0</v>
      </c>
      <c r="H65" s="238">
        <f t="shared" si="10"/>
        <v>0</v>
      </c>
      <c r="I65" s="238"/>
      <c r="J65" s="238"/>
      <c r="K65" s="238"/>
      <c r="L65" s="238"/>
      <c r="M65" s="238"/>
      <c r="N65" s="294"/>
      <c r="O65" s="294"/>
      <c r="P65" s="294">
        <f t="shared" si="0"/>
        <v>0</v>
      </c>
    </row>
    <row r="66" spans="1:16" s="130" customFormat="1" ht="15" x14ac:dyDescent="0.2">
      <c r="A66" s="236"/>
      <c r="B66" s="238"/>
      <c r="C66" s="237"/>
      <c r="D66" s="238"/>
      <c r="E66" s="237"/>
      <c r="F66" s="238"/>
      <c r="G66" s="237">
        <f t="shared" si="9"/>
        <v>0</v>
      </c>
      <c r="H66" s="238">
        <f t="shared" si="10"/>
        <v>0</v>
      </c>
      <c r="I66" s="238"/>
      <c r="J66" s="238"/>
      <c r="K66" s="238"/>
      <c r="L66" s="238"/>
      <c r="M66" s="238"/>
      <c r="N66" s="294"/>
      <c r="O66" s="294"/>
      <c r="P66" s="294"/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9"/>
        <v>0</v>
      </c>
      <c r="H67" s="57">
        <f t="shared" si="10"/>
        <v>0</v>
      </c>
      <c r="I67" s="57"/>
      <c r="J67" s="57"/>
      <c r="K67" s="57"/>
      <c r="L67" s="57"/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9"/>
        <v>0</v>
      </c>
      <c r="H68" s="57">
        <f t="shared" si="10"/>
        <v>0</v>
      </c>
      <c r="I68" s="57"/>
      <c r="J68" s="57"/>
      <c r="K68" s="57"/>
      <c r="L68" s="57"/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9"/>
        <v>0</v>
      </c>
      <c r="H69" s="57">
        <f t="shared" si="10"/>
        <v>0</v>
      </c>
      <c r="I69" s="57"/>
      <c r="J69" s="57"/>
      <c r="K69" s="57"/>
      <c r="L69" s="57"/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9"/>
        <v>0</v>
      </c>
      <c r="H70" s="57">
        <f t="shared" si="10"/>
        <v>0</v>
      </c>
      <c r="I70" s="57"/>
      <c r="J70" s="57"/>
      <c r="K70" s="57"/>
      <c r="L70" s="57"/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9"/>
        <v>0</v>
      </c>
      <c r="H71" s="57">
        <f t="shared" si="10"/>
        <v>0</v>
      </c>
      <c r="I71" s="57"/>
      <c r="J71" s="57"/>
      <c r="K71" s="57"/>
      <c r="L71" s="57" t="str">
        <f t="shared" ref="L71:L134" si="11">IF(D71&gt;0,D71," ")</f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9"/>
        <v>0</v>
      </c>
      <c r="H72" s="57">
        <f t="shared" si="10"/>
        <v>0</v>
      </c>
      <c r="I72" s="57"/>
      <c r="J72" s="57"/>
      <c r="K72" s="57"/>
      <c r="L72" s="57" t="str">
        <f t="shared" si="11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9"/>
        <v>0</v>
      </c>
      <c r="H73" s="57">
        <f t="shared" si="10"/>
        <v>0</v>
      </c>
      <c r="I73" s="57"/>
      <c r="J73" s="57"/>
      <c r="K73" s="57"/>
      <c r="L73" s="57" t="str">
        <f t="shared" si="11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9"/>
        <v>0</v>
      </c>
      <c r="H74" s="57">
        <f t="shared" si="10"/>
        <v>0</v>
      </c>
      <c r="I74" s="57"/>
      <c r="J74" s="57"/>
      <c r="K74" s="57"/>
      <c r="L74" s="57" t="str">
        <f t="shared" si="11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0</v>
      </c>
      <c r="H75" s="57">
        <f t="shared" si="10"/>
        <v>0</v>
      </c>
      <c r="I75" s="57"/>
      <c r="J75" s="57"/>
      <c r="K75" s="57"/>
      <c r="L75" s="57" t="str">
        <f t="shared" si="11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0</v>
      </c>
      <c r="H76" s="57">
        <f t="shared" si="10"/>
        <v>0</v>
      </c>
      <c r="I76" s="57"/>
      <c r="J76" s="57"/>
      <c r="K76" s="57"/>
      <c r="L76" s="57" t="str">
        <f t="shared" si="11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0</v>
      </c>
      <c r="H77" s="57">
        <f t="shared" si="10"/>
        <v>0</v>
      </c>
      <c r="I77" s="57"/>
      <c r="J77" s="57"/>
      <c r="K77" s="57"/>
      <c r="L77" s="57" t="str">
        <f t="shared" si="11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0</v>
      </c>
      <c r="H78" s="57">
        <f t="shared" si="10"/>
        <v>0</v>
      </c>
      <c r="I78" s="57"/>
      <c r="J78" s="57"/>
      <c r="K78" s="57"/>
      <c r="L78" s="57" t="str">
        <f t="shared" si="11"/>
        <v xml:space="preserve"> </v>
      </c>
      <c r="M78" s="57"/>
      <c r="N78" s="79"/>
      <c r="O78" s="79"/>
      <c r="P78" s="79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ref="G79:G112" si="12">G78-E79+C79</f>
        <v>0</v>
      </c>
      <c r="H79" s="57">
        <f t="shared" ref="H79:H94" si="13">H78-F79+D79</f>
        <v>0</v>
      </c>
      <c r="I79" s="57"/>
      <c r="J79" s="57"/>
      <c r="K79" s="57"/>
      <c r="L79" s="57" t="str">
        <f t="shared" si="11"/>
        <v xml:space="preserve"> </v>
      </c>
      <c r="M79" s="57"/>
      <c r="N79" s="79"/>
      <c r="O79" s="79"/>
      <c r="P79" s="79">
        <f t="shared" si="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12"/>
        <v>0</v>
      </c>
      <c r="H80" s="57">
        <f t="shared" si="13"/>
        <v>0</v>
      </c>
      <c r="I80" s="57"/>
      <c r="J80" s="57"/>
      <c r="K80" s="57"/>
      <c r="L80" s="57" t="str">
        <f t="shared" si="11"/>
        <v xml:space="preserve"> </v>
      </c>
      <c r="M80" s="57"/>
      <c r="N80" s="79"/>
      <c r="O80" s="79"/>
      <c r="P80" s="79">
        <f t="shared" si="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12"/>
        <v>0</v>
      </c>
      <c r="H81" s="57">
        <f t="shared" si="13"/>
        <v>0</v>
      </c>
      <c r="I81" s="57"/>
      <c r="J81" s="57"/>
      <c r="K81" s="57"/>
      <c r="L81" s="57" t="str">
        <f t="shared" si="11"/>
        <v xml:space="preserve"> </v>
      </c>
      <c r="M81" s="57"/>
      <c r="N81" s="79"/>
      <c r="O81" s="79"/>
      <c r="P81" s="79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12"/>
        <v>0</v>
      </c>
      <c r="H82" s="57">
        <f t="shared" si="13"/>
        <v>0</v>
      </c>
      <c r="I82" s="57"/>
      <c r="J82" s="57"/>
      <c r="K82" s="57"/>
      <c r="L82" s="57" t="str">
        <f t="shared" si="11"/>
        <v xml:space="preserve"> </v>
      </c>
      <c r="M82" s="57"/>
      <c r="N82" s="79"/>
      <c r="O82" s="79"/>
      <c r="P82" s="79">
        <f t="shared" ref="P82:P145" si="14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12"/>
        <v>0</v>
      </c>
      <c r="H83" s="57">
        <f t="shared" si="13"/>
        <v>0</v>
      </c>
      <c r="I83" s="57"/>
      <c r="J83" s="57"/>
      <c r="K83" s="57"/>
      <c r="L83" s="57" t="str">
        <f t="shared" si="11"/>
        <v xml:space="preserve"> </v>
      </c>
      <c r="M83" s="57"/>
      <c r="N83" s="79"/>
      <c r="O83" s="79"/>
      <c r="P83" s="79">
        <f t="shared" si="14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12"/>
        <v>0</v>
      </c>
      <c r="H84" s="57">
        <f t="shared" si="13"/>
        <v>0</v>
      </c>
      <c r="I84" s="57"/>
      <c r="J84" s="57"/>
      <c r="K84" s="57"/>
      <c r="L84" s="57" t="str">
        <f t="shared" si="11"/>
        <v xml:space="preserve"> </v>
      </c>
      <c r="M84" s="57"/>
      <c r="N84" s="79"/>
      <c r="O84" s="79"/>
      <c r="P84" s="79">
        <f t="shared" si="14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12"/>
        <v>0</v>
      </c>
      <c r="H85" s="57">
        <f t="shared" si="13"/>
        <v>0</v>
      </c>
      <c r="I85" s="57"/>
      <c r="J85" s="57"/>
      <c r="K85" s="57"/>
      <c r="L85" s="57" t="str">
        <f t="shared" si="11"/>
        <v xml:space="preserve"> </v>
      </c>
      <c r="M85" s="57"/>
      <c r="N85" s="79"/>
      <c r="O85" s="79"/>
      <c r="P85" s="79">
        <f t="shared" si="14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12"/>
        <v>0</v>
      </c>
      <c r="H86" s="57">
        <f t="shared" si="13"/>
        <v>0</v>
      </c>
      <c r="I86" s="57"/>
      <c r="J86" s="57"/>
      <c r="K86" s="57"/>
      <c r="L86" s="57" t="str">
        <f t="shared" si="11"/>
        <v xml:space="preserve"> </v>
      </c>
      <c r="M86" s="57"/>
      <c r="N86" s="79"/>
      <c r="O86" s="79"/>
      <c r="P86" s="79">
        <f t="shared" si="14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12"/>
        <v>0</v>
      </c>
      <c r="H87" s="57">
        <f t="shared" si="13"/>
        <v>0</v>
      </c>
      <c r="I87" s="57"/>
      <c r="J87" s="57"/>
      <c r="K87" s="57"/>
      <c r="L87" s="57" t="str">
        <f t="shared" si="11"/>
        <v xml:space="preserve"> </v>
      </c>
      <c r="M87" s="57"/>
      <c r="N87" s="79"/>
      <c r="O87" s="79"/>
      <c r="P87" s="79">
        <f t="shared" si="14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12"/>
        <v>0</v>
      </c>
      <c r="H88" s="57">
        <f t="shared" si="13"/>
        <v>0</v>
      </c>
      <c r="I88" s="57"/>
      <c r="J88" s="57"/>
      <c r="K88" s="57"/>
      <c r="L88" s="57" t="str">
        <f t="shared" si="11"/>
        <v xml:space="preserve"> </v>
      </c>
      <c r="M88" s="57"/>
      <c r="N88" s="79"/>
      <c r="O88" s="79"/>
      <c r="P88" s="79">
        <f t="shared" si="14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12"/>
        <v>0</v>
      </c>
      <c r="H89" s="57">
        <f t="shared" si="13"/>
        <v>0</v>
      </c>
      <c r="I89" s="57"/>
      <c r="J89" s="57"/>
      <c r="K89" s="57"/>
      <c r="L89" s="57" t="str">
        <f t="shared" si="11"/>
        <v xml:space="preserve"> </v>
      </c>
      <c r="M89" s="57"/>
      <c r="N89" s="79"/>
      <c r="O89" s="79"/>
      <c r="P89" s="79">
        <f t="shared" si="14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12"/>
        <v>0</v>
      </c>
      <c r="H90" s="57">
        <f t="shared" si="13"/>
        <v>0</v>
      </c>
      <c r="I90" s="57"/>
      <c r="J90" s="57"/>
      <c r="K90" s="57"/>
      <c r="L90" s="57" t="str">
        <f t="shared" si="11"/>
        <v xml:space="preserve"> </v>
      </c>
      <c r="M90" s="57"/>
      <c r="N90" s="79"/>
      <c r="O90" s="79"/>
      <c r="P90" s="79">
        <f t="shared" si="14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2"/>
        <v>0</v>
      </c>
      <c r="H91" s="57">
        <f t="shared" si="13"/>
        <v>0</v>
      </c>
      <c r="I91" s="57"/>
      <c r="J91" s="57"/>
      <c r="K91" s="57"/>
      <c r="L91" s="57" t="str">
        <f t="shared" si="11"/>
        <v xml:space="preserve"> </v>
      </c>
      <c r="M91" s="57"/>
      <c r="N91" s="79"/>
      <c r="O91" s="79"/>
      <c r="P91" s="79">
        <f t="shared" si="14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2"/>
        <v>0</v>
      </c>
      <c r="H92" s="57">
        <f t="shared" si="13"/>
        <v>0</v>
      </c>
      <c r="I92" s="57"/>
      <c r="J92" s="57"/>
      <c r="K92" s="57"/>
      <c r="L92" s="57" t="str">
        <f t="shared" si="11"/>
        <v xml:space="preserve"> </v>
      </c>
      <c r="M92" s="57"/>
      <c r="N92" s="79"/>
      <c r="O92" s="79"/>
      <c r="P92" s="79">
        <f t="shared" si="14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2"/>
        <v>0</v>
      </c>
      <c r="H93" s="57">
        <f t="shared" si="13"/>
        <v>0</v>
      </c>
      <c r="I93" s="57"/>
      <c r="J93" s="57"/>
      <c r="K93" s="57"/>
      <c r="L93" s="57" t="str">
        <f t="shared" si="11"/>
        <v xml:space="preserve"> </v>
      </c>
      <c r="M93" s="57"/>
      <c r="N93" s="79"/>
      <c r="O93" s="79"/>
      <c r="P93" s="79">
        <f t="shared" si="14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2"/>
        <v>0</v>
      </c>
      <c r="H94" s="57">
        <f t="shared" si="13"/>
        <v>0</v>
      </c>
      <c r="I94" s="57"/>
      <c r="J94" s="57"/>
      <c r="K94" s="57"/>
      <c r="L94" s="57" t="str">
        <f t="shared" si="11"/>
        <v xml:space="preserve"> </v>
      </c>
      <c r="M94" s="57"/>
      <c r="N94" s="79"/>
      <c r="O94" s="79"/>
      <c r="P94" s="79">
        <f t="shared" si="14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2"/>
        <v>0</v>
      </c>
      <c r="H95" s="57">
        <f t="shared" ref="H95:H110" si="15">H94-F95+D95</f>
        <v>0</v>
      </c>
      <c r="I95" s="57"/>
      <c r="J95" s="57"/>
      <c r="K95" s="57"/>
      <c r="L95" s="57" t="str">
        <f t="shared" si="11"/>
        <v xml:space="preserve"> </v>
      </c>
      <c r="M95" s="57"/>
      <c r="N95" s="79"/>
      <c r="O95" s="79"/>
      <c r="P95" s="79">
        <f t="shared" si="14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2"/>
        <v>0</v>
      </c>
      <c r="H96" s="57">
        <f t="shared" si="15"/>
        <v>0</v>
      </c>
      <c r="I96" s="57"/>
      <c r="J96" s="57"/>
      <c r="K96" s="57"/>
      <c r="L96" s="57" t="str">
        <f t="shared" si="11"/>
        <v xml:space="preserve"> </v>
      </c>
      <c r="M96" s="57"/>
      <c r="N96" s="79"/>
      <c r="O96" s="79"/>
      <c r="P96" s="79">
        <f t="shared" si="14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2"/>
        <v>0</v>
      </c>
      <c r="H97" s="57">
        <f t="shared" si="15"/>
        <v>0</v>
      </c>
      <c r="I97" s="57"/>
      <c r="J97" s="57"/>
      <c r="K97" s="57"/>
      <c r="L97" s="57" t="str">
        <f t="shared" si="11"/>
        <v xml:space="preserve"> </v>
      </c>
      <c r="M97" s="57"/>
      <c r="N97" s="79"/>
      <c r="O97" s="79"/>
      <c r="P97" s="79">
        <f t="shared" si="14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2"/>
        <v>0</v>
      </c>
      <c r="H98" s="57">
        <f t="shared" si="15"/>
        <v>0</v>
      </c>
      <c r="I98" s="57"/>
      <c r="J98" s="57"/>
      <c r="K98" s="57"/>
      <c r="L98" s="57" t="str">
        <f t="shared" si="11"/>
        <v xml:space="preserve"> </v>
      </c>
      <c r="M98" s="57"/>
      <c r="N98" s="79"/>
      <c r="O98" s="79"/>
      <c r="P98" s="79">
        <f t="shared" si="14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2"/>
        <v>0</v>
      </c>
      <c r="H99" s="57">
        <f t="shared" si="15"/>
        <v>0</v>
      </c>
      <c r="I99" s="57"/>
      <c r="J99" s="57"/>
      <c r="K99" s="57"/>
      <c r="L99" s="57" t="str">
        <f t="shared" si="11"/>
        <v xml:space="preserve"> </v>
      </c>
      <c r="M99" s="57"/>
      <c r="N99" s="79"/>
      <c r="O99" s="79"/>
      <c r="P99" s="79">
        <f t="shared" si="14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2"/>
        <v>0</v>
      </c>
      <c r="H100" s="57">
        <f t="shared" si="15"/>
        <v>0</v>
      </c>
      <c r="I100" s="57"/>
      <c r="J100" s="57"/>
      <c r="K100" s="57"/>
      <c r="L100" s="57" t="str">
        <f t="shared" si="11"/>
        <v xml:space="preserve"> </v>
      </c>
      <c r="M100" s="57"/>
      <c r="N100" s="79"/>
      <c r="O100" s="79"/>
      <c r="P100" s="79">
        <f t="shared" si="14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2"/>
        <v>0</v>
      </c>
      <c r="H101" s="57">
        <f t="shared" si="15"/>
        <v>0</v>
      </c>
      <c r="I101" s="57"/>
      <c r="J101" s="57"/>
      <c r="K101" s="57"/>
      <c r="L101" s="57" t="str">
        <f t="shared" si="11"/>
        <v xml:space="preserve"> </v>
      </c>
      <c r="M101" s="57"/>
      <c r="N101" s="79"/>
      <c r="O101" s="79"/>
      <c r="P101" s="79">
        <f t="shared" si="14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2"/>
        <v>0</v>
      </c>
      <c r="H102" s="57">
        <f t="shared" si="15"/>
        <v>0</v>
      </c>
      <c r="I102" s="57"/>
      <c r="J102" s="57"/>
      <c r="K102" s="57"/>
      <c r="L102" s="57" t="str">
        <f t="shared" si="11"/>
        <v xml:space="preserve"> </v>
      </c>
      <c r="M102" s="57"/>
      <c r="N102" s="79"/>
      <c r="O102" s="79"/>
      <c r="P102" s="79">
        <f t="shared" si="14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2"/>
        <v>0</v>
      </c>
      <c r="H103" s="57">
        <f t="shared" si="15"/>
        <v>0</v>
      </c>
      <c r="I103" s="57"/>
      <c r="J103" s="57"/>
      <c r="K103" s="57"/>
      <c r="L103" s="57" t="str">
        <f t="shared" si="11"/>
        <v xml:space="preserve"> </v>
      </c>
      <c r="M103" s="57"/>
      <c r="N103" s="79"/>
      <c r="O103" s="79"/>
      <c r="P103" s="79">
        <f t="shared" si="14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2"/>
        <v>0</v>
      </c>
      <c r="H104" s="57">
        <f t="shared" si="15"/>
        <v>0</v>
      </c>
      <c r="I104" s="57"/>
      <c r="J104" s="57"/>
      <c r="K104" s="57"/>
      <c r="L104" s="57" t="str">
        <f t="shared" si="11"/>
        <v xml:space="preserve"> </v>
      </c>
      <c r="M104" s="57"/>
      <c r="N104" s="79"/>
      <c r="O104" s="79"/>
      <c r="P104" s="79">
        <f t="shared" si="14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2"/>
        <v>0</v>
      </c>
      <c r="H105" s="57">
        <f t="shared" si="15"/>
        <v>0</v>
      </c>
      <c r="I105" s="57"/>
      <c r="J105" s="57"/>
      <c r="K105" s="57"/>
      <c r="L105" s="57" t="str">
        <f t="shared" si="11"/>
        <v xml:space="preserve"> </v>
      </c>
      <c r="M105" s="57"/>
      <c r="N105" s="79"/>
      <c r="O105" s="79"/>
      <c r="P105" s="79">
        <f t="shared" si="14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2"/>
        <v>0</v>
      </c>
      <c r="H106" s="57">
        <f t="shared" si="15"/>
        <v>0</v>
      </c>
      <c r="I106" s="57"/>
      <c r="J106" s="57"/>
      <c r="K106" s="57"/>
      <c r="L106" s="57" t="str">
        <f t="shared" si="11"/>
        <v xml:space="preserve"> </v>
      </c>
      <c r="M106" s="57"/>
      <c r="N106" s="79"/>
      <c r="O106" s="79"/>
      <c r="P106" s="79">
        <f t="shared" si="14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0</v>
      </c>
      <c r="H107" s="57">
        <f t="shared" si="15"/>
        <v>0</v>
      </c>
      <c r="I107" s="57"/>
      <c r="J107" s="57"/>
      <c r="K107" s="57"/>
      <c r="L107" s="57" t="str">
        <f t="shared" si="11"/>
        <v xml:space="preserve"> </v>
      </c>
      <c r="M107" s="57"/>
      <c r="N107" s="79"/>
      <c r="O107" s="79"/>
      <c r="P107" s="79">
        <f t="shared" si="14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0</v>
      </c>
      <c r="H108" s="57">
        <f t="shared" si="15"/>
        <v>0</v>
      </c>
      <c r="I108" s="57"/>
      <c r="J108" s="57"/>
      <c r="K108" s="57"/>
      <c r="L108" s="57" t="str">
        <f t="shared" si="11"/>
        <v xml:space="preserve"> </v>
      </c>
      <c r="M108" s="57"/>
      <c r="N108" s="79"/>
      <c r="O108" s="79"/>
      <c r="P108" s="79">
        <f t="shared" si="14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0</v>
      </c>
      <c r="H109" s="57">
        <f t="shared" si="15"/>
        <v>0</v>
      </c>
      <c r="I109" s="57"/>
      <c r="J109" s="57"/>
      <c r="K109" s="57"/>
      <c r="L109" s="57" t="str">
        <f t="shared" si="11"/>
        <v xml:space="preserve"> </v>
      </c>
      <c r="M109" s="57"/>
      <c r="N109" s="79"/>
      <c r="O109" s="79"/>
      <c r="P109" s="79">
        <f t="shared" si="14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0</v>
      </c>
      <c r="H110" s="57">
        <f t="shared" si="15"/>
        <v>0</v>
      </c>
      <c r="I110" s="57"/>
      <c r="J110" s="57"/>
      <c r="K110" s="57"/>
      <c r="L110" s="57" t="str">
        <f t="shared" si="11"/>
        <v xml:space="preserve"> </v>
      </c>
      <c r="M110" s="57"/>
      <c r="N110" s="79"/>
      <c r="O110" s="79"/>
      <c r="P110" s="79">
        <f t="shared" si="14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2"/>
        <v>0</v>
      </c>
      <c r="H111" s="57">
        <f t="shared" ref="G111:H126" si="16">H110-F111+D111</f>
        <v>0</v>
      </c>
      <c r="I111" s="57"/>
      <c r="J111" s="57"/>
      <c r="K111" s="57"/>
      <c r="L111" s="57" t="str">
        <f t="shared" si="11"/>
        <v xml:space="preserve"> </v>
      </c>
      <c r="M111" s="57"/>
      <c r="N111" s="79"/>
      <c r="O111" s="79"/>
      <c r="P111" s="79">
        <f t="shared" si="14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2"/>
        <v>0</v>
      </c>
      <c r="H112" s="57">
        <f t="shared" si="16"/>
        <v>0</v>
      </c>
      <c r="I112" s="57"/>
      <c r="J112" s="57"/>
      <c r="K112" s="57"/>
      <c r="L112" s="57" t="str">
        <f t="shared" si="11"/>
        <v xml:space="preserve"> </v>
      </c>
      <c r="M112" s="57"/>
      <c r="N112" s="79"/>
      <c r="O112" s="79"/>
      <c r="P112" s="79">
        <f t="shared" si="14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6"/>
        <v>0</v>
      </c>
      <c r="H113" s="57">
        <f t="shared" si="16"/>
        <v>0</v>
      </c>
      <c r="I113" s="57"/>
      <c r="J113" s="57"/>
      <c r="K113" s="57"/>
      <c r="L113" s="57" t="str">
        <f t="shared" si="11"/>
        <v xml:space="preserve"> </v>
      </c>
      <c r="M113" s="57"/>
      <c r="N113" s="79"/>
      <c r="O113" s="79"/>
      <c r="P113" s="79">
        <f t="shared" si="14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6"/>
        <v>0</v>
      </c>
      <c r="H114" s="57">
        <f t="shared" si="16"/>
        <v>0</v>
      </c>
      <c r="I114" s="57"/>
      <c r="J114" s="57"/>
      <c r="K114" s="57"/>
      <c r="L114" s="57" t="str">
        <f t="shared" si="11"/>
        <v xml:space="preserve"> </v>
      </c>
      <c r="M114" s="57"/>
      <c r="N114" s="79"/>
      <c r="O114" s="79"/>
      <c r="P114" s="79">
        <f t="shared" si="14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6"/>
        <v>0</v>
      </c>
      <c r="H115" s="57">
        <f t="shared" si="16"/>
        <v>0</v>
      </c>
      <c r="I115" s="57"/>
      <c r="J115" s="57"/>
      <c r="K115" s="57"/>
      <c r="L115" s="57" t="str">
        <f t="shared" si="11"/>
        <v xml:space="preserve"> </v>
      </c>
      <c r="M115" s="57"/>
      <c r="N115" s="79"/>
      <c r="O115" s="79"/>
      <c r="P115" s="79">
        <f t="shared" si="14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6"/>
        <v>0</v>
      </c>
      <c r="H116" s="57">
        <f t="shared" si="16"/>
        <v>0</v>
      </c>
      <c r="I116" s="57"/>
      <c r="J116" s="57"/>
      <c r="K116" s="73"/>
      <c r="L116" s="57" t="str">
        <f t="shared" si="11"/>
        <v xml:space="preserve"> </v>
      </c>
      <c r="M116" s="73"/>
      <c r="N116" s="78"/>
      <c r="O116" s="78"/>
      <c r="P116" s="79">
        <f t="shared" si="14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6"/>
        <v>0</v>
      </c>
      <c r="H117" s="57">
        <f t="shared" si="16"/>
        <v>0</v>
      </c>
      <c r="I117" s="57"/>
      <c r="J117" s="57"/>
      <c r="K117" s="73"/>
      <c r="L117" s="57" t="str">
        <f t="shared" si="11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6"/>
        <v>0</v>
      </c>
      <c r="H118" s="57">
        <f t="shared" si="16"/>
        <v>0</v>
      </c>
      <c r="I118" s="57"/>
      <c r="J118" s="57"/>
      <c r="K118" s="73"/>
      <c r="L118" s="57" t="str">
        <f t="shared" si="11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6"/>
        <v>0</v>
      </c>
      <c r="H119" s="57">
        <f t="shared" si="16"/>
        <v>0</v>
      </c>
      <c r="I119" s="57"/>
      <c r="J119" s="57"/>
      <c r="K119" s="73"/>
      <c r="L119" s="57" t="str">
        <f t="shared" si="11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6"/>
        <v>0</v>
      </c>
      <c r="H120" s="57">
        <f t="shared" si="16"/>
        <v>0</v>
      </c>
      <c r="I120" s="57"/>
      <c r="J120" s="57"/>
      <c r="K120" s="73"/>
      <c r="L120" s="57" t="str">
        <f t="shared" si="11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6"/>
        <v>0</v>
      </c>
      <c r="H121" s="57">
        <f t="shared" si="16"/>
        <v>0</v>
      </c>
      <c r="I121" s="57"/>
      <c r="J121" s="57"/>
      <c r="K121" s="73"/>
      <c r="L121" s="57" t="str">
        <f t="shared" si="11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6"/>
        <v>0</v>
      </c>
      <c r="H122" s="57">
        <f t="shared" si="16"/>
        <v>0</v>
      </c>
      <c r="I122" s="57"/>
      <c r="J122" s="57"/>
      <c r="K122" s="73"/>
      <c r="L122" s="57" t="str">
        <f t="shared" si="11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6"/>
        <v>0</v>
      </c>
      <c r="H123" s="57">
        <f t="shared" si="16"/>
        <v>0</v>
      </c>
      <c r="I123" s="57"/>
      <c r="J123" s="57"/>
      <c r="K123" s="73"/>
      <c r="L123" s="57" t="str">
        <f t="shared" si="11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6"/>
        <v>0</v>
      </c>
      <c r="H124" s="57">
        <f t="shared" si="16"/>
        <v>0</v>
      </c>
      <c r="I124" s="57"/>
      <c r="J124" s="57"/>
      <c r="K124" s="73"/>
      <c r="L124" s="57" t="str">
        <f t="shared" si="11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6"/>
        <v>0</v>
      </c>
      <c r="H125" s="57">
        <f t="shared" si="16"/>
        <v>0</v>
      </c>
      <c r="I125" s="57"/>
      <c r="J125" s="57"/>
      <c r="K125" s="73"/>
      <c r="L125" s="57" t="str">
        <f t="shared" si="11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6"/>
        <v>0</v>
      </c>
      <c r="H126" s="57">
        <f t="shared" si="16"/>
        <v>0</v>
      </c>
      <c r="I126" s="57"/>
      <c r="J126" s="57"/>
      <c r="K126" s="73"/>
      <c r="L126" s="57" t="str">
        <f t="shared" si="11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ref="G127:H142" si="17">G126-E127+C127</f>
        <v>0</v>
      </c>
      <c r="H127" s="57">
        <f t="shared" si="17"/>
        <v>0</v>
      </c>
      <c r="I127" s="57"/>
      <c r="J127" s="57"/>
      <c r="K127" s="73"/>
      <c r="L127" s="57" t="str">
        <f t="shared" si="11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7"/>
        <v>0</v>
      </c>
      <c r="H128" s="57">
        <f t="shared" si="17"/>
        <v>0</v>
      </c>
      <c r="I128" s="57"/>
      <c r="J128" s="57"/>
      <c r="K128" s="73"/>
      <c r="L128" s="57" t="str">
        <f t="shared" si="11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7"/>
        <v>0</v>
      </c>
      <c r="H129" s="57">
        <f t="shared" si="17"/>
        <v>0</v>
      </c>
      <c r="I129" s="57"/>
      <c r="J129" s="57"/>
      <c r="K129" s="73"/>
      <c r="L129" s="57" t="str">
        <f t="shared" si="11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7"/>
        <v>0</v>
      </c>
      <c r="H130" s="57">
        <f t="shared" si="17"/>
        <v>0</v>
      </c>
      <c r="I130" s="57"/>
      <c r="J130" s="57"/>
      <c r="K130" s="73"/>
      <c r="L130" s="57" t="str">
        <f t="shared" si="11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7"/>
        <v>0</v>
      </c>
      <c r="H131" s="57">
        <f t="shared" si="17"/>
        <v>0</v>
      </c>
      <c r="I131" s="57"/>
      <c r="J131" s="57"/>
      <c r="K131" s="73"/>
      <c r="L131" s="57" t="str">
        <f t="shared" si="11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7"/>
        <v>0</v>
      </c>
      <c r="H132" s="57">
        <f t="shared" si="17"/>
        <v>0</v>
      </c>
      <c r="I132" s="57"/>
      <c r="J132" s="57"/>
      <c r="K132" s="73"/>
      <c r="L132" s="57" t="str">
        <f t="shared" si="11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7"/>
        <v>0</v>
      </c>
      <c r="H133" s="57">
        <f t="shared" si="17"/>
        <v>0</v>
      </c>
      <c r="I133" s="57"/>
      <c r="J133" s="57"/>
      <c r="K133" s="73"/>
      <c r="L133" s="57" t="str">
        <f t="shared" si="11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7"/>
        <v>0</v>
      </c>
      <c r="H134" s="57">
        <f t="shared" si="17"/>
        <v>0</v>
      </c>
      <c r="I134" s="57"/>
      <c r="J134" s="57"/>
      <c r="K134" s="73"/>
      <c r="L134" s="57" t="str">
        <f t="shared" si="11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7"/>
        <v>0</v>
      </c>
      <c r="H135" s="57">
        <f t="shared" si="17"/>
        <v>0</v>
      </c>
      <c r="I135" s="57"/>
      <c r="J135" s="57"/>
      <c r="K135" s="73"/>
      <c r="L135" s="57" t="str">
        <f t="shared" ref="L135:L198" si="18">IF(D135&gt;0,D135," ")</f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7"/>
        <v>0</v>
      </c>
      <c r="H136" s="57">
        <f t="shared" si="17"/>
        <v>0</v>
      </c>
      <c r="I136" s="57"/>
      <c r="J136" s="57"/>
      <c r="K136" s="73"/>
      <c r="L136" s="57" t="str">
        <f t="shared" si="18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7"/>
        <v>0</v>
      </c>
      <c r="H137" s="57">
        <f t="shared" si="17"/>
        <v>0</v>
      </c>
      <c r="I137" s="57"/>
      <c r="J137" s="57"/>
      <c r="K137" s="73"/>
      <c r="L137" s="57" t="str">
        <f t="shared" si="18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7"/>
        <v>0</v>
      </c>
      <c r="H138" s="57">
        <f t="shared" si="17"/>
        <v>0</v>
      </c>
      <c r="I138" s="57"/>
      <c r="J138" s="57"/>
      <c r="K138" s="73"/>
      <c r="L138" s="57" t="str">
        <f t="shared" si="18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7"/>
        <v>0</v>
      </c>
      <c r="H139" s="57">
        <f t="shared" si="17"/>
        <v>0</v>
      </c>
      <c r="I139" s="57"/>
      <c r="J139" s="57"/>
      <c r="K139" s="73"/>
      <c r="L139" s="57" t="str">
        <f t="shared" si="18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7"/>
        <v>0</v>
      </c>
      <c r="H140" s="57">
        <f t="shared" si="17"/>
        <v>0</v>
      </c>
      <c r="I140" s="57"/>
      <c r="J140" s="57"/>
      <c r="K140" s="73"/>
      <c r="L140" s="57" t="str">
        <f t="shared" si="18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7"/>
        <v>0</v>
      </c>
      <c r="H141" s="57">
        <f t="shared" si="17"/>
        <v>0</v>
      </c>
      <c r="I141" s="57"/>
      <c r="J141" s="57"/>
      <c r="K141" s="73"/>
      <c r="L141" s="57" t="str">
        <f t="shared" si="18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7"/>
        <v>0</v>
      </c>
      <c r="H142" s="57">
        <f t="shared" si="17"/>
        <v>0</v>
      </c>
      <c r="I142" s="57"/>
      <c r="J142" s="57"/>
      <c r="K142" s="73"/>
      <c r="L142" s="57" t="str">
        <f t="shared" si="18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ref="G143:H158" si="19">G142-E143+C143</f>
        <v>0</v>
      </c>
      <c r="H143" s="57">
        <f t="shared" si="19"/>
        <v>0</v>
      </c>
      <c r="I143" s="57"/>
      <c r="J143" s="57"/>
      <c r="K143" s="73"/>
      <c r="L143" s="57" t="str">
        <f t="shared" si="18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9"/>
        <v>0</v>
      </c>
      <c r="H144" s="57">
        <f t="shared" si="19"/>
        <v>0</v>
      </c>
      <c r="I144" s="57"/>
      <c r="J144" s="57"/>
      <c r="K144" s="73"/>
      <c r="L144" s="57" t="str">
        <f t="shared" si="18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9"/>
        <v>0</v>
      </c>
      <c r="H145" s="57">
        <f t="shared" si="19"/>
        <v>0</v>
      </c>
      <c r="I145" s="57"/>
      <c r="J145" s="57"/>
      <c r="K145" s="73"/>
      <c r="L145" s="57" t="str">
        <f t="shared" si="18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9"/>
        <v>0</v>
      </c>
      <c r="H146" s="57">
        <f t="shared" si="19"/>
        <v>0</v>
      </c>
      <c r="I146" s="57"/>
      <c r="J146" s="57"/>
      <c r="K146" s="73"/>
      <c r="L146" s="57" t="str">
        <f t="shared" si="18"/>
        <v xml:space="preserve"> </v>
      </c>
      <c r="M146" s="73"/>
      <c r="N146" s="78"/>
      <c r="O146" s="78"/>
      <c r="P146" s="79">
        <f t="shared" ref="P146:P210" si="20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9"/>
        <v>0</v>
      </c>
      <c r="H147" s="57">
        <f t="shared" si="19"/>
        <v>0</v>
      </c>
      <c r="I147" s="57"/>
      <c r="J147" s="57"/>
      <c r="K147" s="73"/>
      <c r="L147" s="57" t="str">
        <f t="shared" si="18"/>
        <v xml:space="preserve"> </v>
      </c>
      <c r="M147" s="73"/>
      <c r="N147" s="78"/>
      <c r="O147" s="78"/>
      <c r="P147" s="79">
        <f t="shared" si="20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9"/>
        <v>0</v>
      </c>
      <c r="H148" s="57">
        <f t="shared" si="19"/>
        <v>0</v>
      </c>
      <c r="I148" s="57"/>
      <c r="J148" s="57"/>
      <c r="K148" s="73"/>
      <c r="L148" s="57" t="str">
        <f t="shared" si="18"/>
        <v xml:space="preserve"> </v>
      </c>
      <c r="M148" s="73"/>
      <c r="N148" s="78"/>
      <c r="O148" s="78"/>
      <c r="P148" s="79">
        <f t="shared" si="20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9"/>
        <v>0</v>
      </c>
      <c r="H149" s="57">
        <f t="shared" si="19"/>
        <v>0</v>
      </c>
      <c r="I149" s="57"/>
      <c r="J149" s="57"/>
      <c r="K149" s="73"/>
      <c r="L149" s="57" t="str">
        <f t="shared" si="18"/>
        <v xml:space="preserve"> </v>
      </c>
      <c r="M149" s="73"/>
      <c r="N149" s="78"/>
      <c r="O149" s="78"/>
      <c r="P149" s="79">
        <f t="shared" si="20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9"/>
        <v>0</v>
      </c>
      <c r="H150" s="57">
        <f t="shared" si="19"/>
        <v>0</v>
      </c>
      <c r="I150" s="57"/>
      <c r="J150" s="57"/>
      <c r="K150" s="73"/>
      <c r="L150" s="57" t="str">
        <f t="shared" si="18"/>
        <v xml:space="preserve"> </v>
      </c>
      <c r="M150" s="73"/>
      <c r="N150" s="78"/>
      <c r="O150" s="78"/>
      <c r="P150" s="79">
        <f t="shared" si="20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9"/>
        <v>0</v>
      </c>
      <c r="H151" s="57">
        <f t="shared" si="19"/>
        <v>0</v>
      </c>
      <c r="I151" s="57"/>
      <c r="J151" s="57"/>
      <c r="K151" s="73"/>
      <c r="L151" s="57"/>
      <c r="M151" s="73"/>
      <c r="N151" s="78"/>
      <c r="O151" s="78"/>
      <c r="P151" s="79">
        <f t="shared" si="20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9"/>
        <v>0</v>
      </c>
      <c r="H152" s="57">
        <f t="shared" si="19"/>
        <v>0</v>
      </c>
      <c r="I152" s="57"/>
      <c r="J152" s="57"/>
      <c r="K152" s="73"/>
      <c r="L152" s="57" t="str">
        <f t="shared" si="18"/>
        <v xml:space="preserve"> </v>
      </c>
      <c r="M152" s="73"/>
      <c r="N152" s="78"/>
      <c r="O152" s="78"/>
      <c r="P152" s="79">
        <f t="shared" si="20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9"/>
        <v>0</v>
      </c>
      <c r="H153" s="57">
        <f t="shared" si="19"/>
        <v>0</v>
      </c>
      <c r="I153" s="57"/>
      <c r="J153" s="57"/>
      <c r="K153" s="73"/>
      <c r="L153" s="57" t="str">
        <f t="shared" si="18"/>
        <v xml:space="preserve"> </v>
      </c>
      <c r="M153" s="73"/>
      <c r="N153" s="78"/>
      <c r="O153" s="78"/>
      <c r="P153" s="79">
        <f t="shared" si="20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9"/>
        <v>0</v>
      </c>
      <c r="H154" s="57">
        <f t="shared" si="19"/>
        <v>0</v>
      </c>
      <c r="I154" s="57"/>
      <c r="J154" s="57"/>
      <c r="K154" s="73"/>
      <c r="L154" s="57" t="str">
        <f t="shared" si="18"/>
        <v xml:space="preserve"> </v>
      </c>
      <c r="M154" s="73"/>
      <c r="N154" s="78"/>
      <c r="O154" s="78"/>
      <c r="P154" s="79">
        <f t="shared" si="20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9"/>
        <v>0</v>
      </c>
      <c r="H155" s="57">
        <f t="shared" si="19"/>
        <v>0</v>
      </c>
      <c r="I155" s="57"/>
      <c r="J155" s="57"/>
      <c r="K155" s="73"/>
      <c r="L155" s="57" t="str">
        <f t="shared" si="18"/>
        <v xml:space="preserve"> </v>
      </c>
      <c r="M155" s="73"/>
      <c r="N155" s="78"/>
      <c r="O155" s="78"/>
      <c r="P155" s="79">
        <f t="shared" si="20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9"/>
        <v>0</v>
      </c>
      <c r="H156" s="57">
        <f t="shared" si="19"/>
        <v>0</v>
      </c>
      <c r="I156" s="57"/>
      <c r="J156" s="57"/>
      <c r="K156" s="73"/>
      <c r="L156" s="57" t="str">
        <f t="shared" si="18"/>
        <v xml:space="preserve"> </v>
      </c>
      <c r="M156" s="73"/>
      <c r="N156" s="78"/>
      <c r="O156" s="78"/>
      <c r="P156" s="79">
        <f t="shared" si="20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9"/>
        <v>0</v>
      </c>
      <c r="H157" s="57">
        <f t="shared" si="19"/>
        <v>0</v>
      </c>
      <c r="I157" s="57"/>
      <c r="J157" s="57"/>
      <c r="K157" s="73"/>
      <c r="L157" s="57" t="str">
        <f t="shared" si="18"/>
        <v xml:space="preserve"> </v>
      </c>
      <c r="M157" s="73"/>
      <c r="N157" s="78"/>
      <c r="O157" s="78"/>
      <c r="P157" s="79">
        <f t="shared" si="20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9"/>
        <v>0</v>
      </c>
      <c r="H158" s="57">
        <f t="shared" si="19"/>
        <v>0</v>
      </c>
      <c r="I158" s="57"/>
      <c r="J158" s="57"/>
      <c r="K158" s="73"/>
      <c r="L158" s="57" t="str">
        <f t="shared" si="18"/>
        <v xml:space="preserve"> </v>
      </c>
      <c r="M158" s="73"/>
      <c r="N158" s="78"/>
      <c r="O158" s="78"/>
      <c r="P158" s="79">
        <f t="shared" si="20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ref="G159:H174" si="21">G158-E159+C159</f>
        <v>0</v>
      </c>
      <c r="H159" s="57">
        <f t="shared" si="21"/>
        <v>0</v>
      </c>
      <c r="I159" s="57"/>
      <c r="J159" s="57"/>
      <c r="K159" s="73"/>
      <c r="L159" s="57" t="str">
        <f t="shared" si="18"/>
        <v xml:space="preserve"> </v>
      </c>
      <c r="M159" s="73"/>
      <c r="N159" s="78"/>
      <c r="O159" s="78"/>
      <c r="P159" s="79">
        <f t="shared" si="20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21"/>
        <v>0</v>
      </c>
      <c r="H160" s="57">
        <f t="shared" si="21"/>
        <v>0</v>
      </c>
      <c r="I160" s="57"/>
      <c r="J160" s="57"/>
      <c r="K160" s="73"/>
      <c r="L160" s="57" t="str">
        <f t="shared" si="18"/>
        <v xml:space="preserve"> </v>
      </c>
      <c r="M160" s="73"/>
      <c r="N160" s="78"/>
      <c r="O160" s="78"/>
      <c r="P160" s="79">
        <f t="shared" si="20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21"/>
        <v>0</v>
      </c>
      <c r="H161" s="57">
        <f t="shared" si="21"/>
        <v>0</v>
      </c>
      <c r="I161" s="57"/>
      <c r="J161" s="57"/>
      <c r="K161" s="73"/>
      <c r="L161" s="57" t="str">
        <f t="shared" si="18"/>
        <v xml:space="preserve"> </v>
      </c>
      <c r="M161" s="73"/>
      <c r="N161" s="78"/>
      <c r="O161" s="78"/>
      <c r="P161" s="79">
        <f t="shared" si="20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21"/>
        <v>0</v>
      </c>
      <c r="H162" s="57">
        <f t="shared" si="21"/>
        <v>0</v>
      </c>
      <c r="I162" s="57"/>
      <c r="J162" s="57"/>
      <c r="K162" s="73"/>
      <c r="L162" s="57" t="str">
        <f t="shared" si="18"/>
        <v xml:space="preserve"> </v>
      </c>
      <c r="M162" s="73"/>
      <c r="N162" s="78"/>
      <c r="O162" s="78"/>
      <c r="P162" s="79">
        <f t="shared" si="20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21"/>
        <v>0</v>
      </c>
      <c r="H163" s="57">
        <f t="shared" si="21"/>
        <v>0</v>
      </c>
      <c r="I163" s="57"/>
      <c r="J163" s="57"/>
      <c r="K163" s="73"/>
      <c r="L163" s="57" t="str">
        <f t="shared" si="18"/>
        <v xml:space="preserve"> </v>
      </c>
      <c r="M163" s="73"/>
      <c r="N163" s="78"/>
      <c r="O163" s="78"/>
      <c r="P163" s="79">
        <f t="shared" si="20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21"/>
        <v>0</v>
      </c>
      <c r="H164" s="57">
        <f t="shared" si="21"/>
        <v>0</v>
      </c>
      <c r="I164" s="57"/>
      <c r="J164" s="57"/>
      <c r="K164" s="73"/>
      <c r="L164" s="57" t="str">
        <f t="shared" si="18"/>
        <v xml:space="preserve"> </v>
      </c>
      <c r="M164" s="73"/>
      <c r="N164" s="78"/>
      <c r="O164" s="78"/>
      <c r="P164" s="79">
        <f t="shared" si="20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21"/>
        <v>0</v>
      </c>
      <c r="H165" s="57">
        <f t="shared" si="21"/>
        <v>0</v>
      </c>
      <c r="I165" s="57"/>
      <c r="J165" s="57"/>
      <c r="K165" s="73"/>
      <c r="L165" s="57" t="str">
        <f t="shared" si="18"/>
        <v xml:space="preserve"> </v>
      </c>
      <c r="M165" s="73"/>
      <c r="N165" s="78"/>
      <c r="O165" s="78"/>
      <c r="P165" s="79">
        <f t="shared" si="20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21"/>
        <v>0</v>
      </c>
      <c r="H166" s="57">
        <f t="shared" si="21"/>
        <v>0</v>
      </c>
      <c r="I166" s="57"/>
      <c r="J166" s="57"/>
      <c r="K166" s="73"/>
      <c r="L166" s="57" t="str">
        <f t="shared" si="18"/>
        <v xml:space="preserve"> </v>
      </c>
      <c r="M166" s="73"/>
      <c r="N166" s="78"/>
      <c r="O166" s="78"/>
      <c r="P166" s="79">
        <f t="shared" si="20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21"/>
        <v>0</v>
      </c>
      <c r="H167" s="57">
        <f t="shared" si="21"/>
        <v>0</v>
      </c>
      <c r="I167" s="57"/>
      <c r="J167" s="57"/>
      <c r="K167" s="73"/>
      <c r="L167" s="57" t="str">
        <f t="shared" si="18"/>
        <v xml:space="preserve"> </v>
      </c>
      <c r="M167" s="73"/>
      <c r="N167" s="78"/>
      <c r="O167" s="78"/>
      <c r="P167" s="79">
        <f t="shared" si="20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21"/>
        <v>0</v>
      </c>
      <c r="H168" s="57">
        <f t="shared" si="21"/>
        <v>0</v>
      </c>
      <c r="I168" s="57"/>
      <c r="J168" s="57"/>
      <c r="K168" s="73"/>
      <c r="L168" s="57" t="str">
        <f t="shared" si="18"/>
        <v xml:space="preserve"> </v>
      </c>
      <c r="M168" s="73"/>
      <c r="N168" s="78"/>
      <c r="O168" s="78"/>
      <c r="P168" s="79">
        <f t="shared" si="20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21"/>
        <v>0</v>
      </c>
      <c r="H169" s="57">
        <f t="shared" si="21"/>
        <v>0</v>
      </c>
      <c r="I169" s="57"/>
      <c r="J169" s="57"/>
      <c r="K169" s="73"/>
      <c r="L169" s="57" t="str">
        <f t="shared" si="18"/>
        <v xml:space="preserve"> </v>
      </c>
      <c r="M169" s="73"/>
      <c r="N169" s="78"/>
      <c r="O169" s="78"/>
      <c r="P169" s="79">
        <f t="shared" si="20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21"/>
        <v>0</v>
      </c>
      <c r="H170" s="57">
        <f t="shared" si="21"/>
        <v>0</v>
      </c>
      <c r="I170" s="57"/>
      <c r="J170" s="57"/>
      <c r="K170" s="73"/>
      <c r="L170" s="57" t="str">
        <f t="shared" si="18"/>
        <v xml:space="preserve"> </v>
      </c>
      <c r="M170" s="73"/>
      <c r="N170" s="78"/>
      <c r="O170" s="78"/>
      <c r="P170" s="79">
        <f t="shared" si="20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21"/>
        <v>0</v>
      </c>
      <c r="H171" s="57">
        <f t="shared" si="21"/>
        <v>0</v>
      </c>
      <c r="I171" s="57"/>
      <c r="J171" s="57"/>
      <c r="K171" s="73"/>
      <c r="L171" s="57" t="str">
        <f t="shared" si="18"/>
        <v xml:space="preserve"> </v>
      </c>
      <c r="M171" s="73"/>
      <c r="N171" s="78"/>
      <c r="O171" s="78"/>
      <c r="P171" s="79">
        <f t="shared" si="20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21"/>
        <v>0</v>
      </c>
      <c r="H172" s="57">
        <f t="shared" si="21"/>
        <v>0</v>
      </c>
      <c r="I172" s="57"/>
      <c r="J172" s="57"/>
      <c r="K172" s="73"/>
      <c r="L172" s="57" t="str">
        <f t="shared" si="18"/>
        <v xml:space="preserve"> </v>
      </c>
      <c r="M172" s="73"/>
      <c r="N172" s="78"/>
      <c r="O172" s="78"/>
      <c r="P172" s="79">
        <f t="shared" si="20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21"/>
        <v>0</v>
      </c>
      <c r="H173" s="57">
        <f t="shared" si="21"/>
        <v>0</v>
      </c>
      <c r="I173" s="57"/>
      <c r="J173" s="57"/>
      <c r="K173" s="73"/>
      <c r="L173" s="57" t="str">
        <f t="shared" si="18"/>
        <v xml:space="preserve"> </v>
      </c>
      <c r="M173" s="73"/>
      <c r="N173" s="78"/>
      <c r="O173" s="78"/>
      <c r="P173" s="79">
        <f t="shared" si="20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21"/>
        <v>0</v>
      </c>
      <c r="H174" s="57">
        <f t="shared" si="21"/>
        <v>0</v>
      </c>
      <c r="I174" s="57"/>
      <c r="J174" s="57"/>
      <c r="K174" s="73"/>
      <c r="L174" s="57" t="str">
        <f t="shared" si="18"/>
        <v xml:space="preserve"> </v>
      </c>
      <c r="M174" s="73"/>
      <c r="N174" s="78"/>
      <c r="O174" s="78"/>
      <c r="P174" s="79">
        <f t="shared" si="20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ref="G175:H190" si="22">G174-E175+C175</f>
        <v>0</v>
      </c>
      <c r="H175" s="57">
        <f t="shared" si="22"/>
        <v>0</v>
      </c>
      <c r="I175" s="57"/>
      <c r="J175" s="57"/>
      <c r="K175" s="73"/>
      <c r="L175" s="57" t="str">
        <f t="shared" si="18"/>
        <v xml:space="preserve"> </v>
      </c>
      <c r="M175" s="73"/>
      <c r="N175" s="78"/>
      <c r="O175" s="78"/>
      <c r="P175" s="79">
        <f t="shared" si="20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22"/>
        <v>0</v>
      </c>
      <c r="H176" s="57">
        <f t="shared" si="22"/>
        <v>0</v>
      </c>
      <c r="I176" s="57"/>
      <c r="J176" s="57"/>
      <c r="K176" s="73"/>
      <c r="L176" s="57" t="str">
        <f t="shared" si="18"/>
        <v xml:space="preserve"> </v>
      </c>
      <c r="M176" s="73"/>
      <c r="N176" s="78"/>
      <c r="O176" s="78"/>
      <c r="P176" s="79">
        <f t="shared" si="20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22"/>
        <v>0</v>
      </c>
      <c r="H177" s="57">
        <f t="shared" si="22"/>
        <v>0</v>
      </c>
      <c r="I177" s="57"/>
      <c r="J177" s="57"/>
      <c r="K177" s="73"/>
      <c r="L177" s="57" t="str">
        <f t="shared" si="18"/>
        <v xml:space="preserve"> </v>
      </c>
      <c r="M177" s="73"/>
      <c r="N177" s="78"/>
      <c r="O177" s="78"/>
      <c r="P177" s="79">
        <f t="shared" si="20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22"/>
        <v>0</v>
      </c>
      <c r="H178" s="57">
        <f t="shared" si="22"/>
        <v>0</v>
      </c>
      <c r="I178" s="57"/>
      <c r="J178" s="57"/>
      <c r="K178" s="73"/>
      <c r="L178" s="57" t="str">
        <f t="shared" si="18"/>
        <v xml:space="preserve"> </v>
      </c>
      <c r="M178" s="73"/>
      <c r="N178" s="78"/>
      <c r="O178" s="78"/>
      <c r="P178" s="79">
        <f t="shared" si="20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22"/>
        <v>0</v>
      </c>
      <c r="H179" s="57">
        <f t="shared" si="22"/>
        <v>0</v>
      </c>
      <c r="I179" s="57"/>
      <c r="J179" s="57"/>
      <c r="K179" s="73"/>
      <c r="L179" s="57" t="str">
        <f t="shared" si="18"/>
        <v xml:space="preserve"> </v>
      </c>
      <c r="M179" s="73"/>
      <c r="N179" s="78"/>
      <c r="O179" s="78"/>
      <c r="P179" s="79">
        <f t="shared" si="20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22"/>
        <v>0</v>
      </c>
      <c r="H180" s="57">
        <f t="shared" si="22"/>
        <v>0</v>
      </c>
      <c r="I180" s="57"/>
      <c r="J180" s="57"/>
      <c r="K180" s="73"/>
      <c r="L180" s="57" t="str">
        <f t="shared" si="18"/>
        <v xml:space="preserve"> </v>
      </c>
      <c r="M180" s="73"/>
      <c r="N180" s="78"/>
      <c r="O180" s="78"/>
      <c r="P180" s="79">
        <f t="shared" si="20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22"/>
        <v>0</v>
      </c>
      <c r="H181" s="57">
        <f t="shared" si="22"/>
        <v>0</v>
      </c>
      <c r="I181" s="57"/>
      <c r="J181" s="57"/>
      <c r="K181" s="73"/>
      <c r="L181" s="57" t="str">
        <f t="shared" si="18"/>
        <v xml:space="preserve"> </v>
      </c>
      <c r="M181" s="73"/>
      <c r="N181" s="78"/>
      <c r="O181" s="78"/>
      <c r="P181" s="79">
        <f t="shared" si="20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22"/>
        <v>0</v>
      </c>
      <c r="H182" s="57">
        <f t="shared" si="22"/>
        <v>0</v>
      </c>
      <c r="I182" s="57"/>
      <c r="J182" s="57"/>
      <c r="K182" s="73"/>
      <c r="L182" s="57" t="str">
        <f t="shared" si="18"/>
        <v xml:space="preserve"> </v>
      </c>
      <c r="M182" s="73"/>
      <c r="N182" s="78"/>
      <c r="O182" s="78"/>
      <c r="P182" s="79">
        <f t="shared" si="20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22"/>
        <v>0</v>
      </c>
      <c r="H183" s="57">
        <f t="shared" si="22"/>
        <v>0</v>
      </c>
      <c r="I183" s="57"/>
      <c r="J183" s="57"/>
      <c r="K183" s="73"/>
      <c r="L183" s="57" t="str">
        <f t="shared" si="18"/>
        <v xml:space="preserve"> </v>
      </c>
      <c r="M183" s="73"/>
      <c r="N183" s="78"/>
      <c r="O183" s="78"/>
      <c r="P183" s="79">
        <f t="shared" si="20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22"/>
        <v>0</v>
      </c>
      <c r="H184" s="57">
        <f t="shared" si="22"/>
        <v>0</v>
      </c>
      <c r="I184" s="57"/>
      <c r="J184" s="57"/>
      <c r="K184" s="73"/>
      <c r="L184" s="57" t="str">
        <f t="shared" si="18"/>
        <v xml:space="preserve"> </v>
      </c>
      <c r="M184" s="73"/>
      <c r="N184" s="78"/>
      <c r="O184" s="78"/>
      <c r="P184" s="79">
        <f t="shared" si="20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22"/>
        <v>0</v>
      </c>
      <c r="H185" s="57">
        <f t="shared" si="22"/>
        <v>0</v>
      </c>
      <c r="I185" s="57"/>
      <c r="J185" s="57"/>
      <c r="K185" s="73"/>
      <c r="L185" s="57" t="str">
        <f t="shared" si="18"/>
        <v xml:space="preserve"> </v>
      </c>
      <c r="M185" s="73"/>
      <c r="N185" s="78"/>
      <c r="O185" s="78"/>
      <c r="P185" s="79">
        <f t="shared" si="20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22"/>
        <v>0</v>
      </c>
      <c r="H186" s="57">
        <f t="shared" si="22"/>
        <v>0</v>
      </c>
      <c r="I186" s="57"/>
      <c r="J186" s="57"/>
      <c r="K186" s="73"/>
      <c r="L186" s="57" t="str">
        <f t="shared" si="18"/>
        <v xml:space="preserve"> </v>
      </c>
      <c r="M186" s="73"/>
      <c r="N186" s="78"/>
      <c r="O186" s="78"/>
      <c r="P186" s="79">
        <f t="shared" si="20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22"/>
        <v>0</v>
      </c>
      <c r="H187" s="57">
        <f t="shared" si="22"/>
        <v>0</v>
      </c>
      <c r="I187" s="57"/>
      <c r="J187" s="57"/>
      <c r="K187" s="73"/>
      <c r="L187" s="57" t="str">
        <f t="shared" si="18"/>
        <v xml:space="preserve"> </v>
      </c>
      <c r="M187" s="73"/>
      <c r="N187" s="78"/>
      <c r="O187" s="78"/>
      <c r="P187" s="79">
        <f t="shared" si="20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2"/>
        <v>0</v>
      </c>
      <c r="H188" s="57">
        <f t="shared" si="22"/>
        <v>0</v>
      </c>
      <c r="I188" s="57"/>
      <c r="J188" s="57"/>
      <c r="K188" s="73"/>
      <c r="L188" s="57" t="str">
        <f t="shared" si="18"/>
        <v xml:space="preserve"> </v>
      </c>
      <c r="M188" s="73"/>
      <c r="N188" s="78"/>
      <c r="O188" s="78"/>
      <c r="P188" s="79">
        <f t="shared" si="20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2"/>
        <v>0</v>
      </c>
      <c r="H189" s="57">
        <f t="shared" si="22"/>
        <v>0</v>
      </c>
      <c r="I189" s="57"/>
      <c r="J189" s="57"/>
      <c r="K189" s="73"/>
      <c r="L189" s="57" t="str">
        <f t="shared" si="18"/>
        <v xml:space="preserve"> </v>
      </c>
      <c r="M189" s="73"/>
      <c r="N189" s="78"/>
      <c r="O189" s="78"/>
      <c r="P189" s="79">
        <f t="shared" si="20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2"/>
        <v>0</v>
      </c>
      <c r="H190" s="57">
        <f t="shared" si="22"/>
        <v>0</v>
      </c>
      <c r="I190" s="57"/>
      <c r="J190" s="57"/>
      <c r="K190" s="73"/>
      <c r="L190" s="57" t="str">
        <f t="shared" si="18"/>
        <v xml:space="preserve"> </v>
      </c>
      <c r="M190" s="73"/>
      <c r="N190" s="78"/>
      <c r="O190" s="78"/>
      <c r="P190" s="79">
        <f t="shared" si="20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ref="G191:H206" si="23">G190-E191+C191</f>
        <v>0</v>
      </c>
      <c r="H191" s="57">
        <f t="shared" si="23"/>
        <v>0</v>
      </c>
      <c r="I191" s="57"/>
      <c r="J191" s="57"/>
      <c r="K191" s="73"/>
      <c r="L191" s="57" t="str">
        <f t="shared" si="18"/>
        <v xml:space="preserve"> </v>
      </c>
      <c r="M191" s="73"/>
      <c r="N191" s="78"/>
      <c r="O191" s="78"/>
      <c r="P191" s="79">
        <f t="shared" si="20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3"/>
        <v>0</v>
      </c>
      <c r="H192" s="57">
        <f t="shared" si="23"/>
        <v>0</v>
      </c>
      <c r="I192" s="57"/>
      <c r="J192" s="57"/>
      <c r="K192" s="73"/>
      <c r="L192" s="57" t="str">
        <f t="shared" si="18"/>
        <v xml:space="preserve"> </v>
      </c>
      <c r="M192" s="73"/>
      <c r="N192" s="78"/>
      <c r="O192" s="78"/>
      <c r="P192" s="79">
        <f t="shared" si="20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3"/>
        <v>0</v>
      </c>
      <c r="H193" s="57">
        <f t="shared" si="23"/>
        <v>0</v>
      </c>
      <c r="I193" s="57"/>
      <c r="J193" s="57"/>
      <c r="K193" s="73"/>
      <c r="L193" s="57" t="str">
        <f t="shared" si="18"/>
        <v xml:space="preserve"> </v>
      </c>
      <c r="M193" s="73"/>
      <c r="N193" s="78"/>
      <c r="O193" s="78"/>
      <c r="P193" s="79">
        <f t="shared" si="20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3"/>
        <v>0</v>
      </c>
      <c r="H194" s="57">
        <f t="shared" si="23"/>
        <v>0</v>
      </c>
      <c r="I194" s="57"/>
      <c r="J194" s="57"/>
      <c r="K194" s="73"/>
      <c r="L194" s="57" t="str">
        <f t="shared" si="18"/>
        <v xml:space="preserve"> </v>
      </c>
      <c r="M194" s="73"/>
      <c r="N194" s="78"/>
      <c r="O194" s="78"/>
      <c r="P194" s="79">
        <f t="shared" si="20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3"/>
        <v>0</v>
      </c>
      <c r="H195" s="57">
        <f t="shared" si="23"/>
        <v>0</v>
      </c>
      <c r="I195" s="57"/>
      <c r="J195" s="57"/>
      <c r="K195" s="73"/>
      <c r="L195" s="57" t="str">
        <f t="shared" si="18"/>
        <v xml:space="preserve"> </v>
      </c>
      <c r="M195" s="73"/>
      <c r="N195" s="78"/>
      <c r="O195" s="78"/>
      <c r="P195" s="79">
        <f t="shared" si="20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3"/>
        <v>0</v>
      </c>
      <c r="H196" s="57">
        <f t="shared" si="23"/>
        <v>0</v>
      </c>
      <c r="I196" s="57"/>
      <c r="J196" s="57"/>
      <c r="K196" s="73"/>
      <c r="L196" s="57" t="str">
        <f t="shared" si="18"/>
        <v xml:space="preserve"> </v>
      </c>
      <c r="M196" s="73"/>
      <c r="N196" s="78"/>
      <c r="O196" s="78"/>
      <c r="P196" s="79">
        <f t="shared" si="20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3"/>
        <v>0</v>
      </c>
      <c r="H197" s="57">
        <f t="shared" si="23"/>
        <v>0</v>
      </c>
      <c r="I197" s="57"/>
      <c r="J197" s="57"/>
      <c r="K197" s="73"/>
      <c r="L197" s="57" t="str">
        <f t="shared" si="18"/>
        <v xml:space="preserve"> </v>
      </c>
      <c r="M197" s="73"/>
      <c r="N197" s="78"/>
      <c r="O197" s="78"/>
      <c r="P197" s="79">
        <f t="shared" si="20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3"/>
        <v>0</v>
      </c>
      <c r="H198" s="57">
        <f t="shared" si="23"/>
        <v>0</v>
      </c>
      <c r="I198" s="57"/>
      <c r="J198" s="57"/>
      <c r="K198" s="73"/>
      <c r="L198" s="57" t="str">
        <f t="shared" si="18"/>
        <v xml:space="preserve"> </v>
      </c>
      <c r="M198" s="73"/>
      <c r="N198" s="78"/>
      <c r="O198" s="78"/>
      <c r="P198" s="79">
        <f t="shared" si="20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3"/>
        <v>0</v>
      </c>
      <c r="H199" s="57">
        <f t="shared" si="23"/>
        <v>0</v>
      </c>
      <c r="I199" s="57"/>
      <c r="J199" s="57"/>
      <c r="K199" s="73"/>
      <c r="L199" s="57" t="str">
        <f t="shared" ref="L199:L217" si="24">IF(D199&gt;0,D199," ")</f>
        <v xml:space="preserve"> </v>
      </c>
      <c r="M199" s="73"/>
      <c r="N199" s="78"/>
      <c r="O199" s="78"/>
      <c r="P199" s="79">
        <f t="shared" si="20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3"/>
        <v>0</v>
      </c>
      <c r="H200" s="57">
        <f t="shared" si="23"/>
        <v>0</v>
      </c>
      <c r="I200" s="57"/>
      <c r="J200" s="57"/>
      <c r="K200" s="73"/>
      <c r="L200" s="57" t="str">
        <f t="shared" si="24"/>
        <v xml:space="preserve"> </v>
      </c>
      <c r="M200" s="73"/>
      <c r="N200" s="78"/>
      <c r="O200" s="78"/>
      <c r="P200" s="79">
        <f t="shared" si="20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3"/>
        <v>0</v>
      </c>
      <c r="H201" s="57">
        <f t="shared" si="23"/>
        <v>0</v>
      </c>
      <c r="I201" s="57"/>
      <c r="J201" s="57"/>
      <c r="K201" s="73"/>
      <c r="L201" s="57" t="str">
        <f t="shared" si="24"/>
        <v xml:space="preserve"> </v>
      </c>
      <c r="M201" s="73"/>
      <c r="N201" s="78"/>
      <c r="O201" s="78"/>
      <c r="P201" s="79">
        <f t="shared" si="20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3"/>
        <v>0</v>
      </c>
      <c r="H202" s="57">
        <f t="shared" si="23"/>
        <v>0</v>
      </c>
      <c r="I202" s="57"/>
      <c r="J202" s="57"/>
      <c r="K202" s="73"/>
      <c r="L202" s="57" t="str">
        <f t="shared" si="24"/>
        <v xml:space="preserve"> </v>
      </c>
      <c r="M202" s="73"/>
      <c r="N202" s="78"/>
      <c r="O202" s="78"/>
      <c r="P202" s="79">
        <f t="shared" si="20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3"/>
        <v>0</v>
      </c>
      <c r="H203" s="57">
        <f t="shared" si="23"/>
        <v>0</v>
      </c>
      <c r="I203" s="57"/>
      <c r="J203" s="57"/>
      <c r="K203" s="73"/>
      <c r="L203" s="57" t="str">
        <f t="shared" si="24"/>
        <v xml:space="preserve"> </v>
      </c>
      <c r="M203" s="73"/>
      <c r="N203" s="78"/>
      <c r="O203" s="78"/>
      <c r="P203" s="79">
        <f t="shared" si="20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3"/>
        <v>0</v>
      </c>
      <c r="H204" s="57">
        <f t="shared" si="23"/>
        <v>0</v>
      </c>
      <c r="I204" s="57"/>
      <c r="J204" s="57"/>
      <c r="K204" s="73"/>
      <c r="L204" s="57" t="str">
        <f t="shared" si="24"/>
        <v xml:space="preserve"> </v>
      </c>
      <c r="M204" s="73"/>
      <c r="N204" s="78"/>
      <c r="O204" s="78"/>
      <c r="P204" s="79">
        <f t="shared" si="20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3"/>
        <v>0</v>
      </c>
      <c r="H205" s="57">
        <f t="shared" si="23"/>
        <v>0</v>
      </c>
      <c r="I205" s="57"/>
      <c r="J205" s="57"/>
      <c r="K205" s="73"/>
      <c r="L205" s="57" t="str">
        <f t="shared" si="24"/>
        <v xml:space="preserve"> </v>
      </c>
      <c r="M205" s="73"/>
      <c r="N205" s="78"/>
      <c r="O205" s="78"/>
      <c r="P205" s="79">
        <f t="shared" si="20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3"/>
        <v>0</v>
      </c>
      <c r="H206" s="57">
        <f t="shared" si="23"/>
        <v>0</v>
      </c>
      <c r="I206" s="57"/>
      <c r="J206" s="57"/>
      <c r="K206" s="73"/>
      <c r="L206" s="57" t="str">
        <f t="shared" si="24"/>
        <v xml:space="preserve"> </v>
      </c>
      <c r="M206" s="73"/>
      <c r="N206" s="78"/>
      <c r="O206" s="78"/>
      <c r="P206" s="79">
        <f t="shared" si="20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ref="G207:H222" si="25">G206-E207+C207</f>
        <v>0</v>
      </c>
      <c r="H207" s="57">
        <f t="shared" si="25"/>
        <v>0</v>
      </c>
      <c r="I207" s="57"/>
      <c r="J207" s="57"/>
      <c r="K207" s="73"/>
      <c r="L207" s="57" t="str">
        <f t="shared" si="24"/>
        <v xml:space="preserve"> </v>
      </c>
      <c r="M207" s="73"/>
      <c r="N207" s="78"/>
      <c r="O207" s="78"/>
      <c r="P207" s="79">
        <f t="shared" si="20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5"/>
        <v>0</v>
      </c>
      <c r="H208" s="57">
        <f t="shared" si="25"/>
        <v>0</v>
      </c>
      <c r="I208" s="57"/>
      <c r="J208" s="57"/>
      <c r="K208" s="73"/>
      <c r="L208" s="57" t="str">
        <f t="shared" si="24"/>
        <v xml:space="preserve"> </v>
      </c>
      <c r="M208" s="73"/>
      <c r="N208" s="78"/>
      <c r="O208" s="78"/>
      <c r="P208" s="79">
        <f t="shared" si="20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5"/>
        <v>0</v>
      </c>
      <c r="H209" s="57">
        <f t="shared" si="25"/>
        <v>0</v>
      </c>
      <c r="I209" s="57"/>
      <c r="J209" s="57"/>
      <c r="K209" s="73"/>
      <c r="L209" s="57" t="str">
        <f t="shared" si="24"/>
        <v xml:space="preserve"> </v>
      </c>
      <c r="M209" s="73"/>
      <c r="N209" s="78"/>
      <c r="O209" s="78"/>
      <c r="P209" s="79">
        <f t="shared" si="20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5"/>
        <v>0</v>
      </c>
      <c r="H210" s="57">
        <f t="shared" si="25"/>
        <v>0</v>
      </c>
      <c r="I210" s="57"/>
      <c r="J210" s="57"/>
      <c r="K210" s="73"/>
      <c r="L210" s="57" t="str">
        <f t="shared" si="24"/>
        <v xml:space="preserve"> </v>
      </c>
      <c r="M210" s="73"/>
      <c r="N210" s="78"/>
      <c r="O210" s="78"/>
      <c r="P210" s="79">
        <f t="shared" si="20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5"/>
        <v>0</v>
      </c>
      <c r="H211" s="57">
        <f t="shared" si="25"/>
        <v>0</v>
      </c>
      <c r="I211" s="57"/>
      <c r="J211" s="57"/>
      <c r="K211" s="73"/>
      <c r="L211" s="57" t="str">
        <f t="shared" si="24"/>
        <v xml:space="preserve"> </v>
      </c>
      <c r="M211" s="73"/>
      <c r="N211" s="78"/>
      <c r="O211" s="78"/>
      <c r="P211" s="79">
        <f t="shared" ref="P211:P217" si="26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5"/>
        <v>0</v>
      </c>
      <c r="H212" s="57">
        <f t="shared" si="25"/>
        <v>0</v>
      </c>
      <c r="I212" s="57"/>
      <c r="J212" s="57"/>
      <c r="K212" s="73"/>
      <c r="L212" s="57" t="str">
        <f t="shared" si="24"/>
        <v xml:space="preserve"> </v>
      </c>
      <c r="M212" s="73"/>
      <c r="N212" s="78"/>
      <c r="O212" s="78"/>
      <c r="P212" s="79">
        <f t="shared" si="26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5"/>
        <v>0</v>
      </c>
      <c r="H213" s="57">
        <f t="shared" si="25"/>
        <v>0</v>
      </c>
      <c r="I213" s="57"/>
      <c r="J213" s="57"/>
      <c r="K213" s="73"/>
      <c r="L213" s="57" t="str">
        <f t="shared" si="24"/>
        <v xml:space="preserve"> </v>
      </c>
      <c r="M213" s="73"/>
      <c r="N213" s="78"/>
      <c r="O213" s="78"/>
      <c r="P213" s="79">
        <f t="shared" si="26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5"/>
        <v>0</v>
      </c>
      <c r="H214" s="57">
        <f t="shared" si="25"/>
        <v>0</v>
      </c>
      <c r="I214" s="57"/>
      <c r="J214" s="57"/>
      <c r="K214" s="73"/>
      <c r="L214" s="57" t="str">
        <f t="shared" si="24"/>
        <v xml:space="preserve"> </v>
      </c>
      <c r="M214" s="73"/>
      <c r="N214" s="78"/>
      <c r="O214" s="78"/>
      <c r="P214" s="79">
        <f t="shared" si="26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5"/>
        <v>0</v>
      </c>
      <c r="H215" s="57">
        <f t="shared" si="25"/>
        <v>0</v>
      </c>
      <c r="I215" s="57"/>
      <c r="J215" s="57"/>
      <c r="K215" s="73"/>
      <c r="L215" s="57" t="str">
        <f t="shared" si="24"/>
        <v xml:space="preserve"> </v>
      </c>
      <c r="M215" s="73"/>
      <c r="N215" s="78"/>
      <c r="O215" s="78"/>
      <c r="P215" s="79">
        <f t="shared" si="26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5"/>
        <v>0</v>
      </c>
      <c r="H216" s="57">
        <f t="shared" si="25"/>
        <v>0</v>
      </c>
      <c r="I216" s="57"/>
      <c r="J216" s="57"/>
      <c r="K216" s="73"/>
      <c r="L216" s="57" t="str">
        <f t="shared" si="24"/>
        <v xml:space="preserve"> </v>
      </c>
      <c r="M216" s="73"/>
      <c r="N216" s="78"/>
      <c r="O216" s="78"/>
      <c r="P216" s="79">
        <f t="shared" si="26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5"/>
        <v>0</v>
      </c>
      <c r="H217" s="57">
        <f t="shared" si="25"/>
        <v>0</v>
      </c>
      <c r="I217" s="57"/>
      <c r="J217" s="57"/>
      <c r="K217" s="73"/>
      <c r="L217" s="57" t="str">
        <f t="shared" si="24"/>
        <v xml:space="preserve"> </v>
      </c>
      <c r="M217" s="73"/>
      <c r="N217" s="78"/>
      <c r="O217" s="78"/>
      <c r="P217" s="79">
        <f t="shared" si="26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5"/>
        <v>0</v>
      </c>
      <c r="H218" s="57">
        <f t="shared" si="25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5"/>
        <v>0</v>
      </c>
      <c r="H219" s="57">
        <f t="shared" si="25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5"/>
        <v>0</v>
      </c>
      <c r="H220" s="57">
        <f t="shared" si="25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5"/>
        <v>0</v>
      </c>
      <c r="H221" s="57">
        <f t="shared" si="25"/>
        <v>0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5"/>
        <v>0</v>
      </c>
      <c r="H222" s="57">
        <f t="shared" si="25"/>
        <v>0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ref="G223:H225" si="27">G222-E223+C223</f>
        <v>0</v>
      </c>
      <c r="H223" s="57">
        <f t="shared" si="27"/>
        <v>0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7"/>
        <v>0</v>
      </c>
      <c r="H224" s="57">
        <f t="shared" si="27"/>
        <v>0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27"/>
        <v>0</v>
      </c>
      <c r="H225" s="57">
        <f t="shared" si="27"/>
        <v>0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15" sqref="K15"/>
    </sheetView>
  </sheetViews>
  <sheetFormatPr baseColWidth="10" defaultRowHeight="12.75" x14ac:dyDescent="0.2"/>
  <cols>
    <col min="1" max="1" width="9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69</v>
      </c>
      <c r="D5" s="33">
        <v>13.6</v>
      </c>
      <c r="E5" s="32"/>
      <c r="F5" s="34"/>
      <c r="G5" s="4"/>
      <c r="H5" s="30"/>
      <c r="I5" s="169"/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9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15" t="s">
        <v>84</v>
      </c>
      <c r="B9" s="236"/>
      <c r="C9" s="237"/>
      <c r="D9" s="238"/>
      <c r="E9" s="237"/>
      <c r="F9" s="238"/>
      <c r="G9" s="247">
        <v>0</v>
      </c>
      <c r="H9" s="249">
        <v>0</v>
      </c>
      <c r="I9" s="238"/>
      <c r="J9" s="249" t="s">
        <v>23</v>
      </c>
      <c r="K9" s="329"/>
      <c r="L9" s="238"/>
      <c r="M9" s="238"/>
      <c r="N9" s="294"/>
      <c r="O9" s="294"/>
      <c r="P9" s="294">
        <f t="shared" ref="P9:P76" si="0">O9*G9</f>
        <v>0</v>
      </c>
      <c r="R9" s="275"/>
    </row>
    <row r="10" spans="1:18" s="130" customFormat="1" ht="15.75" x14ac:dyDescent="0.25">
      <c r="A10" s="240"/>
      <c r="B10" s="335"/>
      <c r="C10" s="303"/>
      <c r="D10" s="285"/>
      <c r="E10" s="240"/>
      <c r="F10" s="234"/>
      <c r="G10" s="237">
        <f>G9-E10+C10</f>
        <v>0</v>
      </c>
      <c r="H10" s="238">
        <f t="shared" ref="G10:H25" si="1">H9-F10+D10</f>
        <v>0</v>
      </c>
      <c r="I10" s="234"/>
      <c r="J10" s="285"/>
      <c r="K10" s="329"/>
      <c r="L10" s="238">
        <v>5.45</v>
      </c>
      <c r="M10" s="238">
        <f>L10*F10</f>
        <v>0</v>
      </c>
      <c r="N10" s="294"/>
      <c r="O10" s="294"/>
      <c r="P10" s="294">
        <f t="shared" si="0"/>
        <v>0</v>
      </c>
      <c r="R10" s="275"/>
    </row>
    <row r="11" spans="1:18" s="130" customFormat="1" ht="15.75" x14ac:dyDescent="0.25">
      <c r="A11" s="240"/>
      <c r="B11" s="335"/>
      <c r="C11" s="233"/>
      <c r="D11" s="234"/>
      <c r="E11" s="240"/>
      <c r="F11" s="234"/>
      <c r="G11" s="237">
        <f t="shared" ref="G11:G18" si="2">G10-E11+C11</f>
        <v>0</v>
      </c>
      <c r="H11" s="238">
        <f t="shared" si="1"/>
        <v>0</v>
      </c>
      <c r="I11" s="329"/>
      <c r="J11" s="234"/>
      <c r="L11" s="238">
        <v>5.45</v>
      </c>
      <c r="M11" s="238">
        <f t="shared" ref="M11:M50" si="3">L11*F11</f>
        <v>0</v>
      </c>
      <c r="N11" s="294"/>
      <c r="O11" s="294"/>
      <c r="P11" s="294">
        <f t="shared" si="0"/>
        <v>0</v>
      </c>
      <c r="R11" s="275"/>
    </row>
    <row r="12" spans="1:18" s="130" customFormat="1" ht="15.75" x14ac:dyDescent="0.25">
      <c r="A12" s="240"/>
      <c r="B12" s="335"/>
      <c r="C12" s="462"/>
      <c r="D12" s="234"/>
      <c r="E12" s="240"/>
      <c r="F12" s="234"/>
      <c r="G12" s="237">
        <f t="shared" si="2"/>
        <v>0</v>
      </c>
      <c r="H12" s="238">
        <f t="shared" si="1"/>
        <v>0</v>
      </c>
      <c r="I12" s="234"/>
      <c r="J12" s="234"/>
      <c r="K12" s="329"/>
      <c r="L12" s="238">
        <v>5.45</v>
      </c>
      <c r="M12" s="238">
        <f t="shared" si="3"/>
        <v>0</v>
      </c>
      <c r="N12" s="294"/>
      <c r="O12" s="294"/>
      <c r="P12" s="294">
        <f t="shared" si="0"/>
        <v>0</v>
      </c>
      <c r="R12" s="275"/>
    </row>
    <row r="13" spans="1:18" s="130" customFormat="1" ht="15.75" x14ac:dyDescent="0.25">
      <c r="A13" s="240"/>
      <c r="B13" s="335"/>
      <c r="C13" s="233"/>
      <c r="D13" s="234"/>
      <c r="E13" s="240"/>
      <c r="F13" s="234"/>
      <c r="G13" s="237">
        <f t="shared" si="2"/>
        <v>0</v>
      </c>
      <c r="H13" s="238">
        <f t="shared" si="1"/>
        <v>0</v>
      </c>
      <c r="I13" s="234"/>
      <c r="J13" s="234"/>
      <c r="K13" s="329"/>
      <c r="L13" s="238">
        <v>5.45</v>
      </c>
      <c r="M13" s="238">
        <f t="shared" si="3"/>
        <v>0</v>
      </c>
      <c r="N13" s="294"/>
      <c r="O13" s="293"/>
      <c r="P13" s="294">
        <f t="shared" si="0"/>
        <v>0</v>
      </c>
      <c r="R13" s="275"/>
    </row>
    <row r="14" spans="1:18" s="130" customFormat="1" ht="15.75" x14ac:dyDescent="0.25">
      <c r="A14" s="240"/>
      <c r="B14" s="335"/>
      <c r="C14" s="233"/>
      <c r="D14" s="234"/>
      <c r="E14" s="240"/>
      <c r="F14" s="234"/>
      <c r="G14" s="237">
        <f t="shared" si="2"/>
        <v>0</v>
      </c>
      <c r="H14" s="238">
        <f t="shared" si="1"/>
        <v>0</v>
      </c>
      <c r="I14" s="234"/>
      <c r="J14" s="234"/>
      <c r="K14" s="329"/>
      <c r="L14" s="238">
        <v>5.45</v>
      </c>
      <c r="M14" s="238">
        <f t="shared" si="3"/>
        <v>0</v>
      </c>
      <c r="N14" s="294"/>
      <c r="O14" s="294"/>
      <c r="P14" s="294">
        <f t="shared" si="0"/>
        <v>0</v>
      </c>
      <c r="R14" s="275"/>
    </row>
    <row r="15" spans="1:18" s="130" customFormat="1" ht="15.75" x14ac:dyDescent="0.25">
      <c r="A15" s="240"/>
      <c r="B15" s="335"/>
      <c r="C15" s="233"/>
      <c r="D15" s="234"/>
      <c r="E15" s="240"/>
      <c r="F15" s="234"/>
      <c r="G15" s="237">
        <f t="shared" si="2"/>
        <v>0</v>
      </c>
      <c r="H15" s="238">
        <f t="shared" si="1"/>
        <v>0</v>
      </c>
      <c r="I15" s="234"/>
      <c r="J15" s="234"/>
      <c r="K15" s="238"/>
      <c r="L15" s="238">
        <v>5.45</v>
      </c>
      <c r="M15" s="238">
        <f t="shared" si="3"/>
        <v>0</v>
      </c>
      <c r="N15" s="294"/>
      <c r="O15" s="294"/>
      <c r="P15" s="294">
        <f t="shared" si="0"/>
        <v>0</v>
      </c>
      <c r="R15" s="275"/>
    </row>
    <row r="16" spans="1:18" s="130" customFormat="1" ht="15" x14ac:dyDescent="0.2">
      <c r="A16" s="240"/>
      <c r="B16" s="240"/>
      <c r="C16" s="233"/>
      <c r="D16" s="431"/>
      <c r="E16" s="240"/>
      <c r="F16" s="234"/>
      <c r="G16" s="237">
        <f t="shared" si="2"/>
        <v>0</v>
      </c>
      <c r="H16" s="238">
        <f t="shared" si="1"/>
        <v>0</v>
      </c>
      <c r="I16" s="234"/>
      <c r="J16" s="234"/>
      <c r="K16" s="238"/>
      <c r="L16" s="238">
        <v>5.45</v>
      </c>
      <c r="M16" s="238">
        <f t="shared" si="3"/>
        <v>0</v>
      </c>
      <c r="N16" s="294"/>
      <c r="O16" s="294"/>
      <c r="P16" s="294">
        <f t="shared" si="0"/>
        <v>0</v>
      </c>
      <c r="R16" s="275"/>
    </row>
    <row r="17" spans="1:16" s="130" customFormat="1" ht="15" x14ac:dyDescent="0.2">
      <c r="A17" s="240"/>
      <c r="B17" s="240"/>
      <c r="C17" s="233"/>
      <c r="D17" s="234"/>
      <c r="E17" s="240"/>
      <c r="F17" s="234"/>
      <c r="G17" s="237">
        <f t="shared" si="2"/>
        <v>0</v>
      </c>
      <c r="H17" s="238">
        <f t="shared" si="1"/>
        <v>0</v>
      </c>
      <c r="I17" s="234"/>
      <c r="J17" s="234"/>
      <c r="K17" s="238"/>
      <c r="L17" s="238">
        <v>5.45</v>
      </c>
      <c r="M17" s="238">
        <f t="shared" si="3"/>
        <v>0</v>
      </c>
      <c r="N17" s="294"/>
      <c r="O17" s="294"/>
      <c r="P17" s="294">
        <f t="shared" si="0"/>
        <v>0</v>
      </c>
    </row>
    <row r="18" spans="1:16" s="130" customFormat="1" ht="15" x14ac:dyDescent="0.2">
      <c r="A18" s="240"/>
      <c r="B18" s="240"/>
      <c r="C18" s="233"/>
      <c r="D18" s="234"/>
      <c r="E18" s="240"/>
      <c r="F18" s="234"/>
      <c r="G18" s="237">
        <f t="shared" si="2"/>
        <v>0</v>
      </c>
      <c r="H18" s="238">
        <f t="shared" si="1"/>
        <v>0</v>
      </c>
      <c r="I18" s="256"/>
      <c r="J18" s="234"/>
      <c r="K18" s="238"/>
      <c r="L18" s="238">
        <v>5.45</v>
      </c>
      <c r="M18" s="238">
        <f t="shared" si="3"/>
        <v>0</v>
      </c>
      <c r="N18" s="294"/>
      <c r="O18" s="294"/>
      <c r="P18" s="294">
        <f t="shared" si="0"/>
        <v>0</v>
      </c>
    </row>
    <row r="19" spans="1:16" s="130" customFormat="1" ht="15.75" x14ac:dyDescent="0.25">
      <c r="A19" s="240"/>
      <c r="B19" s="240"/>
      <c r="C19" s="233"/>
      <c r="D19" s="234"/>
      <c r="E19" s="240"/>
      <c r="F19" s="234"/>
      <c r="G19" s="237">
        <f t="shared" ref="G19:G22" si="4">G18-E19+C19</f>
        <v>0</v>
      </c>
      <c r="H19" s="238">
        <f t="shared" si="1"/>
        <v>0</v>
      </c>
      <c r="I19" s="256"/>
      <c r="J19" s="234"/>
      <c r="K19" s="238"/>
      <c r="L19" s="238">
        <v>5.45</v>
      </c>
      <c r="M19" s="238">
        <f t="shared" si="3"/>
        <v>0</v>
      </c>
      <c r="N19" s="294"/>
      <c r="O19" s="119"/>
      <c r="P19" s="294">
        <f t="shared" si="0"/>
        <v>0</v>
      </c>
    </row>
    <row r="20" spans="1:16" s="130" customFormat="1" ht="15" x14ac:dyDescent="0.2">
      <c r="A20" s="240"/>
      <c r="B20" s="240"/>
      <c r="C20" s="233"/>
      <c r="D20" s="234"/>
      <c r="E20" s="240"/>
      <c r="F20" s="234"/>
      <c r="G20" s="237">
        <f t="shared" si="4"/>
        <v>0</v>
      </c>
      <c r="H20" s="238">
        <f t="shared" si="1"/>
        <v>0</v>
      </c>
      <c r="I20" s="256"/>
      <c r="J20" s="234"/>
      <c r="K20" s="238"/>
      <c r="L20" s="238">
        <v>5.45</v>
      </c>
      <c r="M20" s="238">
        <f t="shared" si="3"/>
        <v>0</v>
      </c>
      <c r="N20" s="294"/>
      <c r="O20" s="294"/>
      <c r="P20" s="294">
        <f t="shared" si="0"/>
        <v>0</v>
      </c>
    </row>
    <row r="21" spans="1:16" s="130" customFormat="1" ht="15" x14ac:dyDescent="0.2">
      <c r="A21" s="240"/>
      <c r="B21" s="240"/>
      <c r="C21" s="233"/>
      <c r="D21" s="234"/>
      <c r="E21" s="240"/>
      <c r="F21" s="234"/>
      <c r="G21" s="237">
        <f t="shared" si="4"/>
        <v>0</v>
      </c>
      <c r="H21" s="238">
        <f t="shared" si="1"/>
        <v>0</v>
      </c>
      <c r="I21" s="256"/>
      <c r="J21" s="234"/>
      <c r="K21" s="238"/>
      <c r="L21" s="238">
        <v>5.45</v>
      </c>
      <c r="M21" s="238">
        <f t="shared" si="3"/>
        <v>0</v>
      </c>
      <c r="N21" s="294"/>
      <c r="O21" s="294"/>
      <c r="P21" s="294">
        <f t="shared" si="0"/>
        <v>0</v>
      </c>
    </row>
    <row r="22" spans="1:16" s="130" customFormat="1" ht="15" x14ac:dyDescent="0.2">
      <c r="A22" s="240"/>
      <c r="B22" s="240"/>
      <c r="C22" s="233"/>
      <c r="D22" s="234"/>
      <c r="E22" s="306"/>
      <c r="F22" s="234"/>
      <c r="G22" s="237">
        <f t="shared" si="4"/>
        <v>0</v>
      </c>
      <c r="H22" s="238">
        <f t="shared" si="1"/>
        <v>0</v>
      </c>
      <c r="I22" s="256"/>
      <c r="J22" s="234"/>
      <c r="K22" s="238"/>
      <c r="L22" s="238">
        <v>5.45</v>
      </c>
      <c r="M22" s="238">
        <f t="shared" si="3"/>
        <v>0</v>
      </c>
      <c r="N22" s="294"/>
      <c r="O22" s="294"/>
      <c r="P22" s="294">
        <f t="shared" si="0"/>
        <v>0</v>
      </c>
    </row>
    <row r="23" spans="1:16" s="130" customFormat="1" ht="15.75" x14ac:dyDescent="0.25">
      <c r="A23" s="240"/>
      <c r="B23" s="240"/>
      <c r="C23" s="233"/>
      <c r="D23" s="234"/>
      <c r="E23" s="304"/>
      <c r="F23" s="234"/>
      <c r="G23" s="237">
        <f t="shared" si="1"/>
        <v>0</v>
      </c>
      <c r="H23" s="238">
        <f t="shared" si="1"/>
        <v>0</v>
      </c>
      <c r="I23" s="256"/>
      <c r="J23" s="234"/>
      <c r="K23" s="238"/>
      <c r="L23" s="238">
        <v>5.45</v>
      </c>
      <c r="M23" s="238">
        <f t="shared" si="3"/>
        <v>0</v>
      </c>
      <c r="N23" s="118"/>
      <c r="O23" s="294"/>
      <c r="P23" s="294">
        <f t="shared" si="0"/>
        <v>0</v>
      </c>
    </row>
    <row r="24" spans="1:16" s="130" customFormat="1" ht="15" x14ac:dyDescent="0.2">
      <c r="A24" s="240"/>
      <c r="B24" s="240"/>
      <c r="C24" s="233"/>
      <c r="D24" s="234"/>
      <c r="E24" s="304"/>
      <c r="F24" s="234"/>
      <c r="G24" s="237">
        <f t="shared" si="1"/>
        <v>0</v>
      </c>
      <c r="H24" s="238">
        <f t="shared" si="1"/>
        <v>0</v>
      </c>
      <c r="I24" s="256"/>
      <c r="J24" s="234"/>
      <c r="K24" s="238"/>
      <c r="L24" s="238">
        <v>5.45</v>
      </c>
      <c r="M24" s="238">
        <f t="shared" si="3"/>
        <v>0</v>
      </c>
      <c r="N24" s="294"/>
      <c r="O24" s="294"/>
      <c r="P24" s="294">
        <f t="shared" si="0"/>
        <v>0</v>
      </c>
    </row>
    <row r="25" spans="1:16" s="130" customFormat="1" ht="15" x14ac:dyDescent="0.2">
      <c r="A25" s="236"/>
      <c r="B25" s="240"/>
      <c r="C25" s="233"/>
      <c r="D25" s="238"/>
      <c r="E25" s="250"/>
      <c r="F25" s="234"/>
      <c r="G25" s="237">
        <f t="shared" si="1"/>
        <v>0</v>
      </c>
      <c r="H25" s="238">
        <f t="shared" si="1"/>
        <v>0</v>
      </c>
      <c r="I25" s="256"/>
      <c r="J25" s="234"/>
      <c r="K25" s="238"/>
      <c r="L25" s="238">
        <v>5.45</v>
      </c>
      <c r="M25" s="238">
        <f t="shared" si="3"/>
        <v>0</v>
      </c>
      <c r="N25" s="294"/>
      <c r="O25" s="294"/>
      <c r="P25" s="294">
        <f t="shared" si="0"/>
        <v>0</v>
      </c>
    </row>
    <row r="26" spans="1:16" s="130" customFormat="1" ht="15" x14ac:dyDescent="0.2">
      <c r="A26" s="236"/>
      <c r="B26" s="240"/>
      <c r="C26" s="233"/>
      <c r="D26" s="238"/>
      <c r="E26" s="250"/>
      <c r="F26" s="234"/>
      <c r="G26" s="237">
        <f t="shared" ref="G26:H41" si="5">G25-E26+C26</f>
        <v>0</v>
      </c>
      <c r="H26" s="238">
        <f t="shared" si="5"/>
        <v>0</v>
      </c>
      <c r="I26" s="256"/>
      <c r="J26" s="234"/>
      <c r="K26" s="238"/>
      <c r="L26" s="238">
        <v>5.45</v>
      </c>
      <c r="M26" s="238">
        <f t="shared" si="3"/>
        <v>0</v>
      </c>
      <c r="N26" s="294"/>
      <c r="O26" s="294"/>
      <c r="P26" s="294">
        <f t="shared" si="0"/>
        <v>0</v>
      </c>
    </row>
    <row r="27" spans="1:16" s="130" customFormat="1" ht="15" x14ac:dyDescent="0.2">
      <c r="A27" s="236"/>
      <c r="B27" s="240"/>
      <c r="C27" s="233"/>
      <c r="D27" s="238"/>
      <c r="E27" s="250"/>
      <c r="F27" s="234"/>
      <c r="G27" s="237">
        <f t="shared" si="5"/>
        <v>0</v>
      </c>
      <c r="H27" s="238">
        <f t="shared" si="5"/>
        <v>0</v>
      </c>
      <c r="I27" s="256"/>
      <c r="J27" s="234"/>
      <c r="K27" s="238"/>
      <c r="L27" s="238">
        <v>5.45</v>
      </c>
      <c r="M27" s="238">
        <f t="shared" si="3"/>
        <v>0</v>
      </c>
      <c r="N27" s="294"/>
      <c r="O27" s="294"/>
      <c r="P27" s="294">
        <f t="shared" si="0"/>
        <v>0</v>
      </c>
    </row>
    <row r="28" spans="1:16" s="130" customFormat="1" ht="15" x14ac:dyDescent="0.2">
      <c r="A28" s="236"/>
      <c r="B28" s="240"/>
      <c r="C28" s="233"/>
      <c r="D28" s="238"/>
      <c r="E28" s="250"/>
      <c r="F28" s="234"/>
      <c r="G28" s="237">
        <f t="shared" si="5"/>
        <v>0</v>
      </c>
      <c r="H28" s="238">
        <f t="shared" si="5"/>
        <v>0</v>
      </c>
      <c r="I28" s="256"/>
      <c r="J28" s="234"/>
      <c r="K28" s="238"/>
      <c r="L28" s="238">
        <v>5.45</v>
      </c>
      <c r="M28" s="238">
        <f t="shared" si="3"/>
        <v>0</v>
      </c>
      <c r="N28" s="294"/>
      <c r="O28" s="294"/>
      <c r="P28" s="294">
        <f t="shared" si="0"/>
        <v>0</v>
      </c>
    </row>
    <row r="29" spans="1:16" s="130" customFormat="1" ht="15" x14ac:dyDescent="0.2">
      <c r="A29" s="236"/>
      <c r="B29" s="240"/>
      <c r="C29" s="233"/>
      <c r="D29" s="238"/>
      <c r="E29" s="250"/>
      <c r="F29" s="234"/>
      <c r="G29" s="237">
        <f t="shared" si="5"/>
        <v>0</v>
      </c>
      <c r="H29" s="238">
        <f t="shared" si="5"/>
        <v>0</v>
      </c>
      <c r="I29" s="256"/>
      <c r="J29" s="234"/>
      <c r="K29" s="238"/>
      <c r="L29" s="238">
        <v>5.45</v>
      </c>
      <c r="M29" s="238">
        <f t="shared" si="3"/>
        <v>0</v>
      </c>
      <c r="N29" s="294"/>
      <c r="O29" s="294"/>
      <c r="P29" s="294">
        <f t="shared" si="0"/>
        <v>0</v>
      </c>
    </row>
    <row r="30" spans="1:16" s="130" customFormat="1" ht="15" x14ac:dyDescent="0.2">
      <c r="A30" s="236"/>
      <c r="B30" s="240"/>
      <c r="C30" s="304"/>
      <c r="D30" s="238"/>
      <c r="E30" s="250"/>
      <c r="F30" s="234"/>
      <c r="G30" s="237">
        <f t="shared" si="5"/>
        <v>0</v>
      </c>
      <c r="H30" s="238">
        <f t="shared" si="5"/>
        <v>0</v>
      </c>
      <c r="I30" s="256"/>
      <c r="J30" s="234"/>
      <c r="K30" s="238"/>
      <c r="L30" s="238">
        <v>5.45</v>
      </c>
      <c r="M30" s="238">
        <f t="shared" si="3"/>
        <v>0</v>
      </c>
      <c r="N30" s="294"/>
      <c r="O30" s="294"/>
      <c r="P30" s="294">
        <f t="shared" si="0"/>
        <v>0</v>
      </c>
    </row>
    <row r="31" spans="1:16" s="130" customFormat="1" ht="15" x14ac:dyDescent="0.2">
      <c r="A31" s="236"/>
      <c r="B31" s="240"/>
      <c r="C31" s="237"/>
      <c r="D31" s="238"/>
      <c r="E31" s="250"/>
      <c r="F31" s="234"/>
      <c r="G31" s="237">
        <f t="shared" si="5"/>
        <v>0</v>
      </c>
      <c r="H31" s="238">
        <f t="shared" si="5"/>
        <v>0</v>
      </c>
      <c r="I31" s="256"/>
      <c r="J31" s="234"/>
      <c r="K31" s="238"/>
      <c r="L31" s="238">
        <v>5.45</v>
      </c>
      <c r="M31" s="238">
        <f t="shared" si="3"/>
        <v>0</v>
      </c>
      <c r="N31" s="294"/>
      <c r="O31" s="294"/>
      <c r="P31" s="294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5"/>
        <v>0</v>
      </c>
      <c r="H32" s="57">
        <f t="shared" si="5"/>
        <v>0</v>
      </c>
      <c r="I32" s="191"/>
      <c r="J32" s="81"/>
      <c r="K32" s="57"/>
      <c r="L32" s="57">
        <v>5.45</v>
      </c>
      <c r="M32" s="57">
        <f t="shared" si="3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5"/>
        <v>0</v>
      </c>
      <c r="H33" s="57">
        <f t="shared" si="5"/>
        <v>0</v>
      </c>
      <c r="I33" s="191"/>
      <c r="J33" s="81"/>
      <c r="K33" s="57"/>
      <c r="L33" s="57">
        <v>5.45</v>
      </c>
      <c r="M33" s="57">
        <f t="shared" si="3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5"/>
        <v>0</v>
      </c>
      <c r="H34" s="57">
        <f t="shared" si="5"/>
        <v>0</v>
      </c>
      <c r="I34" s="81"/>
      <c r="J34" s="81"/>
      <c r="K34" s="57"/>
      <c r="L34" s="57">
        <v>5.45</v>
      </c>
      <c r="M34" s="57">
        <f t="shared" si="3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5"/>
        <v>0</v>
      </c>
      <c r="H35" s="57">
        <f t="shared" si="5"/>
        <v>0</v>
      </c>
      <c r="I35" s="81"/>
      <c r="J35" s="81"/>
      <c r="K35" s="57"/>
      <c r="L35" s="57">
        <v>5.45</v>
      </c>
      <c r="M35" s="57">
        <f t="shared" si="3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5"/>
        <v>0</v>
      </c>
      <c r="H36" s="57">
        <f t="shared" si="5"/>
        <v>0</v>
      </c>
      <c r="I36" s="81"/>
      <c r="J36" s="81"/>
      <c r="K36" s="57"/>
      <c r="L36" s="57">
        <v>5.45</v>
      </c>
      <c r="M36" s="57">
        <f t="shared" si="3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5"/>
        <v>0</v>
      </c>
      <c r="H37" s="57">
        <f t="shared" si="5"/>
        <v>0</v>
      </c>
      <c r="I37" s="81"/>
      <c r="J37" s="81"/>
      <c r="K37" s="57"/>
      <c r="L37" s="57">
        <v>5.45</v>
      </c>
      <c r="M37" s="57">
        <f t="shared" si="3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5"/>
        <v>0</v>
      </c>
      <c r="H38" s="57">
        <f t="shared" si="5"/>
        <v>0</v>
      </c>
      <c r="I38" s="81"/>
      <c r="J38" s="81"/>
      <c r="K38" s="57"/>
      <c r="L38" s="57">
        <v>5.45</v>
      </c>
      <c r="M38" s="57">
        <f t="shared" si="3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5"/>
        <v>0</v>
      </c>
      <c r="H39" s="57">
        <f t="shared" si="5"/>
        <v>0</v>
      </c>
      <c r="I39" s="81"/>
      <c r="J39" s="81"/>
      <c r="K39" s="57"/>
      <c r="L39" s="57">
        <v>5.45</v>
      </c>
      <c r="M39" s="57">
        <f t="shared" si="3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5"/>
        <v>0</v>
      </c>
      <c r="H40" s="57">
        <f t="shared" si="5"/>
        <v>0</v>
      </c>
      <c r="I40" s="81"/>
      <c r="J40" s="81"/>
      <c r="K40" s="57"/>
      <c r="L40" s="57">
        <v>5.45</v>
      </c>
      <c r="M40" s="57">
        <f t="shared" si="3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5"/>
        <v>0</v>
      </c>
      <c r="H41" s="57">
        <f t="shared" si="5"/>
        <v>0</v>
      </c>
      <c r="I41" s="81"/>
      <c r="J41" s="81"/>
      <c r="K41" s="57"/>
      <c r="L41" s="57">
        <v>5.45</v>
      </c>
      <c r="M41" s="57">
        <f t="shared" si="3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6">G41-E42+C42</f>
        <v>0</v>
      </c>
      <c r="H42" s="57">
        <f t="shared" si="6"/>
        <v>0</v>
      </c>
      <c r="I42" s="81"/>
      <c r="J42" s="81"/>
      <c r="K42" s="57"/>
      <c r="L42" s="57">
        <v>5.45</v>
      </c>
      <c r="M42" s="57">
        <f t="shared" si="3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6"/>
        <v>0</v>
      </c>
      <c r="H43" s="57">
        <f t="shared" si="6"/>
        <v>0</v>
      </c>
      <c r="I43" s="81"/>
      <c r="J43" s="81"/>
      <c r="K43" s="57"/>
      <c r="L43" s="57">
        <v>5.45</v>
      </c>
      <c r="M43" s="57">
        <f t="shared" si="3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6"/>
        <v>0</v>
      </c>
      <c r="H44" s="57">
        <f t="shared" si="6"/>
        <v>0</v>
      </c>
      <c r="I44" s="81"/>
      <c r="J44" s="81"/>
      <c r="K44" s="57"/>
      <c r="L44" s="57">
        <v>5.45</v>
      </c>
      <c r="M44" s="57">
        <f t="shared" si="3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6"/>
        <v>0</v>
      </c>
      <c r="H45" s="57">
        <f t="shared" si="6"/>
        <v>0</v>
      </c>
      <c r="I45" s="81"/>
      <c r="J45" s="81"/>
      <c r="K45" s="57"/>
      <c r="L45" s="57">
        <v>5.45</v>
      </c>
      <c r="M45" s="57">
        <f t="shared" si="3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6"/>
        <v>0</v>
      </c>
      <c r="H46" s="57">
        <f t="shared" si="6"/>
        <v>0</v>
      </c>
      <c r="I46" s="81"/>
      <c r="J46" s="81"/>
      <c r="K46" s="57"/>
      <c r="L46" s="57">
        <v>5.45</v>
      </c>
      <c r="M46" s="57">
        <f t="shared" si="3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6"/>
        <v>0</v>
      </c>
      <c r="H47" s="57">
        <f t="shared" si="6"/>
        <v>0</v>
      </c>
      <c r="I47" s="81"/>
      <c r="J47" s="81"/>
      <c r="K47" s="57"/>
      <c r="L47" s="57">
        <v>5.45</v>
      </c>
      <c r="M47" s="57">
        <f t="shared" si="3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6"/>
        <v>0</v>
      </c>
      <c r="H48" s="57">
        <f t="shared" si="6"/>
        <v>0</v>
      </c>
      <c r="I48" s="81"/>
      <c r="J48" s="81"/>
      <c r="K48" s="57"/>
      <c r="L48" s="57">
        <v>5.45</v>
      </c>
      <c r="M48" s="57">
        <f t="shared" si="3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6"/>
        <v>0</v>
      </c>
      <c r="H49" s="57">
        <f t="shared" si="6"/>
        <v>0</v>
      </c>
      <c r="I49" s="81"/>
      <c r="J49" s="81"/>
      <c r="K49" s="57"/>
      <c r="L49" s="57">
        <v>5.45</v>
      </c>
      <c r="M49" s="57">
        <f t="shared" si="3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6"/>
        <v>0</v>
      </c>
      <c r="H50" s="57">
        <f t="shared" si="6"/>
        <v>0</v>
      </c>
      <c r="I50" s="81"/>
      <c r="J50" s="81"/>
      <c r="K50" s="57"/>
      <c r="L50" s="57">
        <v>5.45</v>
      </c>
      <c r="M50" s="57">
        <f t="shared" si="3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6"/>
        <v>0</v>
      </c>
      <c r="H51" s="57">
        <f t="shared" si="6"/>
        <v>0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6"/>
        <v>0</v>
      </c>
      <c r="H52" s="57">
        <f t="shared" si="6"/>
        <v>0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6"/>
        <v>0</v>
      </c>
      <c r="H53" s="57">
        <f t="shared" si="6"/>
        <v>0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6"/>
        <v>0</v>
      </c>
      <c r="H54" s="57">
        <f t="shared" si="6"/>
        <v>0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6"/>
        <v>0</v>
      </c>
      <c r="H55" s="57">
        <f t="shared" si="6"/>
        <v>0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6"/>
        <v>0</v>
      </c>
      <c r="H56" s="57">
        <f t="shared" si="6"/>
        <v>0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6"/>
        <v>0</v>
      </c>
      <c r="H57" s="57">
        <f t="shared" si="6"/>
        <v>0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7">G57-E58+C58</f>
        <v>0</v>
      </c>
      <c r="H58" s="57">
        <f t="shared" si="7"/>
        <v>0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7"/>
        <v>0</v>
      </c>
      <c r="H59" s="57">
        <f t="shared" si="7"/>
        <v>0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7"/>
        <v>0</v>
      </c>
      <c r="H60" s="57">
        <f t="shared" si="7"/>
        <v>0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7"/>
        <v>0</v>
      </c>
      <c r="H61" s="57">
        <f t="shared" si="7"/>
        <v>0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7"/>
        <v>0</v>
      </c>
      <c r="H62" s="57">
        <f t="shared" si="7"/>
        <v>0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7"/>
        <v>0</v>
      </c>
      <c r="H63" s="57">
        <f t="shared" si="7"/>
        <v>0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7"/>
        <v>0</v>
      </c>
      <c r="H64" s="57">
        <f t="shared" si="7"/>
        <v>0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7"/>
        <v>0</v>
      </c>
      <c r="H65" s="57">
        <f t="shared" si="7"/>
        <v>0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7"/>
        <v>0</v>
      </c>
      <c r="H66" s="57">
        <f t="shared" si="7"/>
        <v>0</v>
      </c>
      <c r="I66" s="57"/>
      <c r="J66" s="57"/>
      <c r="K66" s="57"/>
      <c r="L66" s="57" t="str">
        <f t="shared" ref="L66:L129" si="8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7"/>
        <v>0</v>
      </c>
      <c r="H67" s="57">
        <f t="shared" si="7"/>
        <v>0</v>
      </c>
      <c r="I67" s="57"/>
      <c r="J67" s="57"/>
      <c r="K67" s="57"/>
      <c r="L67" s="57" t="str">
        <f t="shared" si="8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7"/>
        <v>0</v>
      </c>
      <c r="H68" s="57">
        <f t="shared" si="7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7"/>
        <v>0</v>
      </c>
      <c r="H69" s="57">
        <f t="shared" si="7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7"/>
        <v>0</v>
      </c>
      <c r="H70" s="57">
        <f t="shared" si="7"/>
        <v>0</v>
      </c>
      <c r="I70" s="57"/>
      <c r="J70" s="57"/>
      <c r="K70" s="57"/>
      <c r="L70" s="57" t="str">
        <f t="shared" si="8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7"/>
        <v>0</v>
      </c>
      <c r="H71" s="57">
        <f t="shared" si="7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7"/>
        <v>0</v>
      </c>
      <c r="H72" s="57">
        <f t="shared" si="7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7"/>
        <v>0</v>
      </c>
      <c r="H73" s="57">
        <f t="shared" si="7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9">G73-E74+C74</f>
        <v>0</v>
      </c>
      <c r="H74" s="57">
        <f t="shared" si="9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0</v>
      </c>
      <c r="H75" s="57">
        <f t="shared" si="9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0</v>
      </c>
      <c r="H76" s="57">
        <f t="shared" si="9"/>
        <v>0</v>
      </c>
      <c r="I76" s="57"/>
      <c r="J76" s="57"/>
      <c r="K76" s="57"/>
      <c r="L76" s="57" t="str">
        <f t="shared" si="8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0</v>
      </c>
      <c r="H77" s="57">
        <f t="shared" si="9"/>
        <v>0</v>
      </c>
      <c r="I77" s="57"/>
      <c r="J77" s="57"/>
      <c r="K77" s="57"/>
      <c r="L77" s="57" t="str">
        <f t="shared" si="8"/>
        <v xml:space="preserve"> </v>
      </c>
      <c r="M77" s="57"/>
      <c r="N77" s="79"/>
      <c r="O77" s="79"/>
      <c r="P77" s="79">
        <f t="shared" ref="P77:P140" si="10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0</v>
      </c>
      <c r="H78" s="57">
        <f t="shared" si="9"/>
        <v>0</v>
      </c>
      <c r="I78" s="57"/>
      <c r="J78" s="57"/>
      <c r="K78" s="57"/>
      <c r="L78" s="57" t="str">
        <f t="shared" si="8"/>
        <v xml:space="preserve"> </v>
      </c>
      <c r="M78" s="57"/>
      <c r="N78" s="79"/>
      <c r="O78" s="79"/>
      <c r="P78" s="79">
        <f t="shared" si="1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9"/>
        <v>0</v>
      </c>
      <c r="H79" s="57">
        <f t="shared" si="9"/>
        <v>0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si="1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9"/>
        <v>0</v>
      </c>
      <c r="H80" s="57">
        <f t="shared" si="9"/>
        <v>0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1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9"/>
        <v>0</v>
      </c>
      <c r="H81" s="57">
        <f t="shared" si="9"/>
        <v>0</v>
      </c>
      <c r="I81" s="57"/>
      <c r="J81" s="57"/>
      <c r="K81" s="57"/>
      <c r="L81" s="57" t="str">
        <f t="shared" si="8"/>
        <v xml:space="preserve"> </v>
      </c>
      <c r="M81" s="57"/>
      <c r="N81" s="79"/>
      <c r="O81" s="79"/>
      <c r="P81" s="79">
        <f t="shared" si="1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9"/>
        <v>0</v>
      </c>
      <c r="H82" s="57">
        <f t="shared" si="9"/>
        <v>0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si="1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0</v>
      </c>
      <c r="H83" s="57">
        <f t="shared" si="9"/>
        <v>0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10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0</v>
      </c>
      <c r="H84" s="57">
        <f t="shared" si="9"/>
        <v>0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0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0</v>
      </c>
      <c r="H85" s="57">
        <f t="shared" si="9"/>
        <v>0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0</v>
      </c>
      <c r="H86" s="57">
        <f t="shared" si="9"/>
        <v>0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0</v>
      </c>
      <c r="H87" s="57">
        <f t="shared" si="9"/>
        <v>0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0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0</v>
      </c>
      <c r="H88" s="57">
        <f t="shared" si="9"/>
        <v>0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0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0</v>
      </c>
      <c r="H89" s="57">
        <f t="shared" si="9"/>
        <v>0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0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1">G89-E90+C90</f>
        <v>0</v>
      </c>
      <c r="H90" s="57">
        <f t="shared" si="11"/>
        <v>0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0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1"/>
        <v>0</v>
      </c>
      <c r="H91" s="57">
        <f t="shared" si="11"/>
        <v>0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0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1"/>
        <v>0</v>
      </c>
      <c r="H92" s="57">
        <f t="shared" si="11"/>
        <v>0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0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1"/>
        <v>0</v>
      </c>
      <c r="H93" s="57">
        <f t="shared" si="11"/>
        <v>0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0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0</v>
      </c>
      <c r="H94" s="57">
        <f t="shared" si="11"/>
        <v>0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0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0</v>
      </c>
      <c r="H95" s="57">
        <f t="shared" si="11"/>
        <v>0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0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0</v>
      </c>
      <c r="H96" s="57">
        <f t="shared" si="11"/>
        <v>0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0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0</v>
      </c>
      <c r="H97" s="57">
        <f t="shared" si="11"/>
        <v>0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0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0</v>
      </c>
      <c r="H98" s="57">
        <f t="shared" si="11"/>
        <v>0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0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0</v>
      </c>
      <c r="H99" s="57">
        <f t="shared" si="11"/>
        <v>0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0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0</v>
      </c>
      <c r="H100" s="57">
        <f t="shared" si="11"/>
        <v>0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0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0</v>
      </c>
      <c r="H101" s="57">
        <f t="shared" si="11"/>
        <v>0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0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0</v>
      </c>
      <c r="H102" s="57">
        <f t="shared" si="11"/>
        <v>0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0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0</v>
      </c>
      <c r="H103" s="57">
        <f t="shared" si="11"/>
        <v>0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0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0</v>
      </c>
      <c r="H104" s="57">
        <f t="shared" si="11"/>
        <v>0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0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0</v>
      </c>
      <c r="H105" s="57">
        <f t="shared" si="11"/>
        <v>0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0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2">G105-E106+C106</f>
        <v>0</v>
      </c>
      <c r="H106" s="57">
        <f t="shared" si="12"/>
        <v>0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0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0</v>
      </c>
      <c r="H107" s="57">
        <f t="shared" si="12"/>
        <v>0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0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0</v>
      </c>
      <c r="H108" s="57">
        <f t="shared" si="12"/>
        <v>0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0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0</v>
      </c>
      <c r="H109" s="57">
        <f t="shared" si="12"/>
        <v>0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0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0</v>
      </c>
      <c r="H110" s="57">
        <f t="shared" si="12"/>
        <v>0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0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2"/>
        <v>0</v>
      </c>
      <c r="H111" s="57">
        <f t="shared" si="12"/>
        <v>0</v>
      </c>
      <c r="I111" s="57"/>
      <c r="J111" s="57"/>
      <c r="K111" s="73"/>
      <c r="L111" s="57" t="str">
        <f t="shared" si="8"/>
        <v xml:space="preserve"> </v>
      </c>
      <c r="M111" s="73"/>
      <c r="N111" s="78"/>
      <c r="O111" s="78"/>
      <c r="P111" s="79">
        <f t="shared" si="10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2"/>
        <v>0</v>
      </c>
      <c r="H112" s="57">
        <f t="shared" si="12"/>
        <v>0</v>
      </c>
      <c r="I112" s="57"/>
      <c r="J112" s="57"/>
      <c r="K112" s="73"/>
      <c r="L112" s="57" t="str">
        <f t="shared" si="8"/>
        <v xml:space="preserve"> </v>
      </c>
      <c r="M112" s="73"/>
      <c r="N112" s="78"/>
      <c r="O112" s="78"/>
      <c r="P112" s="79">
        <f t="shared" si="10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2"/>
        <v>0</v>
      </c>
      <c r="H113" s="57">
        <f t="shared" si="12"/>
        <v>0</v>
      </c>
      <c r="I113" s="57"/>
      <c r="J113" s="57"/>
      <c r="K113" s="73"/>
      <c r="L113" s="57" t="str">
        <f t="shared" si="8"/>
        <v xml:space="preserve"> </v>
      </c>
      <c r="M113" s="73"/>
      <c r="N113" s="78"/>
      <c r="O113" s="78"/>
      <c r="P113" s="79">
        <f t="shared" si="10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2"/>
        <v>0</v>
      </c>
      <c r="H114" s="57">
        <f t="shared" si="12"/>
        <v>0</v>
      </c>
      <c r="I114" s="57"/>
      <c r="J114" s="57"/>
      <c r="K114" s="73"/>
      <c r="L114" s="57" t="str">
        <f t="shared" si="8"/>
        <v xml:space="preserve"> </v>
      </c>
      <c r="M114" s="73"/>
      <c r="N114" s="78"/>
      <c r="O114" s="78"/>
      <c r="P114" s="79">
        <f t="shared" si="10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2"/>
        <v>0</v>
      </c>
      <c r="H115" s="57">
        <f t="shared" si="12"/>
        <v>0</v>
      </c>
      <c r="I115" s="57"/>
      <c r="J115" s="57"/>
      <c r="K115" s="73"/>
      <c r="L115" s="57" t="str">
        <f t="shared" si="8"/>
        <v xml:space="preserve"> </v>
      </c>
      <c r="M115" s="73"/>
      <c r="N115" s="78"/>
      <c r="O115" s="78"/>
      <c r="P115" s="79">
        <f t="shared" si="10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2"/>
        <v>0</v>
      </c>
      <c r="H116" s="57">
        <f t="shared" si="12"/>
        <v>0</v>
      </c>
      <c r="I116" s="57"/>
      <c r="J116" s="57"/>
      <c r="K116" s="73"/>
      <c r="L116" s="57" t="str">
        <f t="shared" si="8"/>
        <v xml:space="preserve"> </v>
      </c>
      <c r="M116" s="73"/>
      <c r="N116" s="78"/>
      <c r="O116" s="78"/>
      <c r="P116" s="79">
        <f t="shared" si="10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2"/>
        <v>0</v>
      </c>
      <c r="H117" s="57">
        <f t="shared" si="12"/>
        <v>0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0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2"/>
        <v>0</v>
      </c>
      <c r="H118" s="57">
        <f t="shared" si="12"/>
        <v>0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0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2"/>
        <v>0</v>
      </c>
      <c r="H119" s="57">
        <f t="shared" si="12"/>
        <v>0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0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2"/>
        <v>0</v>
      </c>
      <c r="H120" s="57">
        <f t="shared" si="12"/>
        <v>0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0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2"/>
        <v>0</v>
      </c>
      <c r="H121" s="57">
        <f t="shared" si="12"/>
        <v>0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0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3">G121-E122+C122</f>
        <v>0</v>
      </c>
      <c r="H122" s="57">
        <f t="shared" si="13"/>
        <v>0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0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3"/>
        <v>0</v>
      </c>
      <c r="H123" s="57">
        <f t="shared" si="13"/>
        <v>0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0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3"/>
        <v>0</v>
      </c>
      <c r="H124" s="57">
        <f t="shared" si="13"/>
        <v>0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0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3"/>
        <v>0</v>
      </c>
      <c r="H125" s="57">
        <f t="shared" si="13"/>
        <v>0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0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3"/>
        <v>0</v>
      </c>
      <c r="H126" s="57">
        <f t="shared" si="13"/>
        <v>0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0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3"/>
        <v>0</v>
      </c>
      <c r="H127" s="57">
        <f t="shared" si="13"/>
        <v>0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0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3"/>
        <v>0</v>
      </c>
      <c r="H128" s="57">
        <f t="shared" si="13"/>
        <v>0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0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3"/>
        <v>0</v>
      </c>
      <c r="H129" s="57">
        <f t="shared" si="13"/>
        <v>0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0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3"/>
        <v>0</v>
      </c>
      <c r="H130" s="57">
        <f t="shared" si="13"/>
        <v>0</v>
      </c>
      <c r="I130" s="57"/>
      <c r="J130" s="57"/>
      <c r="K130" s="73"/>
      <c r="L130" s="57" t="str">
        <f t="shared" ref="L130:L193" si="14">IF(D130&gt;0,D130," ")</f>
        <v xml:space="preserve"> </v>
      </c>
      <c r="M130" s="73"/>
      <c r="N130" s="78"/>
      <c r="O130" s="78"/>
      <c r="P130" s="79">
        <f t="shared" si="10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3"/>
        <v>0</v>
      </c>
      <c r="H131" s="57">
        <f t="shared" si="13"/>
        <v>0</v>
      </c>
      <c r="I131" s="57"/>
      <c r="J131" s="57"/>
      <c r="K131" s="73"/>
      <c r="L131" s="57" t="str">
        <f t="shared" si="14"/>
        <v xml:space="preserve"> </v>
      </c>
      <c r="M131" s="73"/>
      <c r="N131" s="78"/>
      <c r="O131" s="78"/>
      <c r="P131" s="79">
        <f t="shared" si="10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3"/>
        <v>0</v>
      </c>
      <c r="H132" s="57">
        <f t="shared" si="13"/>
        <v>0</v>
      </c>
      <c r="I132" s="57"/>
      <c r="J132" s="57"/>
      <c r="K132" s="73"/>
      <c r="L132" s="57" t="str">
        <f t="shared" si="14"/>
        <v xml:space="preserve"> </v>
      </c>
      <c r="M132" s="73"/>
      <c r="N132" s="78"/>
      <c r="O132" s="78"/>
      <c r="P132" s="79">
        <f t="shared" si="10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3"/>
        <v>0</v>
      </c>
      <c r="H133" s="57">
        <f t="shared" si="13"/>
        <v>0</v>
      </c>
      <c r="I133" s="57"/>
      <c r="J133" s="57"/>
      <c r="K133" s="73"/>
      <c r="L133" s="57" t="str">
        <f t="shared" si="14"/>
        <v xml:space="preserve"> </v>
      </c>
      <c r="M133" s="73"/>
      <c r="N133" s="78"/>
      <c r="O133" s="78"/>
      <c r="P133" s="79">
        <f t="shared" si="10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3"/>
        <v>0</v>
      </c>
      <c r="H134" s="57">
        <f t="shared" si="13"/>
        <v>0</v>
      </c>
      <c r="I134" s="57"/>
      <c r="J134" s="57"/>
      <c r="K134" s="73"/>
      <c r="L134" s="57" t="str">
        <f t="shared" si="14"/>
        <v xml:space="preserve"> </v>
      </c>
      <c r="M134" s="73"/>
      <c r="N134" s="78"/>
      <c r="O134" s="78"/>
      <c r="P134" s="79">
        <f t="shared" si="10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3"/>
        <v>0</v>
      </c>
      <c r="H135" s="57">
        <f t="shared" si="13"/>
        <v>0</v>
      </c>
      <c r="I135" s="57"/>
      <c r="J135" s="57"/>
      <c r="K135" s="73"/>
      <c r="L135" s="57" t="str">
        <f t="shared" si="14"/>
        <v xml:space="preserve"> </v>
      </c>
      <c r="M135" s="73"/>
      <c r="N135" s="78"/>
      <c r="O135" s="78"/>
      <c r="P135" s="79">
        <f t="shared" si="10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3"/>
        <v>0</v>
      </c>
      <c r="H136" s="57">
        <f t="shared" si="13"/>
        <v>0</v>
      </c>
      <c r="I136" s="57"/>
      <c r="J136" s="57"/>
      <c r="K136" s="73"/>
      <c r="L136" s="57" t="str">
        <f t="shared" si="14"/>
        <v xml:space="preserve"> </v>
      </c>
      <c r="M136" s="73"/>
      <c r="N136" s="78"/>
      <c r="O136" s="78"/>
      <c r="P136" s="79">
        <f t="shared" si="10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3"/>
        <v>0</v>
      </c>
      <c r="H137" s="57">
        <f t="shared" si="13"/>
        <v>0</v>
      </c>
      <c r="I137" s="57"/>
      <c r="J137" s="57"/>
      <c r="K137" s="73"/>
      <c r="L137" s="57" t="str">
        <f t="shared" si="14"/>
        <v xml:space="preserve"> </v>
      </c>
      <c r="M137" s="73"/>
      <c r="N137" s="78"/>
      <c r="O137" s="78"/>
      <c r="P137" s="79">
        <f t="shared" si="10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5">G137-E138+C138</f>
        <v>0</v>
      </c>
      <c r="H138" s="57">
        <f t="shared" si="15"/>
        <v>0</v>
      </c>
      <c r="I138" s="57"/>
      <c r="J138" s="57"/>
      <c r="K138" s="73"/>
      <c r="L138" s="57" t="str">
        <f t="shared" si="14"/>
        <v xml:space="preserve"> </v>
      </c>
      <c r="M138" s="73"/>
      <c r="N138" s="78"/>
      <c r="O138" s="78"/>
      <c r="P138" s="79">
        <f t="shared" si="10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5"/>
        <v>0</v>
      </c>
      <c r="H139" s="57">
        <f t="shared" si="15"/>
        <v>0</v>
      </c>
      <c r="I139" s="57"/>
      <c r="J139" s="57"/>
      <c r="K139" s="73"/>
      <c r="L139" s="57" t="str">
        <f t="shared" si="14"/>
        <v xml:space="preserve"> </v>
      </c>
      <c r="M139" s="73"/>
      <c r="N139" s="78"/>
      <c r="O139" s="78"/>
      <c r="P139" s="79">
        <f t="shared" si="10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5"/>
        <v>0</v>
      </c>
      <c r="H140" s="57">
        <f t="shared" si="15"/>
        <v>0</v>
      </c>
      <c r="I140" s="57"/>
      <c r="J140" s="57"/>
      <c r="K140" s="73"/>
      <c r="L140" s="57" t="str">
        <f t="shared" si="14"/>
        <v xml:space="preserve"> </v>
      </c>
      <c r="M140" s="73"/>
      <c r="N140" s="78"/>
      <c r="O140" s="78"/>
      <c r="P140" s="79">
        <f t="shared" si="10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5"/>
        <v>0</v>
      </c>
      <c r="H141" s="57">
        <f t="shared" si="15"/>
        <v>0</v>
      </c>
      <c r="I141" s="57"/>
      <c r="J141" s="57"/>
      <c r="K141" s="73"/>
      <c r="L141" s="57" t="str">
        <f t="shared" si="14"/>
        <v xml:space="preserve"> </v>
      </c>
      <c r="M141" s="73"/>
      <c r="N141" s="78"/>
      <c r="O141" s="78"/>
      <c r="P141" s="79">
        <f t="shared" ref="P141:P205" si="16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5"/>
        <v>0</v>
      </c>
      <c r="H142" s="57">
        <f t="shared" si="15"/>
        <v>0</v>
      </c>
      <c r="I142" s="57"/>
      <c r="J142" s="57"/>
      <c r="K142" s="73"/>
      <c r="L142" s="57" t="str">
        <f t="shared" si="14"/>
        <v xml:space="preserve"> </v>
      </c>
      <c r="M142" s="73"/>
      <c r="N142" s="78"/>
      <c r="O142" s="78"/>
      <c r="P142" s="79">
        <f t="shared" si="16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5"/>
        <v>0</v>
      </c>
      <c r="H143" s="57">
        <f t="shared" si="15"/>
        <v>0</v>
      </c>
      <c r="I143" s="57"/>
      <c r="J143" s="57"/>
      <c r="K143" s="73"/>
      <c r="L143" s="57" t="str">
        <f t="shared" si="14"/>
        <v xml:space="preserve"> </v>
      </c>
      <c r="M143" s="73"/>
      <c r="N143" s="78"/>
      <c r="O143" s="78"/>
      <c r="P143" s="79">
        <f t="shared" si="16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5"/>
        <v>0</v>
      </c>
      <c r="H144" s="57">
        <f t="shared" si="15"/>
        <v>0</v>
      </c>
      <c r="I144" s="57"/>
      <c r="J144" s="57"/>
      <c r="K144" s="73"/>
      <c r="L144" s="57" t="str">
        <f t="shared" si="14"/>
        <v xml:space="preserve"> </v>
      </c>
      <c r="M144" s="73"/>
      <c r="N144" s="78"/>
      <c r="O144" s="78"/>
      <c r="P144" s="79">
        <f t="shared" si="16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5"/>
        <v>0</v>
      </c>
      <c r="H145" s="57">
        <f t="shared" si="15"/>
        <v>0</v>
      </c>
      <c r="I145" s="57"/>
      <c r="J145" s="57"/>
      <c r="K145" s="73"/>
      <c r="L145" s="57" t="str">
        <f t="shared" si="14"/>
        <v xml:space="preserve"> </v>
      </c>
      <c r="M145" s="73"/>
      <c r="N145" s="78"/>
      <c r="O145" s="78"/>
      <c r="P145" s="79">
        <f t="shared" si="16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5"/>
        <v>0</v>
      </c>
      <c r="H146" s="57">
        <f t="shared" si="15"/>
        <v>0</v>
      </c>
      <c r="I146" s="57"/>
      <c r="J146" s="57"/>
      <c r="K146" s="73"/>
      <c r="L146" s="57"/>
      <c r="M146" s="73"/>
      <c r="N146" s="78"/>
      <c r="O146" s="78"/>
      <c r="P146" s="79">
        <f t="shared" si="16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5"/>
        <v>0</v>
      </c>
      <c r="H147" s="57">
        <f t="shared" si="15"/>
        <v>0</v>
      </c>
      <c r="I147" s="57"/>
      <c r="J147" s="57"/>
      <c r="K147" s="73"/>
      <c r="L147" s="57" t="str">
        <f t="shared" si="14"/>
        <v xml:space="preserve"> </v>
      </c>
      <c r="M147" s="73"/>
      <c r="N147" s="78"/>
      <c r="O147" s="78"/>
      <c r="P147" s="79">
        <f t="shared" si="16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5"/>
        <v>0</v>
      </c>
      <c r="H148" s="57">
        <f t="shared" si="15"/>
        <v>0</v>
      </c>
      <c r="I148" s="57"/>
      <c r="J148" s="57"/>
      <c r="K148" s="73"/>
      <c r="L148" s="57" t="str">
        <f t="shared" si="14"/>
        <v xml:space="preserve"> </v>
      </c>
      <c r="M148" s="73"/>
      <c r="N148" s="78"/>
      <c r="O148" s="78"/>
      <c r="P148" s="79">
        <f t="shared" si="1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5"/>
        <v>0</v>
      </c>
      <c r="H149" s="57">
        <f t="shared" si="15"/>
        <v>0</v>
      </c>
      <c r="I149" s="57"/>
      <c r="J149" s="57"/>
      <c r="K149" s="73"/>
      <c r="L149" s="57" t="str">
        <f t="shared" si="14"/>
        <v xml:space="preserve"> </v>
      </c>
      <c r="M149" s="73"/>
      <c r="N149" s="78"/>
      <c r="O149" s="78"/>
      <c r="P149" s="79">
        <f t="shared" si="1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5"/>
        <v>0</v>
      </c>
      <c r="H150" s="57">
        <f t="shared" si="15"/>
        <v>0</v>
      </c>
      <c r="I150" s="57"/>
      <c r="J150" s="57"/>
      <c r="K150" s="73"/>
      <c r="L150" s="57" t="str">
        <f t="shared" si="14"/>
        <v xml:space="preserve"> </v>
      </c>
      <c r="M150" s="73"/>
      <c r="N150" s="78"/>
      <c r="O150" s="78"/>
      <c r="P150" s="79">
        <f t="shared" si="16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5"/>
        <v>0</v>
      </c>
      <c r="H151" s="57">
        <f t="shared" si="15"/>
        <v>0</v>
      </c>
      <c r="I151" s="57"/>
      <c r="J151" s="57"/>
      <c r="K151" s="73"/>
      <c r="L151" s="57" t="str">
        <f t="shared" si="14"/>
        <v xml:space="preserve"> </v>
      </c>
      <c r="M151" s="73"/>
      <c r="N151" s="78"/>
      <c r="O151" s="78"/>
      <c r="P151" s="79">
        <f t="shared" si="16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5"/>
        <v>0</v>
      </c>
      <c r="H152" s="57">
        <f t="shared" si="15"/>
        <v>0</v>
      </c>
      <c r="I152" s="57"/>
      <c r="J152" s="57"/>
      <c r="K152" s="73"/>
      <c r="L152" s="57" t="str">
        <f t="shared" si="14"/>
        <v xml:space="preserve"> </v>
      </c>
      <c r="M152" s="73"/>
      <c r="N152" s="78"/>
      <c r="O152" s="78"/>
      <c r="P152" s="79">
        <f t="shared" si="16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5"/>
        <v>0</v>
      </c>
      <c r="H153" s="57">
        <f t="shared" si="15"/>
        <v>0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6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7">G153-E154+C154</f>
        <v>0</v>
      </c>
      <c r="H154" s="57">
        <f t="shared" si="17"/>
        <v>0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6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7"/>
        <v>0</v>
      </c>
      <c r="H155" s="57">
        <f t="shared" si="17"/>
        <v>0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6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7"/>
        <v>0</v>
      </c>
      <c r="H156" s="57">
        <f t="shared" si="17"/>
        <v>0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6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7"/>
        <v>0</v>
      </c>
      <c r="H157" s="57">
        <f t="shared" si="17"/>
        <v>0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6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7"/>
        <v>0</v>
      </c>
      <c r="H158" s="57">
        <f t="shared" si="17"/>
        <v>0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6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7"/>
        <v>0</v>
      </c>
      <c r="H159" s="57">
        <f t="shared" si="17"/>
        <v>0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6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7"/>
        <v>0</v>
      </c>
      <c r="H160" s="57">
        <f t="shared" si="17"/>
        <v>0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6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7"/>
        <v>0</v>
      </c>
      <c r="H161" s="57">
        <f t="shared" si="17"/>
        <v>0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6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7"/>
        <v>0</v>
      </c>
      <c r="H162" s="57">
        <f t="shared" si="17"/>
        <v>0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6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7"/>
        <v>0</v>
      </c>
      <c r="H163" s="57">
        <f t="shared" si="17"/>
        <v>0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6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7"/>
        <v>0</v>
      </c>
      <c r="H164" s="57">
        <f t="shared" si="17"/>
        <v>0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6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7"/>
        <v>0</v>
      </c>
      <c r="H165" s="57">
        <f t="shared" si="17"/>
        <v>0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6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7"/>
        <v>0</v>
      </c>
      <c r="H166" s="57">
        <f t="shared" si="17"/>
        <v>0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6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7"/>
        <v>0</v>
      </c>
      <c r="H167" s="57">
        <f t="shared" si="17"/>
        <v>0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6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7"/>
        <v>0</v>
      </c>
      <c r="H168" s="57">
        <f t="shared" si="17"/>
        <v>0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6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7"/>
        <v>0</v>
      </c>
      <c r="H169" s="57">
        <f t="shared" si="17"/>
        <v>0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6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8">G169-E170+C170</f>
        <v>0</v>
      </c>
      <c r="H170" s="57">
        <f t="shared" si="18"/>
        <v>0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6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8"/>
        <v>0</v>
      </c>
      <c r="H171" s="57">
        <f t="shared" si="18"/>
        <v>0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6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8"/>
        <v>0</v>
      </c>
      <c r="H172" s="57">
        <f t="shared" si="18"/>
        <v>0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6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8"/>
        <v>0</v>
      </c>
      <c r="H173" s="57">
        <f t="shared" si="18"/>
        <v>0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6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8"/>
        <v>0</v>
      </c>
      <c r="H174" s="57">
        <f t="shared" si="18"/>
        <v>0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6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8"/>
        <v>0</v>
      </c>
      <c r="H175" s="57">
        <f t="shared" si="18"/>
        <v>0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6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8"/>
        <v>0</v>
      </c>
      <c r="H176" s="57">
        <f t="shared" si="18"/>
        <v>0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6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8"/>
        <v>0</v>
      </c>
      <c r="H177" s="57">
        <f t="shared" si="18"/>
        <v>0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6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8"/>
        <v>0</v>
      </c>
      <c r="H178" s="57">
        <f t="shared" si="18"/>
        <v>0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6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8"/>
        <v>0</v>
      </c>
      <c r="H179" s="57">
        <f t="shared" si="18"/>
        <v>0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6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8"/>
        <v>0</v>
      </c>
      <c r="H180" s="57">
        <f t="shared" si="18"/>
        <v>0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6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8"/>
        <v>0</v>
      </c>
      <c r="H181" s="57">
        <f t="shared" si="18"/>
        <v>0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6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8"/>
        <v>0</v>
      </c>
      <c r="H182" s="57">
        <f t="shared" si="18"/>
        <v>0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6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8"/>
        <v>0</v>
      </c>
      <c r="H183" s="57">
        <f t="shared" si="18"/>
        <v>0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6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8"/>
        <v>0</v>
      </c>
      <c r="H184" s="57">
        <f t="shared" si="18"/>
        <v>0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6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8"/>
        <v>0</v>
      </c>
      <c r="H185" s="57">
        <f t="shared" si="18"/>
        <v>0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6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9">G185-E186+C186</f>
        <v>0</v>
      </c>
      <c r="H186" s="57">
        <f t="shared" si="19"/>
        <v>0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6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9"/>
        <v>0</v>
      </c>
      <c r="H187" s="57">
        <f t="shared" si="19"/>
        <v>0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6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9"/>
        <v>0</v>
      </c>
      <c r="H188" s="57">
        <f t="shared" si="19"/>
        <v>0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6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9"/>
        <v>0</v>
      </c>
      <c r="H189" s="57">
        <f t="shared" si="19"/>
        <v>0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6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9"/>
        <v>0</v>
      </c>
      <c r="H190" s="57">
        <f t="shared" si="19"/>
        <v>0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6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9"/>
        <v>0</v>
      </c>
      <c r="H191" s="57">
        <f t="shared" si="19"/>
        <v>0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6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9"/>
        <v>0</v>
      </c>
      <c r="H192" s="57">
        <f t="shared" si="19"/>
        <v>0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6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9"/>
        <v>0</v>
      </c>
      <c r="H193" s="57">
        <f t="shared" si="19"/>
        <v>0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6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9"/>
        <v>0</v>
      </c>
      <c r="H194" s="57">
        <f t="shared" si="19"/>
        <v>0</v>
      </c>
      <c r="I194" s="57"/>
      <c r="J194" s="57"/>
      <c r="K194" s="73"/>
      <c r="L194" s="57" t="str">
        <f t="shared" ref="L194:L212" si="20">IF(D194&gt;0,D194," ")</f>
        <v xml:space="preserve"> </v>
      </c>
      <c r="M194" s="73"/>
      <c r="N194" s="78"/>
      <c r="O194" s="78"/>
      <c r="P194" s="79">
        <f t="shared" si="16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9"/>
        <v>0</v>
      </c>
      <c r="H195" s="57">
        <f t="shared" si="19"/>
        <v>0</v>
      </c>
      <c r="I195" s="57"/>
      <c r="J195" s="57"/>
      <c r="K195" s="73"/>
      <c r="L195" s="57" t="str">
        <f t="shared" si="20"/>
        <v xml:space="preserve"> </v>
      </c>
      <c r="M195" s="73"/>
      <c r="N195" s="78"/>
      <c r="O195" s="78"/>
      <c r="P195" s="79">
        <f t="shared" si="16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9"/>
        <v>0</v>
      </c>
      <c r="H196" s="57">
        <f t="shared" si="19"/>
        <v>0</v>
      </c>
      <c r="I196" s="57"/>
      <c r="J196" s="57"/>
      <c r="K196" s="73"/>
      <c r="L196" s="57" t="str">
        <f t="shared" si="20"/>
        <v xml:space="preserve"> </v>
      </c>
      <c r="M196" s="73"/>
      <c r="N196" s="78"/>
      <c r="O196" s="78"/>
      <c r="P196" s="79">
        <f t="shared" si="16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9"/>
        <v>0</v>
      </c>
      <c r="H197" s="57">
        <f t="shared" si="19"/>
        <v>0</v>
      </c>
      <c r="I197" s="57"/>
      <c r="J197" s="57"/>
      <c r="K197" s="73"/>
      <c r="L197" s="57" t="str">
        <f t="shared" si="20"/>
        <v xml:space="preserve"> </v>
      </c>
      <c r="M197" s="73"/>
      <c r="N197" s="78"/>
      <c r="O197" s="78"/>
      <c r="P197" s="79">
        <f t="shared" si="16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9"/>
        <v>0</v>
      </c>
      <c r="H198" s="57">
        <f t="shared" si="19"/>
        <v>0</v>
      </c>
      <c r="I198" s="57"/>
      <c r="J198" s="57"/>
      <c r="K198" s="73"/>
      <c r="L198" s="57" t="str">
        <f t="shared" si="20"/>
        <v xml:space="preserve"> </v>
      </c>
      <c r="M198" s="73"/>
      <c r="N198" s="78"/>
      <c r="O198" s="78"/>
      <c r="P198" s="79">
        <f t="shared" si="16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9"/>
        <v>0</v>
      </c>
      <c r="H199" s="57">
        <f t="shared" si="19"/>
        <v>0</v>
      </c>
      <c r="I199" s="57"/>
      <c r="J199" s="57"/>
      <c r="K199" s="73"/>
      <c r="L199" s="57" t="str">
        <f t="shared" si="20"/>
        <v xml:space="preserve"> </v>
      </c>
      <c r="M199" s="73"/>
      <c r="N199" s="78"/>
      <c r="O199" s="78"/>
      <c r="P199" s="79">
        <f t="shared" si="16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9"/>
        <v>0</v>
      </c>
      <c r="H200" s="57">
        <f t="shared" si="19"/>
        <v>0</v>
      </c>
      <c r="I200" s="57"/>
      <c r="J200" s="57"/>
      <c r="K200" s="73"/>
      <c r="L200" s="57" t="str">
        <f t="shared" si="20"/>
        <v xml:space="preserve"> </v>
      </c>
      <c r="M200" s="73"/>
      <c r="N200" s="78"/>
      <c r="O200" s="78"/>
      <c r="P200" s="79">
        <f t="shared" si="16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9"/>
        <v>0</v>
      </c>
      <c r="H201" s="57">
        <f t="shared" si="19"/>
        <v>0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6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1">G201-E202+C202</f>
        <v>0</v>
      </c>
      <c r="H202" s="57">
        <f t="shared" si="21"/>
        <v>0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6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1"/>
        <v>0</v>
      </c>
      <c r="H203" s="57">
        <f t="shared" si="21"/>
        <v>0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6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1"/>
        <v>0</v>
      </c>
      <c r="H204" s="57">
        <f t="shared" si="21"/>
        <v>0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6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1"/>
        <v>0</v>
      </c>
      <c r="H205" s="57">
        <f t="shared" si="21"/>
        <v>0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6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1"/>
        <v>0</v>
      </c>
      <c r="H206" s="57">
        <f t="shared" si="21"/>
        <v>0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ref="P206:P212" si="22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1"/>
        <v>0</v>
      </c>
      <c r="H207" s="57">
        <f t="shared" si="21"/>
        <v>0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2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1"/>
        <v>0</v>
      </c>
      <c r="H208" s="57">
        <f t="shared" si="21"/>
        <v>0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22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1"/>
        <v>0</v>
      </c>
      <c r="H209" s="57">
        <f t="shared" si="21"/>
        <v>0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22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1"/>
        <v>0</v>
      </c>
      <c r="H210" s="57">
        <f t="shared" si="21"/>
        <v>0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22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1"/>
        <v>0</v>
      </c>
      <c r="H211" s="57">
        <f t="shared" si="21"/>
        <v>0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22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1"/>
        <v>0</v>
      </c>
      <c r="H212" s="57">
        <f t="shared" si="21"/>
        <v>0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si="22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1"/>
        <v>0</v>
      </c>
      <c r="H213" s="57">
        <f t="shared" si="21"/>
        <v>0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1"/>
        <v>0</v>
      </c>
      <c r="H214" s="57">
        <f t="shared" si="21"/>
        <v>0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1"/>
        <v>0</v>
      </c>
      <c r="H215" s="57">
        <f t="shared" si="21"/>
        <v>0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1"/>
        <v>0</v>
      </c>
      <c r="H216" s="57">
        <f t="shared" si="21"/>
        <v>0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1"/>
        <v>0</v>
      </c>
      <c r="H217" s="57">
        <f t="shared" si="21"/>
        <v>0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3">G217-E218+C218</f>
        <v>0</v>
      </c>
      <c r="H218" s="57">
        <f t="shared" si="23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3"/>
        <v>0</v>
      </c>
      <c r="H219" s="57">
        <f t="shared" si="23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3"/>
        <v>0</v>
      </c>
      <c r="H220" s="57">
        <f t="shared" si="23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90"/>
  <sheetViews>
    <sheetView zoomScale="140" zoomScaleNormal="140" workbookViewId="0">
      <pane ySplit="8" topLeftCell="A9" activePane="bottomLeft" state="frozen"/>
      <selection pane="bottomLeft" activeCell="E21" sqref="E21"/>
    </sheetView>
  </sheetViews>
  <sheetFormatPr baseColWidth="10" defaultRowHeight="15" x14ac:dyDescent="0.2"/>
  <cols>
    <col min="1" max="1" width="10.8554687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4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67</v>
      </c>
      <c r="D5" s="33"/>
      <c r="E5" s="154"/>
      <c r="F5" s="34"/>
      <c r="G5" s="196"/>
      <c r="H5" s="198" t="s">
        <v>1</v>
      </c>
    </row>
    <row r="6" spans="1:18" ht="16.5" thickBot="1" x14ac:dyDescent="0.3">
      <c r="B6" s="149"/>
      <c r="C6" s="6"/>
      <c r="F6" s="5"/>
      <c r="G6" s="197"/>
      <c r="K6" s="863" t="s">
        <v>22</v>
      </c>
      <c r="L6" s="864"/>
      <c r="M6" s="865"/>
    </row>
    <row r="7" spans="1:18" ht="15.75" x14ac:dyDescent="0.25">
      <c r="A7" s="866" t="s">
        <v>2</v>
      </c>
      <c r="B7" s="867"/>
      <c r="C7" s="868" t="s">
        <v>3</v>
      </c>
      <c r="D7" s="869"/>
      <c r="E7" s="868" t="s">
        <v>4</v>
      </c>
      <c r="F7" s="869"/>
      <c r="G7" s="868" t="s">
        <v>5</v>
      </c>
      <c r="H7" s="869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555"/>
      <c r="K8" s="555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493" t="s">
        <v>84</v>
      </c>
      <c r="B9" s="494"/>
      <c r="C9" s="495"/>
      <c r="D9" s="496"/>
      <c r="E9" s="497"/>
      <c r="F9" s="496"/>
      <c r="G9" s="247">
        <v>625.6</v>
      </c>
      <c r="H9" s="249">
        <v>46</v>
      </c>
      <c r="J9" s="292"/>
      <c r="K9" s="329"/>
      <c r="L9" s="238"/>
      <c r="M9" s="238"/>
      <c r="N9" s="294"/>
      <c r="O9" s="294"/>
      <c r="P9" s="294">
        <f t="shared" ref="P9:P40" si="0">O9*G9</f>
        <v>0</v>
      </c>
      <c r="Q9" s="238"/>
      <c r="R9" s="275"/>
    </row>
    <row r="10" spans="1:18" s="692" customFormat="1" ht="15.75" x14ac:dyDescent="0.25">
      <c r="A10" s="769">
        <v>2</v>
      </c>
      <c r="B10" s="770">
        <v>2</v>
      </c>
      <c r="C10" s="771"/>
      <c r="D10" s="762"/>
      <c r="E10" s="772">
        <v>625.6</v>
      </c>
      <c r="F10" s="762">
        <v>46</v>
      </c>
      <c r="G10" s="773">
        <f t="shared" ref="G10:G57" si="1">G9-E10+C10</f>
        <v>0</v>
      </c>
      <c r="H10" s="774">
        <f>H9-F10+D10</f>
        <v>0</v>
      </c>
      <c r="I10" s="755" t="s">
        <v>92</v>
      </c>
      <c r="J10" s="755" t="s">
        <v>52</v>
      </c>
      <c r="K10" s="775"/>
      <c r="L10" s="766"/>
      <c r="M10" s="766"/>
      <c r="N10" s="767"/>
      <c r="O10" s="767"/>
      <c r="P10" s="767"/>
      <c r="Q10" s="766"/>
      <c r="R10" s="693"/>
    </row>
    <row r="11" spans="1:18" s="130" customFormat="1" ht="15.75" x14ac:dyDescent="0.25">
      <c r="A11" s="248"/>
      <c r="B11" s="248"/>
      <c r="C11" s="391"/>
      <c r="D11" s="245"/>
      <c r="E11" s="261"/>
      <c r="F11" s="245"/>
      <c r="G11" s="284">
        <f t="shared" si="1"/>
        <v>0</v>
      </c>
      <c r="H11" s="401">
        <f t="shared" ref="H11:H16" si="2">H10-F11+D11</f>
        <v>0</v>
      </c>
      <c r="I11" s="292"/>
      <c r="J11" s="292"/>
      <c r="K11" s="263"/>
      <c r="L11" s="234"/>
      <c r="M11" s="234"/>
      <c r="N11" s="294"/>
      <c r="O11" s="294"/>
      <c r="P11" s="294">
        <f t="shared" si="0"/>
        <v>0</v>
      </c>
      <c r="Q11" s="238"/>
    </row>
    <row r="12" spans="1:18" s="130" customFormat="1" ht="15.75" x14ac:dyDescent="0.25">
      <c r="A12" s="245"/>
      <c r="B12" s="248"/>
      <c r="C12" s="391"/>
      <c r="D12" s="245"/>
      <c r="E12" s="248"/>
      <c r="F12" s="245"/>
      <c r="G12" s="284">
        <f t="shared" si="1"/>
        <v>0</v>
      </c>
      <c r="H12" s="401">
        <f t="shared" si="2"/>
        <v>0</v>
      </c>
      <c r="I12" s="292"/>
      <c r="J12" s="305"/>
      <c r="K12" s="402"/>
      <c r="L12" s="234"/>
      <c r="M12" s="234"/>
      <c r="N12" s="294"/>
      <c r="O12" s="294"/>
      <c r="P12" s="294">
        <f t="shared" si="0"/>
        <v>0</v>
      </c>
      <c r="Q12" s="238"/>
    </row>
    <row r="13" spans="1:18" s="130" customFormat="1" ht="15.75" x14ac:dyDescent="0.25">
      <c r="A13" s="245"/>
      <c r="B13" s="248"/>
      <c r="C13" s="391"/>
      <c r="D13" s="245"/>
      <c r="E13" s="248"/>
      <c r="F13" s="245"/>
      <c r="G13" s="284">
        <f t="shared" si="1"/>
        <v>0</v>
      </c>
      <c r="H13" s="401">
        <f t="shared" si="2"/>
        <v>0</v>
      </c>
      <c r="I13" s="292"/>
      <c r="J13" s="292"/>
      <c r="K13" s="391"/>
      <c r="L13" s="234"/>
      <c r="M13" s="234"/>
      <c r="N13" s="294"/>
      <c r="O13" s="294"/>
      <c r="P13" s="294"/>
      <c r="Q13" s="238"/>
    </row>
    <row r="14" spans="1:18" s="130" customFormat="1" ht="15.75" x14ac:dyDescent="0.25">
      <c r="A14" s="245"/>
      <c r="B14" s="248"/>
      <c r="C14" s="391"/>
      <c r="D14" s="245"/>
      <c r="E14" s="248"/>
      <c r="F14" s="245"/>
      <c r="G14" s="284">
        <f t="shared" si="1"/>
        <v>0</v>
      </c>
      <c r="H14" s="401">
        <f t="shared" si="2"/>
        <v>0</v>
      </c>
      <c r="I14" s="292"/>
      <c r="J14" s="292"/>
      <c r="K14" s="391"/>
      <c r="L14" s="234"/>
      <c r="M14" s="234"/>
      <c r="N14" s="294"/>
      <c r="O14" s="294"/>
      <c r="P14" s="294"/>
      <c r="Q14" s="238"/>
    </row>
    <row r="15" spans="1:18" s="130" customFormat="1" ht="15.75" x14ac:dyDescent="0.25">
      <c r="A15" s="263"/>
      <c r="B15" s="248"/>
      <c r="C15" s="397"/>
      <c r="D15" s="245"/>
      <c r="E15" s="248"/>
      <c r="F15" s="245"/>
      <c r="G15" s="284">
        <f t="shared" si="1"/>
        <v>0</v>
      </c>
      <c r="H15" s="401">
        <f t="shared" si="2"/>
        <v>0</v>
      </c>
      <c r="I15" s="292"/>
      <c r="J15" s="292"/>
      <c r="K15" s="245"/>
      <c r="L15" s="242"/>
      <c r="M15" s="234"/>
      <c r="N15" s="293"/>
      <c r="O15" s="293"/>
      <c r="P15" s="294">
        <f t="shared" si="0"/>
        <v>0</v>
      </c>
      <c r="Q15" s="238"/>
    </row>
    <row r="16" spans="1:18" s="130" customFormat="1" ht="15.75" x14ac:dyDescent="0.25">
      <c r="A16" s="245"/>
      <c r="B16" s="248"/>
      <c r="C16" s="391"/>
      <c r="D16" s="245"/>
      <c r="E16" s="248"/>
      <c r="F16" s="245"/>
      <c r="G16" s="284">
        <f t="shared" si="1"/>
        <v>0</v>
      </c>
      <c r="H16" s="401">
        <f t="shared" si="2"/>
        <v>0</v>
      </c>
      <c r="I16" s="292"/>
      <c r="J16" s="292"/>
      <c r="K16" s="396"/>
      <c r="L16" s="234"/>
      <c r="M16" s="234"/>
      <c r="N16" s="293"/>
      <c r="O16" s="293"/>
      <c r="P16" s="294">
        <f t="shared" si="0"/>
        <v>0</v>
      </c>
      <c r="Q16" s="238"/>
    </row>
    <row r="17" spans="1:17" s="130" customFormat="1" ht="15.75" x14ac:dyDescent="0.25">
      <c r="A17" s="245"/>
      <c r="B17" s="248"/>
      <c r="C17" s="391"/>
      <c r="D17" s="245"/>
      <c r="E17" s="248"/>
      <c r="F17" s="245"/>
      <c r="G17" s="284">
        <f t="shared" si="1"/>
        <v>0</v>
      </c>
      <c r="H17" s="401">
        <f t="shared" ref="H17:H18" si="3">H16-F17+D17</f>
        <v>0</v>
      </c>
      <c r="I17" s="263"/>
      <c r="J17" s="300"/>
      <c r="K17" s="709"/>
      <c r="L17" s="234"/>
      <c r="M17" s="234"/>
      <c r="N17" s="293"/>
      <c r="O17" s="293"/>
      <c r="P17" s="294"/>
      <c r="Q17" s="238"/>
    </row>
    <row r="18" spans="1:17" s="130" customFormat="1" ht="15.75" x14ac:dyDescent="0.25">
      <c r="A18" s="234"/>
      <c r="B18" s="248"/>
      <c r="C18" s="397"/>
      <c r="D18" s="245"/>
      <c r="E18" s="262"/>
      <c r="F18" s="245"/>
      <c r="G18" s="284">
        <f t="shared" si="1"/>
        <v>0</v>
      </c>
      <c r="H18" s="401">
        <f t="shared" si="3"/>
        <v>0</v>
      </c>
      <c r="I18" s="263"/>
      <c r="J18" s="300"/>
      <c r="K18" s="245"/>
      <c r="L18" s="234"/>
      <c r="M18" s="238"/>
      <c r="N18" s="294"/>
      <c r="O18" s="294"/>
      <c r="P18" s="294">
        <f t="shared" si="0"/>
        <v>0</v>
      </c>
      <c r="Q18" s="238"/>
    </row>
    <row r="19" spans="1:17" s="130" customFormat="1" ht="15.75" x14ac:dyDescent="0.25">
      <c r="A19" s="234"/>
      <c r="B19" s="248"/>
      <c r="C19" s="397"/>
      <c r="D19" s="245"/>
      <c r="E19" s="262"/>
      <c r="F19" s="245"/>
      <c r="G19" s="284">
        <f t="shared" si="1"/>
        <v>0</v>
      </c>
      <c r="H19" s="401">
        <f t="shared" ref="H19:H20" si="4">H18-F19+D19</f>
        <v>0</v>
      </c>
      <c r="I19" s="263"/>
      <c r="J19" s="300"/>
      <c r="K19" s="323"/>
      <c r="L19" s="238"/>
      <c r="M19" s="238"/>
      <c r="N19" s="294"/>
      <c r="O19" s="294"/>
      <c r="P19" s="294">
        <f t="shared" si="0"/>
        <v>0</v>
      </c>
      <c r="Q19" s="238"/>
    </row>
    <row r="20" spans="1:17" s="130" customFormat="1" ht="15.75" x14ac:dyDescent="0.25">
      <c r="A20" s="234"/>
      <c r="B20" s="248"/>
      <c r="C20" s="397"/>
      <c r="D20" s="245"/>
      <c r="E20" s="262"/>
      <c r="F20" s="245"/>
      <c r="G20" s="284">
        <f t="shared" si="1"/>
        <v>0</v>
      </c>
      <c r="H20" s="401">
        <f t="shared" si="4"/>
        <v>0</v>
      </c>
      <c r="I20" s="263"/>
      <c r="J20" s="300"/>
      <c r="K20" s="238"/>
      <c r="L20" s="238"/>
      <c r="M20" s="238"/>
      <c r="N20" s="294"/>
      <c r="O20" s="294"/>
      <c r="P20" s="294">
        <f t="shared" si="0"/>
        <v>0</v>
      </c>
      <c r="Q20" s="238"/>
    </row>
    <row r="21" spans="1:17" s="130" customFormat="1" ht="15.75" x14ac:dyDescent="0.25">
      <c r="A21" s="234"/>
      <c r="B21" s="248"/>
      <c r="C21" s="397"/>
      <c r="D21" s="245"/>
      <c r="E21" s="262"/>
      <c r="F21" s="245"/>
      <c r="G21" s="284">
        <f t="shared" si="1"/>
        <v>0</v>
      </c>
      <c r="H21" s="238">
        <f t="shared" ref="H21:H23" si="5">H20-F21+D21</f>
        <v>0</v>
      </c>
      <c r="I21" s="263"/>
      <c r="J21" s="300"/>
      <c r="K21" s="358"/>
      <c r="L21" s="358"/>
      <c r="M21" s="358"/>
      <c r="N21" s="294"/>
      <c r="O21" s="294"/>
      <c r="P21" s="294">
        <f t="shared" si="0"/>
        <v>0</v>
      </c>
      <c r="Q21" s="238"/>
    </row>
    <row r="22" spans="1:17" s="130" customFormat="1" ht="15.75" x14ac:dyDescent="0.25">
      <c r="A22" s="234"/>
      <c r="B22" s="248"/>
      <c r="C22" s="397"/>
      <c r="D22" s="245"/>
      <c r="E22" s="262"/>
      <c r="F22" s="587"/>
      <c r="G22" s="284">
        <f t="shared" si="1"/>
        <v>0</v>
      </c>
      <c r="H22" s="238">
        <f t="shared" si="5"/>
        <v>0</v>
      </c>
      <c r="I22" s="263"/>
      <c r="J22" s="631"/>
      <c r="K22" s="238"/>
      <c r="L22" s="238"/>
      <c r="M22" s="238"/>
      <c r="N22" s="294"/>
      <c r="O22" s="294"/>
      <c r="P22" s="294">
        <f t="shared" si="0"/>
        <v>0</v>
      </c>
      <c r="Q22" s="238"/>
    </row>
    <row r="23" spans="1:17" s="130" customFormat="1" ht="15.75" x14ac:dyDescent="0.25">
      <c r="A23" s="238"/>
      <c r="B23" s="248"/>
      <c r="C23" s="397"/>
      <c r="D23" s="245"/>
      <c r="E23" s="262"/>
      <c r="F23" s="245"/>
      <c r="G23" s="284">
        <f t="shared" si="1"/>
        <v>0</v>
      </c>
      <c r="H23" s="238">
        <f t="shared" si="5"/>
        <v>0</v>
      </c>
      <c r="I23" s="263"/>
      <c r="J23" s="300"/>
      <c r="K23" s="238"/>
      <c r="L23" s="238"/>
      <c r="M23" s="238"/>
      <c r="N23" s="294"/>
      <c r="O23" s="294"/>
      <c r="P23" s="294">
        <f t="shared" si="0"/>
        <v>0</v>
      </c>
      <c r="Q23" s="238"/>
    </row>
    <row r="24" spans="1:17" s="130" customFormat="1" ht="15.75" x14ac:dyDescent="0.25">
      <c r="A24" s="238"/>
      <c r="B24" s="248"/>
      <c r="C24" s="397"/>
      <c r="D24" s="245"/>
      <c r="E24" s="262"/>
      <c r="F24" s="263"/>
      <c r="G24" s="284">
        <f t="shared" si="1"/>
        <v>0</v>
      </c>
      <c r="H24" s="238">
        <f t="shared" ref="H24:H40" si="6">H23-F24+D24</f>
        <v>0</v>
      </c>
      <c r="I24" s="263"/>
      <c r="J24" s="608"/>
      <c r="K24" s="238"/>
      <c r="L24" s="238"/>
      <c r="M24" s="238"/>
      <c r="N24" s="294"/>
      <c r="O24" s="294"/>
      <c r="P24" s="294">
        <f t="shared" si="0"/>
        <v>0</v>
      </c>
      <c r="Q24" s="238"/>
    </row>
    <row r="25" spans="1:17" s="130" customFormat="1" ht="15.75" x14ac:dyDescent="0.25">
      <c r="A25" s="238"/>
      <c r="B25" s="248"/>
      <c r="C25" s="397"/>
      <c r="D25" s="245"/>
      <c r="E25" s="262"/>
      <c r="F25" s="263"/>
      <c r="G25" s="284">
        <f t="shared" si="1"/>
        <v>0</v>
      </c>
      <c r="H25" s="238">
        <f t="shared" si="6"/>
        <v>0</v>
      </c>
      <c r="I25" s="263"/>
      <c r="J25" s="608"/>
      <c r="K25" s="238"/>
      <c r="L25" s="238"/>
      <c r="M25" s="238"/>
      <c r="N25" s="294"/>
      <c r="O25" s="294"/>
      <c r="P25" s="294">
        <f t="shared" si="0"/>
        <v>0</v>
      </c>
      <c r="Q25" s="238"/>
    </row>
    <row r="26" spans="1:17" s="130" customFormat="1" ht="15.75" x14ac:dyDescent="0.25">
      <c r="A26" s="238"/>
      <c r="B26" s="248"/>
      <c r="C26" s="397"/>
      <c r="D26" s="245"/>
      <c r="E26" s="262"/>
      <c r="F26" s="263"/>
      <c r="G26" s="284">
        <f t="shared" si="1"/>
        <v>0</v>
      </c>
      <c r="H26" s="238">
        <f t="shared" si="6"/>
        <v>0</v>
      </c>
      <c r="I26" s="292"/>
      <c r="J26" s="398"/>
      <c r="K26" s="238"/>
      <c r="L26" s="238"/>
      <c r="M26" s="238"/>
      <c r="N26" s="294"/>
      <c r="O26" s="294"/>
      <c r="P26" s="294">
        <f t="shared" si="0"/>
        <v>0</v>
      </c>
      <c r="Q26" s="238"/>
    </row>
    <row r="27" spans="1:17" s="130" customFormat="1" ht="15.75" x14ac:dyDescent="0.25">
      <c r="A27" s="238"/>
      <c r="B27" s="248"/>
      <c r="C27" s="397"/>
      <c r="D27" s="245"/>
      <c r="E27" s="262"/>
      <c r="F27" s="263"/>
      <c r="G27" s="284">
        <f t="shared" si="1"/>
        <v>0</v>
      </c>
      <c r="H27" s="238">
        <f t="shared" si="6"/>
        <v>0</v>
      </c>
      <c r="I27" s="292"/>
      <c r="J27" s="398"/>
      <c r="K27" s="238"/>
      <c r="L27" s="238"/>
      <c r="M27" s="238"/>
      <c r="N27" s="294"/>
      <c r="O27" s="294"/>
      <c r="P27" s="294">
        <f t="shared" si="0"/>
        <v>0</v>
      </c>
      <c r="Q27" s="238"/>
    </row>
    <row r="28" spans="1:17" s="130" customFormat="1" ht="15.75" x14ac:dyDescent="0.25">
      <c r="A28" s="238"/>
      <c r="B28" s="248"/>
      <c r="C28" s="397"/>
      <c r="D28" s="245"/>
      <c r="E28" s="262"/>
      <c r="F28" s="263"/>
      <c r="G28" s="284">
        <f t="shared" si="1"/>
        <v>0</v>
      </c>
      <c r="H28" s="238">
        <f t="shared" si="6"/>
        <v>0</v>
      </c>
      <c r="I28" s="292"/>
      <c r="J28" s="398"/>
      <c r="K28" s="238"/>
      <c r="L28" s="238"/>
      <c r="M28" s="238"/>
      <c r="N28" s="294"/>
      <c r="O28" s="294"/>
      <c r="P28" s="294">
        <f t="shared" si="0"/>
        <v>0</v>
      </c>
      <c r="Q28" s="238"/>
    </row>
    <row r="29" spans="1:17" s="130" customFormat="1" ht="15.75" x14ac:dyDescent="0.25">
      <c r="A29" s="238"/>
      <c r="B29" s="248"/>
      <c r="C29" s="397"/>
      <c r="D29" s="245"/>
      <c r="E29" s="262"/>
      <c r="F29" s="263"/>
      <c r="G29" s="284">
        <f t="shared" si="1"/>
        <v>0</v>
      </c>
      <c r="H29" s="238">
        <f t="shared" si="6"/>
        <v>0</v>
      </c>
      <c r="J29" s="398"/>
      <c r="K29" s="238"/>
      <c r="L29" s="238"/>
      <c r="M29" s="238"/>
      <c r="N29" s="294"/>
      <c r="O29" s="294"/>
      <c r="P29" s="294">
        <f t="shared" si="0"/>
        <v>0</v>
      </c>
      <c r="Q29" s="238"/>
    </row>
    <row r="30" spans="1:17" s="130" customFormat="1" ht="15.75" x14ac:dyDescent="0.25">
      <c r="A30" s="238"/>
      <c r="B30" s="248"/>
      <c r="C30" s="397"/>
      <c r="D30" s="245"/>
      <c r="E30" s="262"/>
      <c r="F30" s="263"/>
      <c r="G30" s="284">
        <f t="shared" si="1"/>
        <v>0</v>
      </c>
      <c r="H30" s="238">
        <f t="shared" si="6"/>
        <v>0</v>
      </c>
      <c r="J30" s="398"/>
      <c r="K30" s="238"/>
      <c r="M30" s="238"/>
      <c r="N30" s="294"/>
      <c r="O30" s="294"/>
      <c r="P30" s="294">
        <f t="shared" si="0"/>
        <v>0</v>
      </c>
      <c r="Q30" s="238"/>
    </row>
    <row r="31" spans="1:17" s="130" customFormat="1" ht="15.75" x14ac:dyDescent="0.25">
      <c r="A31" s="238"/>
      <c r="B31" s="248"/>
      <c r="C31" s="397"/>
      <c r="D31" s="245"/>
      <c r="E31" s="262"/>
      <c r="F31" s="263"/>
      <c r="G31" s="284">
        <f t="shared" si="1"/>
        <v>0</v>
      </c>
      <c r="H31" s="238">
        <f t="shared" si="6"/>
        <v>0</v>
      </c>
      <c r="J31" s="398"/>
      <c r="K31" s="329"/>
      <c r="L31" s="238"/>
      <c r="M31" s="238"/>
      <c r="N31" s="294"/>
      <c r="O31" s="294"/>
      <c r="P31" s="294">
        <f t="shared" si="0"/>
        <v>0</v>
      </c>
      <c r="Q31" s="238"/>
    </row>
    <row r="32" spans="1:17" s="130" customFormat="1" ht="15.75" x14ac:dyDescent="0.25">
      <c r="A32" s="238"/>
      <c r="B32" s="330"/>
      <c r="C32" s="399"/>
      <c r="D32" s="264"/>
      <c r="E32" s="265"/>
      <c r="F32" s="263"/>
      <c r="G32" s="284">
        <f t="shared" si="1"/>
        <v>0</v>
      </c>
      <c r="H32" s="238">
        <f t="shared" si="6"/>
        <v>0</v>
      </c>
      <c r="J32" s="398"/>
      <c r="K32" s="238"/>
      <c r="L32" s="238"/>
      <c r="M32" s="238"/>
      <c r="N32" s="294"/>
      <c r="O32" s="294"/>
      <c r="P32" s="294">
        <f t="shared" si="0"/>
        <v>0</v>
      </c>
      <c r="Q32" s="238"/>
    </row>
    <row r="33" spans="1:17" s="130" customFormat="1" ht="15.75" x14ac:dyDescent="0.25">
      <c r="A33" s="238"/>
      <c r="B33" s="330"/>
      <c r="C33" s="399"/>
      <c r="D33" s="264"/>
      <c r="E33" s="265"/>
      <c r="F33" s="263"/>
      <c r="G33" s="284">
        <f t="shared" si="1"/>
        <v>0</v>
      </c>
      <c r="H33" s="238">
        <f t="shared" si="6"/>
        <v>0</v>
      </c>
      <c r="J33" s="398"/>
      <c r="K33" s="238"/>
      <c r="L33" s="238"/>
      <c r="M33" s="238"/>
      <c r="N33" s="294"/>
      <c r="O33" s="294"/>
      <c r="P33" s="294">
        <f t="shared" si="0"/>
        <v>0</v>
      </c>
      <c r="Q33" s="238"/>
    </row>
    <row r="34" spans="1:17" s="130" customFormat="1" ht="15.75" x14ac:dyDescent="0.25">
      <c r="A34" s="238"/>
      <c r="B34" s="236"/>
      <c r="C34" s="328"/>
      <c r="D34" s="238"/>
      <c r="E34" s="250"/>
      <c r="F34" s="238"/>
      <c r="G34" s="284">
        <f t="shared" si="1"/>
        <v>0</v>
      </c>
      <c r="H34" s="238">
        <f t="shared" si="6"/>
        <v>0</v>
      </c>
      <c r="J34" s="398"/>
      <c r="K34" s="329"/>
      <c r="L34" s="238"/>
      <c r="M34" s="238"/>
      <c r="N34" s="294"/>
      <c r="O34" s="294"/>
      <c r="P34" s="294">
        <f t="shared" si="0"/>
        <v>0</v>
      </c>
      <c r="Q34" s="238"/>
    </row>
    <row r="35" spans="1:17" s="130" customFormat="1" ht="15.75" x14ac:dyDescent="0.25">
      <c r="A35" s="238"/>
      <c r="B35" s="236"/>
      <c r="C35" s="328"/>
      <c r="D35" s="238"/>
      <c r="E35" s="250"/>
      <c r="F35" s="238"/>
      <c r="G35" s="284">
        <f t="shared" si="1"/>
        <v>0</v>
      </c>
      <c r="H35" s="238">
        <f t="shared" si="6"/>
        <v>0</v>
      </c>
      <c r="J35" s="398"/>
      <c r="K35" s="238"/>
      <c r="L35" s="238"/>
      <c r="M35" s="238"/>
      <c r="N35" s="294"/>
      <c r="O35" s="294"/>
      <c r="P35" s="294">
        <f t="shared" si="0"/>
        <v>0</v>
      </c>
      <c r="Q35" s="238"/>
    </row>
    <row r="36" spans="1:17" s="130" customFormat="1" ht="15.75" x14ac:dyDescent="0.25">
      <c r="A36" s="238"/>
      <c r="B36" s="236"/>
      <c r="C36" s="328"/>
      <c r="D36" s="238"/>
      <c r="E36" s="250"/>
      <c r="F36" s="238"/>
      <c r="G36" s="284">
        <f t="shared" si="1"/>
        <v>0</v>
      </c>
      <c r="H36" s="238">
        <f t="shared" si="6"/>
        <v>0</v>
      </c>
      <c r="I36" s="292"/>
      <c r="J36" s="234"/>
      <c r="K36" s="238"/>
      <c r="L36" s="238"/>
      <c r="M36" s="238"/>
      <c r="N36" s="294"/>
      <c r="O36" s="294"/>
      <c r="P36" s="294">
        <f t="shared" si="0"/>
        <v>0</v>
      </c>
      <c r="Q36" s="238"/>
    </row>
    <row r="37" spans="1:17" s="130" customFormat="1" ht="15.75" x14ac:dyDescent="0.25">
      <c r="A37" s="238"/>
      <c r="B37" s="236"/>
      <c r="C37" s="328"/>
      <c r="D37" s="238"/>
      <c r="E37" s="250"/>
      <c r="F37" s="238"/>
      <c r="G37" s="284">
        <f t="shared" si="1"/>
        <v>0</v>
      </c>
      <c r="H37" s="238">
        <f t="shared" si="6"/>
        <v>0</v>
      </c>
      <c r="I37" s="292"/>
      <c r="J37" s="238"/>
      <c r="K37" s="238"/>
      <c r="L37" s="238"/>
      <c r="M37" s="238"/>
      <c r="N37" s="294"/>
      <c r="O37" s="294"/>
      <c r="P37" s="294">
        <f t="shared" si="0"/>
        <v>0</v>
      </c>
      <c r="Q37" s="238"/>
    </row>
    <row r="38" spans="1:17" s="130" customFormat="1" ht="15.75" x14ac:dyDescent="0.25">
      <c r="A38" s="238"/>
      <c r="B38" s="236"/>
      <c r="C38" s="328"/>
      <c r="D38" s="238"/>
      <c r="E38" s="250"/>
      <c r="F38" s="238"/>
      <c r="G38" s="284">
        <f t="shared" si="1"/>
        <v>0</v>
      </c>
      <c r="H38" s="238">
        <f t="shared" si="6"/>
        <v>0</v>
      </c>
      <c r="I38" s="292"/>
      <c r="J38" s="238"/>
      <c r="K38" s="238"/>
      <c r="L38" s="238"/>
      <c r="M38" s="238"/>
      <c r="N38" s="294"/>
      <c r="O38" s="294"/>
      <c r="P38" s="294">
        <f t="shared" si="0"/>
        <v>0</v>
      </c>
      <c r="Q38" s="238"/>
    </row>
    <row r="39" spans="1:17" s="130" customFormat="1" ht="15.75" x14ac:dyDescent="0.25">
      <c r="A39" s="238"/>
      <c r="B39" s="314"/>
      <c r="C39" s="328"/>
      <c r="D39" s="238"/>
      <c r="E39" s="257"/>
      <c r="F39" s="238"/>
      <c r="G39" s="284">
        <f t="shared" si="1"/>
        <v>0</v>
      </c>
      <c r="H39" s="238">
        <f t="shared" si="6"/>
        <v>0</v>
      </c>
      <c r="I39" s="501"/>
      <c r="J39" s="238"/>
      <c r="K39" s="238"/>
      <c r="L39" s="238"/>
      <c r="M39" s="238"/>
      <c r="N39" s="294"/>
      <c r="O39" s="294"/>
      <c r="P39" s="294">
        <f t="shared" si="0"/>
        <v>0</v>
      </c>
      <c r="Q39" s="238"/>
    </row>
    <row r="40" spans="1:17" s="130" customFormat="1" ht="15.75" x14ac:dyDescent="0.25">
      <c r="A40" s="238"/>
      <c r="B40" s="314"/>
      <c r="C40" s="328"/>
      <c r="D40" s="238"/>
      <c r="E40" s="257"/>
      <c r="G40" s="284">
        <f t="shared" si="1"/>
        <v>0</v>
      </c>
      <c r="H40" s="238">
        <f t="shared" si="6"/>
        <v>0</v>
      </c>
      <c r="J40" s="238"/>
      <c r="K40" s="238"/>
      <c r="L40" s="238"/>
      <c r="M40" s="238"/>
      <c r="N40" s="294"/>
      <c r="O40" s="294"/>
      <c r="P40" s="294">
        <f t="shared" si="0"/>
        <v>0</v>
      </c>
      <c r="Q40" s="238"/>
    </row>
    <row r="41" spans="1:17" s="130" customFormat="1" ht="15.75" x14ac:dyDescent="0.25">
      <c r="A41" s="238"/>
      <c r="B41" s="236"/>
      <c r="C41" s="328"/>
      <c r="D41" s="238"/>
      <c r="E41" s="250"/>
      <c r="F41" s="238"/>
      <c r="G41" s="284">
        <f t="shared" si="1"/>
        <v>0</v>
      </c>
      <c r="H41" s="238">
        <f t="shared" ref="H41:H82" si="7">H40-F41+D41</f>
        <v>0</v>
      </c>
      <c r="J41" s="238"/>
      <c r="K41" s="238"/>
      <c r="L41" s="238"/>
      <c r="M41" s="238"/>
      <c r="N41" s="294"/>
      <c r="O41" s="294"/>
      <c r="P41" s="294"/>
      <c r="Q41" s="238"/>
    </row>
    <row r="42" spans="1:17" s="130" customFormat="1" ht="15.75" x14ac:dyDescent="0.25">
      <c r="A42" s="238"/>
      <c r="B42" s="236"/>
      <c r="C42" s="328"/>
      <c r="D42" s="238"/>
      <c r="E42" s="250"/>
      <c r="F42" s="238"/>
      <c r="G42" s="284">
        <f t="shared" si="1"/>
        <v>0</v>
      </c>
      <c r="H42" s="238">
        <f t="shared" si="7"/>
        <v>0</v>
      </c>
      <c r="J42" s="238"/>
      <c r="K42" s="238"/>
      <c r="L42" s="238"/>
      <c r="M42" s="238"/>
      <c r="N42" s="294"/>
      <c r="O42" s="294"/>
      <c r="P42" s="294">
        <f t="shared" ref="P42:P106" si="8">O42*G42</f>
        <v>0</v>
      </c>
      <c r="Q42" s="238"/>
    </row>
    <row r="43" spans="1:17" s="130" customFormat="1" ht="15.75" x14ac:dyDescent="0.25">
      <c r="A43" s="238"/>
      <c r="B43" s="236"/>
      <c r="C43" s="328"/>
      <c r="D43" s="238"/>
      <c r="E43" s="250"/>
      <c r="F43" s="238"/>
      <c r="G43" s="284">
        <f t="shared" si="1"/>
        <v>0</v>
      </c>
      <c r="H43" s="238">
        <f t="shared" si="7"/>
        <v>0</v>
      </c>
      <c r="I43" s="238"/>
      <c r="J43" s="238"/>
      <c r="K43" s="238"/>
      <c r="L43" s="238"/>
      <c r="M43" s="238"/>
      <c r="N43" s="294"/>
      <c r="O43" s="294"/>
      <c r="P43" s="294">
        <f t="shared" si="8"/>
        <v>0</v>
      </c>
      <c r="Q43" s="238"/>
    </row>
    <row r="44" spans="1:17" s="130" customFormat="1" ht="15.75" x14ac:dyDescent="0.25">
      <c r="A44" s="238"/>
      <c r="B44" s="236"/>
      <c r="C44" s="328"/>
      <c r="D44" s="238"/>
      <c r="E44" s="250"/>
      <c r="F44" s="238"/>
      <c r="G44" s="284">
        <f t="shared" si="1"/>
        <v>0</v>
      </c>
      <c r="H44" s="238">
        <f t="shared" si="7"/>
        <v>0</v>
      </c>
      <c r="I44" s="238"/>
      <c r="J44" s="238"/>
      <c r="K44" s="238"/>
      <c r="L44" s="238"/>
      <c r="M44" s="238"/>
      <c r="N44" s="294"/>
      <c r="O44" s="294"/>
      <c r="P44" s="294">
        <f t="shared" si="8"/>
        <v>0</v>
      </c>
      <c r="Q44" s="238"/>
    </row>
    <row r="45" spans="1:17" s="130" customFormat="1" ht="15.75" x14ac:dyDescent="0.25">
      <c r="A45" s="238"/>
      <c r="B45" s="236"/>
      <c r="C45" s="328"/>
      <c r="D45" s="238"/>
      <c r="E45" s="250"/>
      <c r="F45" s="238"/>
      <c r="G45" s="284">
        <f t="shared" si="1"/>
        <v>0</v>
      </c>
      <c r="H45" s="238">
        <f t="shared" si="7"/>
        <v>0</v>
      </c>
      <c r="I45" s="238"/>
      <c r="J45" s="238"/>
      <c r="K45" s="238"/>
      <c r="L45" s="238"/>
      <c r="M45" s="238"/>
      <c r="N45" s="294"/>
      <c r="O45" s="294"/>
      <c r="P45" s="294">
        <f t="shared" si="8"/>
        <v>0</v>
      </c>
      <c r="Q45" s="238"/>
    </row>
    <row r="46" spans="1:17" s="130" customFormat="1" ht="15.75" x14ac:dyDescent="0.25">
      <c r="A46" s="238"/>
      <c r="B46" s="236"/>
      <c r="C46" s="328"/>
      <c r="D46" s="238"/>
      <c r="E46" s="250"/>
      <c r="F46" s="238"/>
      <c r="G46" s="284">
        <f t="shared" si="1"/>
        <v>0</v>
      </c>
      <c r="H46" s="238">
        <f t="shared" si="7"/>
        <v>0</v>
      </c>
      <c r="I46" s="238"/>
      <c r="J46" s="238"/>
      <c r="K46" s="238"/>
      <c r="L46" s="238"/>
      <c r="M46" s="238"/>
      <c r="N46" s="294"/>
      <c r="O46" s="294"/>
      <c r="P46" s="294">
        <f t="shared" si="8"/>
        <v>0</v>
      </c>
      <c r="Q46" s="238"/>
    </row>
    <row r="47" spans="1:17" s="130" customFormat="1" ht="15.75" x14ac:dyDescent="0.25">
      <c r="A47" s="238"/>
      <c r="B47" s="236"/>
      <c r="C47" s="328"/>
      <c r="D47" s="238"/>
      <c r="E47" s="250"/>
      <c r="F47" s="238"/>
      <c r="G47" s="284">
        <f t="shared" si="1"/>
        <v>0</v>
      </c>
      <c r="H47" s="238">
        <f t="shared" si="7"/>
        <v>0</v>
      </c>
      <c r="I47" s="238"/>
      <c r="J47" s="238"/>
      <c r="K47" s="238"/>
      <c r="L47" s="238"/>
      <c r="M47" s="238"/>
      <c r="N47" s="294"/>
      <c r="O47" s="294"/>
      <c r="P47" s="294">
        <f t="shared" si="8"/>
        <v>0</v>
      </c>
      <c r="Q47" s="238"/>
    </row>
    <row r="48" spans="1:17" s="130" customFormat="1" ht="15.75" x14ac:dyDescent="0.25">
      <c r="A48" s="238"/>
      <c r="B48" s="236"/>
      <c r="C48" s="328"/>
      <c r="D48" s="238"/>
      <c r="E48" s="250"/>
      <c r="F48" s="238"/>
      <c r="G48" s="284">
        <f t="shared" si="1"/>
        <v>0</v>
      </c>
      <c r="H48" s="238">
        <f t="shared" si="7"/>
        <v>0</v>
      </c>
      <c r="I48" s="238"/>
      <c r="J48" s="238"/>
      <c r="K48" s="238"/>
      <c r="L48" s="238"/>
      <c r="M48" s="238"/>
      <c r="N48" s="294"/>
      <c r="O48" s="294"/>
      <c r="P48" s="294">
        <f t="shared" si="8"/>
        <v>0</v>
      </c>
      <c r="Q48" s="238"/>
    </row>
    <row r="49" spans="1:17" s="130" customFormat="1" ht="15.75" x14ac:dyDescent="0.25">
      <c r="A49" s="238"/>
      <c r="B49" s="236"/>
      <c r="C49" s="328"/>
      <c r="D49" s="238"/>
      <c r="E49" s="250"/>
      <c r="F49" s="238"/>
      <c r="G49" s="284">
        <f t="shared" si="1"/>
        <v>0</v>
      </c>
      <c r="H49" s="238">
        <f t="shared" si="7"/>
        <v>0</v>
      </c>
      <c r="I49" s="238"/>
      <c r="J49" s="238"/>
      <c r="K49" s="238"/>
      <c r="L49" s="238"/>
      <c r="M49" s="238"/>
      <c r="N49" s="294"/>
      <c r="O49" s="294"/>
      <c r="P49" s="294">
        <f t="shared" si="8"/>
        <v>0</v>
      </c>
      <c r="Q49" s="238"/>
    </row>
    <row r="50" spans="1:17" s="130" customFormat="1" ht="15.75" x14ac:dyDescent="0.25">
      <c r="A50" s="238"/>
      <c r="B50" s="236"/>
      <c r="C50" s="328"/>
      <c r="D50" s="238"/>
      <c r="E50" s="250"/>
      <c r="F50" s="238"/>
      <c r="G50" s="284">
        <f t="shared" si="1"/>
        <v>0</v>
      </c>
      <c r="H50" s="238">
        <f t="shared" si="7"/>
        <v>0</v>
      </c>
      <c r="I50" s="238"/>
      <c r="J50" s="238"/>
      <c r="K50" s="238"/>
      <c r="L50" s="238"/>
      <c r="M50" s="238"/>
      <c r="N50" s="294"/>
      <c r="O50" s="294"/>
      <c r="P50" s="294">
        <f t="shared" si="8"/>
        <v>0</v>
      </c>
      <c r="Q50" s="238"/>
    </row>
    <row r="51" spans="1:17" s="130" customFormat="1" ht="15.75" x14ac:dyDescent="0.25">
      <c r="A51" s="238"/>
      <c r="B51" s="236"/>
      <c r="C51" s="328"/>
      <c r="D51" s="238"/>
      <c r="E51" s="250"/>
      <c r="F51" s="238"/>
      <c r="G51" s="284">
        <f t="shared" si="1"/>
        <v>0</v>
      </c>
      <c r="H51" s="238">
        <f t="shared" si="7"/>
        <v>0</v>
      </c>
      <c r="I51" s="238"/>
      <c r="J51" s="238"/>
      <c r="K51" s="238"/>
      <c r="L51" s="238"/>
      <c r="M51" s="238"/>
      <c r="N51" s="294"/>
      <c r="O51" s="294"/>
      <c r="P51" s="294">
        <f t="shared" si="8"/>
        <v>0</v>
      </c>
      <c r="Q51" s="238"/>
    </row>
    <row r="52" spans="1:17" s="130" customFormat="1" ht="15.75" x14ac:dyDescent="0.25">
      <c r="A52" s="238"/>
      <c r="B52" s="236"/>
      <c r="C52" s="328"/>
      <c r="D52" s="238"/>
      <c r="E52" s="250"/>
      <c r="F52" s="238"/>
      <c r="G52" s="284">
        <f t="shared" si="1"/>
        <v>0</v>
      </c>
      <c r="H52" s="238">
        <f t="shared" si="7"/>
        <v>0</v>
      </c>
      <c r="I52" s="238"/>
      <c r="J52" s="238"/>
      <c r="K52" s="238"/>
      <c r="L52" s="238"/>
      <c r="M52" s="238"/>
      <c r="N52" s="294"/>
      <c r="O52" s="294"/>
      <c r="P52" s="294">
        <f t="shared" si="8"/>
        <v>0</v>
      </c>
      <c r="Q52" s="238"/>
    </row>
    <row r="53" spans="1:17" s="130" customFormat="1" ht="15.75" x14ac:dyDescent="0.25">
      <c r="A53" s="238"/>
      <c r="B53" s="236"/>
      <c r="C53" s="328"/>
      <c r="D53" s="238"/>
      <c r="E53" s="250"/>
      <c r="F53" s="238"/>
      <c r="G53" s="284">
        <f t="shared" si="1"/>
        <v>0</v>
      </c>
      <c r="H53" s="238">
        <f t="shared" si="7"/>
        <v>0</v>
      </c>
      <c r="I53" s="238"/>
      <c r="J53" s="238"/>
      <c r="K53" s="238"/>
      <c r="L53" s="238"/>
      <c r="M53" s="238"/>
      <c r="N53" s="294"/>
      <c r="O53" s="294"/>
      <c r="P53" s="294">
        <f t="shared" si="8"/>
        <v>0</v>
      </c>
      <c r="Q53" s="238"/>
    </row>
    <row r="54" spans="1:17" s="130" customFormat="1" ht="15.75" x14ac:dyDescent="0.25">
      <c r="A54" s="238"/>
      <c r="B54" s="236"/>
      <c r="C54" s="328"/>
      <c r="D54" s="238"/>
      <c r="E54" s="250"/>
      <c r="F54" s="238"/>
      <c r="G54" s="284">
        <f t="shared" si="1"/>
        <v>0</v>
      </c>
      <c r="H54" s="238">
        <f t="shared" si="7"/>
        <v>0</v>
      </c>
      <c r="I54" s="238"/>
      <c r="J54" s="238"/>
      <c r="K54" s="238"/>
      <c r="L54" s="238"/>
      <c r="M54" s="238"/>
      <c r="N54" s="294"/>
      <c r="O54" s="294"/>
      <c r="P54" s="294">
        <f t="shared" si="8"/>
        <v>0</v>
      </c>
      <c r="Q54" s="238"/>
    </row>
    <row r="55" spans="1:17" s="130" customFormat="1" ht="15.75" x14ac:dyDescent="0.25">
      <c r="A55" s="238"/>
      <c r="B55" s="236"/>
      <c r="C55" s="328"/>
      <c r="D55" s="238"/>
      <c r="E55" s="250"/>
      <c r="F55" s="238"/>
      <c r="G55" s="284">
        <f t="shared" si="1"/>
        <v>0</v>
      </c>
      <c r="H55" s="238">
        <f t="shared" si="7"/>
        <v>0</v>
      </c>
      <c r="I55" s="238"/>
      <c r="J55" s="238"/>
      <c r="K55" s="238"/>
      <c r="L55" s="238" t="str">
        <f t="shared" ref="L55:L108" si="9">IF(D55&gt;0,D55," ")</f>
        <v xml:space="preserve"> </v>
      </c>
      <c r="M55" s="238"/>
      <c r="N55" s="294"/>
      <c r="O55" s="294"/>
      <c r="P55" s="294">
        <f t="shared" si="8"/>
        <v>0</v>
      </c>
      <c r="Q55" s="238"/>
    </row>
    <row r="56" spans="1:17" s="130" customFormat="1" ht="15.75" x14ac:dyDescent="0.25">
      <c r="A56" s="238"/>
      <c r="B56" s="236"/>
      <c r="C56" s="328"/>
      <c r="D56" s="238"/>
      <c r="E56" s="250"/>
      <c r="F56" s="238"/>
      <c r="G56" s="284">
        <f t="shared" si="1"/>
        <v>0</v>
      </c>
      <c r="H56" s="238">
        <f t="shared" si="7"/>
        <v>0</v>
      </c>
      <c r="I56" s="238"/>
      <c r="J56" s="238"/>
      <c r="K56" s="238"/>
      <c r="L56" s="238" t="str">
        <f t="shared" si="9"/>
        <v xml:space="preserve"> </v>
      </c>
      <c r="M56" s="238"/>
      <c r="N56" s="294"/>
      <c r="O56" s="294"/>
      <c r="P56" s="294">
        <f t="shared" si="8"/>
        <v>0</v>
      </c>
      <c r="Q56" s="238"/>
    </row>
    <row r="57" spans="1:17" s="130" customFormat="1" ht="15.75" x14ac:dyDescent="0.25">
      <c r="A57" s="238"/>
      <c r="B57" s="236"/>
      <c r="C57" s="328"/>
      <c r="D57" s="238"/>
      <c r="E57" s="250"/>
      <c r="F57" s="238"/>
      <c r="G57" s="284">
        <f t="shared" si="1"/>
        <v>0</v>
      </c>
      <c r="H57" s="238">
        <f t="shared" si="7"/>
        <v>0</v>
      </c>
      <c r="I57" s="238"/>
      <c r="J57" s="238"/>
      <c r="K57" s="238"/>
      <c r="L57" s="238" t="str">
        <f t="shared" si="9"/>
        <v xml:space="preserve"> </v>
      </c>
      <c r="M57" s="238"/>
      <c r="N57" s="294"/>
      <c r="O57" s="294"/>
      <c r="P57" s="294">
        <f t="shared" si="8"/>
        <v>0</v>
      </c>
      <c r="Q57" s="238"/>
    </row>
    <row r="58" spans="1:17" s="130" customFormat="1" x14ac:dyDescent="0.2">
      <c r="A58" s="238"/>
      <c r="B58" s="236"/>
      <c r="C58" s="328"/>
      <c r="D58" s="238"/>
      <c r="E58" s="250"/>
      <c r="F58" s="238"/>
      <c r="G58" s="237">
        <f t="shared" ref="G58" si="10">G57-E58+C58</f>
        <v>0</v>
      </c>
      <c r="H58" s="238">
        <f t="shared" si="7"/>
        <v>0</v>
      </c>
      <c r="I58" s="238"/>
      <c r="J58" s="238"/>
      <c r="K58" s="238"/>
      <c r="L58" s="238" t="str">
        <f t="shared" si="9"/>
        <v xml:space="preserve"> </v>
      </c>
      <c r="M58" s="238"/>
      <c r="N58" s="294"/>
      <c r="O58" s="294"/>
      <c r="P58" s="294">
        <f t="shared" si="8"/>
        <v>0</v>
      </c>
      <c r="Q58" s="238"/>
    </row>
    <row r="59" spans="1:17" s="130" customFormat="1" x14ac:dyDescent="0.2">
      <c r="A59" s="238"/>
      <c r="B59" s="236"/>
      <c r="C59" s="328"/>
      <c r="D59" s="238"/>
      <c r="E59" s="250"/>
      <c r="F59" s="238"/>
      <c r="G59" s="237">
        <f t="shared" ref="G59:G71" si="11">G58-E59+C59</f>
        <v>0</v>
      </c>
      <c r="H59" s="238">
        <f t="shared" si="7"/>
        <v>0</v>
      </c>
      <c r="I59" s="238"/>
      <c r="J59" s="238"/>
      <c r="K59" s="238"/>
      <c r="L59" s="238" t="str">
        <f t="shared" si="9"/>
        <v xml:space="preserve"> </v>
      </c>
      <c r="M59" s="238"/>
      <c r="N59" s="294"/>
      <c r="O59" s="294"/>
      <c r="P59" s="294">
        <f t="shared" si="8"/>
        <v>0</v>
      </c>
      <c r="Q59" s="238"/>
    </row>
    <row r="60" spans="1:17" s="130" customFormat="1" x14ac:dyDescent="0.2">
      <c r="A60" s="238"/>
      <c r="B60" s="236"/>
      <c r="C60" s="328"/>
      <c r="D60" s="238"/>
      <c r="E60" s="250"/>
      <c r="F60" s="238"/>
      <c r="G60" s="237">
        <f t="shared" si="11"/>
        <v>0</v>
      </c>
      <c r="H60" s="238">
        <f t="shared" si="7"/>
        <v>0</v>
      </c>
      <c r="I60" s="238"/>
      <c r="J60" s="238"/>
      <c r="K60" s="238"/>
      <c r="L60" s="238" t="str">
        <f t="shared" si="9"/>
        <v xml:space="preserve"> </v>
      </c>
      <c r="M60" s="238"/>
      <c r="N60" s="294"/>
      <c r="O60" s="294"/>
      <c r="P60" s="294">
        <f t="shared" si="8"/>
        <v>0</v>
      </c>
      <c r="Q60" s="238"/>
    </row>
    <row r="61" spans="1:17" s="130" customFormat="1" x14ac:dyDescent="0.2">
      <c r="A61" s="238"/>
      <c r="B61" s="236"/>
      <c r="C61" s="328"/>
      <c r="D61" s="238"/>
      <c r="E61" s="250"/>
      <c r="F61" s="238"/>
      <c r="G61" s="237">
        <f t="shared" si="11"/>
        <v>0</v>
      </c>
      <c r="H61" s="238">
        <f t="shared" si="7"/>
        <v>0</v>
      </c>
      <c r="I61" s="238"/>
      <c r="J61" s="238"/>
      <c r="K61" s="238"/>
      <c r="L61" s="238" t="str">
        <f t="shared" si="9"/>
        <v xml:space="preserve"> </v>
      </c>
      <c r="M61" s="238"/>
      <c r="N61" s="294"/>
      <c r="O61" s="294"/>
      <c r="P61" s="294">
        <f t="shared" si="8"/>
        <v>0</v>
      </c>
      <c r="Q61" s="238"/>
    </row>
    <row r="62" spans="1:17" s="130" customFormat="1" x14ac:dyDescent="0.2">
      <c r="A62" s="238"/>
      <c r="B62" s="236"/>
      <c r="C62" s="328"/>
      <c r="D62" s="238"/>
      <c r="E62" s="250"/>
      <c r="F62" s="238"/>
      <c r="G62" s="237">
        <f t="shared" si="11"/>
        <v>0</v>
      </c>
      <c r="H62" s="238">
        <f t="shared" si="7"/>
        <v>0</v>
      </c>
      <c r="I62" s="238"/>
      <c r="J62" s="238"/>
      <c r="K62" s="238"/>
      <c r="L62" s="238" t="str">
        <f t="shared" si="9"/>
        <v xml:space="preserve"> </v>
      </c>
      <c r="M62" s="238"/>
      <c r="N62" s="294"/>
      <c r="O62" s="294"/>
      <c r="P62" s="294">
        <f t="shared" si="8"/>
        <v>0</v>
      </c>
      <c r="Q62" s="238"/>
    </row>
    <row r="63" spans="1:17" s="130" customFormat="1" x14ac:dyDescent="0.2">
      <c r="A63" s="238"/>
      <c r="B63" s="236"/>
      <c r="C63" s="328"/>
      <c r="D63" s="238"/>
      <c r="E63" s="250"/>
      <c r="F63" s="238"/>
      <c r="G63" s="237">
        <f t="shared" si="11"/>
        <v>0</v>
      </c>
      <c r="H63" s="238">
        <f t="shared" si="7"/>
        <v>0</v>
      </c>
      <c r="I63" s="238"/>
      <c r="J63" s="238"/>
      <c r="K63" s="238"/>
      <c r="L63" s="238" t="str">
        <f t="shared" si="9"/>
        <v xml:space="preserve"> </v>
      </c>
      <c r="M63" s="238"/>
      <c r="N63" s="294"/>
      <c r="O63" s="294"/>
      <c r="P63" s="294">
        <f t="shared" si="8"/>
        <v>0</v>
      </c>
      <c r="Q63" s="238"/>
    </row>
    <row r="64" spans="1:17" s="130" customFormat="1" x14ac:dyDescent="0.2">
      <c r="A64" s="238"/>
      <c r="B64" s="236"/>
      <c r="C64" s="328"/>
      <c r="D64" s="238"/>
      <c r="E64" s="250"/>
      <c r="F64" s="238"/>
      <c r="G64" s="237">
        <f t="shared" si="11"/>
        <v>0</v>
      </c>
      <c r="H64" s="238">
        <f t="shared" si="7"/>
        <v>0</v>
      </c>
      <c r="I64" s="238"/>
      <c r="J64" s="238"/>
      <c r="K64" s="238"/>
      <c r="L64" s="238" t="str">
        <f t="shared" si="9"/>
        <v xml:space="preserve"> </v>
      </c>
      <c r="M64" s="238"/>
      <c r="N64" s="294"/>
      <c r="O64" s="294"/>
      <c r="P64" s="294">
        <f t="shared" si="8"/>
        <v>0</v>
      </c>
      <c r="Q64" s="238"/>
    </row>
    <row r="65" spans="1:17" s="130" customFormat="1" x14ac:dyDescent="0.2">
      <c r="A65" s="238"/>
      <c r="B65" s="236"/>
      <c r="C65" s="328"/>
      <c r="D65" s="238"/>
      <c r="E65" s="250"/>
      <c r="F65" s="238"/>
      <c r="G65" s="237">
        <f t="shared" si="11"/>
        <v>0</v>
      </c>
      <c r="H65" s="238">
        <f t="shared" si="7"/>
        <v>0</v>
      </c>
      <c r="I65" s="238"/>
      <c r="J65" s="238"/>
      <c r="K65" s="238"/>
      <c r="L65" s="238" t="str">
        <f t="shared" si="9"/>
        <v xml:space="preserve"> </v>
      </c>
      <c r="M65" s="238"/>
      <c r="N65" s="294"/>
      <c r="O65" s="294"/>
      <c r="P65" s="294">
        <f t="shared" si="8"/>
        <v>0</v>
      </c>
      <c r="Q65" s="238"/>
    </row>
    <row r="66" spans="1:17" s="130" customFormat="1" x14ac:dyDescent="0.2">
      <c r="A66" s="238"/>
      <c r="B66" s="236"/>
      <c r="C66" s="328"/>
      <c r="D66" s="238"/>
      <c r="E66" s="250"/>
      <c r="F66" s="238"/>
      <c r="G66" s="237">
        <f t="shared" si="11"/>
        <v>0</v>
      </c>
      <c r="H66" s="238">
        <f t="shared" si="7"/>
        <v>0</v>
      </c>
      <c r="I66" s="238"/>
      <c r="J66" s="238"/>
      <c r="K66" s="238"/>
      <c r="L66" s="238" t="str">
        <f t="shared" si="9"/>
        <v xml:space="preserve"> </v>
      </c>
      <c r="M66" s="238"/>
      <c r="N66" s="294"/>
      <c r="O66" s="294"/>
      <c r="P66" s="294">
        <f t="shared" si="8"/>
        <v>0</v>
      </c>
      <c r="Q66" s="238"/>
    </row>
    <row r="67" spans="1:17" s="130" customFormat="1" x14ac:dyDescent="0.2">
      <c r="A67" s="238"/>
      <c r="B67" s="236"/>
      <c r="C67" s="328"/>
      <c r="D67" s="238"/>
      <c r="E67" s="250"/>
      <c r="F67" s="238"/>
      <c r="G67" s="237">
        <f t="shared" si="11"/>
        <v>0</v>
      </c>
      <c r="H67" s="238">
        <f t="shared" si="7"/>
        <v>0</v>
      </c>
      <c r="I67" s="238"/>
      <c r="J67" s="238"/>
      <c r="K67" s="238"/>
      <c r="L67" s="238" t="str">
        <f t="shared" si="9"/>
        <v xml:space="preserve"> </v>
      </c>
      <c r="M67" s="238"/>
      <c r="N67" s="294"/>
      <c r="O67" s="294"/>
      <c r="P67" s="294">
        <f t="shared" si="8"/>
        <v>0</v>
      </c>
      <c r="Q67" s="238"/>
    </row>
    <row r="68" spans="1:17" s="130" customFormat="1" x14ac:dyDescent="0.2">
      <c r="A68" s="238"/>
      <c r="B68" s="236"/>
      <c r="C68" s="328"/>
      <c r="D68" s="238"/>
      <c r="E68" s="250"/>
      <c r="F68" s="238"/>
      <c r="G68" s="237">
        <f t="shared" si="11"/>
        <v>0</v>
      </c>
      <c r="H68" s="238">
        <f t="shared" si="7"/>
        <v>0</v>
      </c>
      <c r="I68" s="238"/>
      <c r="J68" s="238"/>
      <c r="K68" s="238"/>
      <c r="L68" s="238" t="str">
        <f t="shared" si="9"/>
        <v xml:space="preserve"> </v>
      </c>
      <c r="M68" s="238"/>
      <c r="N68" s="294"/>
      <c r="O68" s="294"/>
      <c r="P68" s="294">
        <f t="shared" si="8"/>
        <v>0</v>
      </c>
      <c r="Q68" s="238"/>
    </row>
    <row r="69" spans="1:17" s="130" customFormat="1" x14ac:dyDescent="0.2">
      <c r="A69" s="238"/>
      <c r="B69" s="236"/>
      <c r="C69" s="328"/>
      <c r="D69" s="238"/>
      <c r="E69" s="250"/>
      <c r="F69" s="238"/>
      <c r="G69" s="237">
        <f t="shared" si="11"/>
        <v>0</v>
      </c>
      <c r="H69" s="238">
        <f t="shared" si="7"/>
        <v>0</v>
      </c>
      <c r="I69" s="238"/>
      <c r="J69" s="238"/>
      <c r="K69" s="238"/>
      <c r="L69" s="238" t="str">
        <f t="shared" si="9"/>
        <v xml:space="preserve"> </v>
      </c>
      <c r="M69" s="238"/>
      <c r="N69" s="294"/>
      <c r="O69" s="294"/>
      <c r="P69" s="294">
        <f t="shared" si="8"/>
        <v>0</v>
      </c>
      <c r="Q69" s="238"/>
    </row>
    <row r="70" spans="1:17" s="130" customFormat="1" x14ac:dyDescent="0.2">
      <c r="A70" s="238"/>
      <c r="B70" s="236"/>
      <c r="C70" s="328"/>
      <c r="D70" s="238"/>
      <c r="E70" s="250"/>
      <c r="F70" s="238"/>
      <c r="G70" s="237">
        <f t="shared" si="11"/>
        <v>0</v>
      </c>
      <c r="H70" s="238">
        <f t="shared" si="7"/>
        <v>0</v>
      </c>
      <c r="I70" s="238"/>
      <c r="J70" s="238"/>
      <c r="K70" s="238"/>
      <c r="L70" s="238" t="str">
        <f t="shared" si="9"/>
        <v xml:space="preserve"> </v>
      </c>
      <c r="M70" s="238"/>
      <c r="N70" s="294"/>
      <c r="O70" s="294"/>
      <c r="P70" s="294">
        <f t="shared" si="8"/>
        <v>0</v>
      </c>
      <c r="Q70" s="238"/>
    </row>
    <row r="71" spans="1:17" s="130" customFormat="1" x14ac:dyDescent="0.2">
      <c r="A71" s="238"/>
      <c r="B71" s="236"/>
      <c r="C71" s="328"/>
      <c r="D71" s="238"/>
      <c r="E71" s="250"/>
      <c r="F71" s="238"/>
      <c r="G71" s="237">
        <f t="shared" si="11"/>
        <v>0</v>
      </c>
      <c r="H71" s="238">
        <f t="shared" si="7"/>
        <v>0</v>
      </c>
      <c r="I71" s="238"/>
      <c r="J71" s="238"/>
      <c r="K71" s="238"/>
      <c r="L71" s="238" t="str">
        <f t="shared" si="9"/>
        <v xml:space="preserve"> </v>
      </c>
      <c r="M71" s="238"/>
      <c r="N71" s="294"/>
      <c r="O71" s="294"/>
      <c r="P71" s="294">
        <f t="shared" si="8"/>
        <v>0</v>
      </c>
      <c r="Q71" s="238"/>
    </row>
    <row r="72" spans="1:17" s="130" customFormat="1" x14ac:dyDescent="0.2">
      <c r="A72" s="238"/>
      <c r="B72" s="236"/>
      <c r="C72" s="328"/>
      <c r="D72" s="238"/>
      <c r="E72" s="250"/>
      <c r="F72" s="238"/>
      <c r="G72" s="237">
        <f t="shared" ref="G72:H135" si="12">G71-E72+C72</f>
        <v>0</v>
      </c>
      <c r="H72" s="238">
        <f t="shared" si="7"/>
        <v>0</v>
      </c>
      <c r="I72" s="238"/>
      <c r="J72" s="238"/>
      <c r="K72" s="238"/>
      <c r="L72" s="238" t="str">
        <f t="shared" si="9"/>
        <v xml:space="preserve"> </v>
      </c>
      <c r="M72" s="238"/>
      <c r="N72" s="294"/>
      <c r="O72" s="294"/>
      <c r="P72" s="294">
        <f t="shared" si="8"/>
        <v>0</v>
      </c>
      <c r="Q72" s="238"/>
    </row>
    <row r="73" spans="1:17" x14ac:dyDescent="0.2">
      <c r="A73" s="57"/>
      <c r="B73" s="146"/>
      <c r="C73" s="85"/>
      <c r="D73" s="238"/>
      <c r="E73" s="250"/>
      <c r="F73" s="238"/>
      <c r="G73" s="237">
        <f t="shared" si="12"/>
        <v>0</v>
      </c>
      <c r="H73" s="238">
        <f t="shared" si="7"/>
        <v>0</v>
      </c>
      <c r="I73" s="57"/>
      <c r="J73" s="57"/>
      <c r="K73" s="57"/>
      <c r="L73" s="57" t="str">
        <f t="shared" si="9"/>
        <v xml:space="preserve"> </v>
      </c>
      <c r="M73" s="57"/>
      <c r="N73" s="79"/>
      <c r="O73" s="78"/>
      <c r="P73" s="79">
        <f t="shared" si="8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237">
        <f t="shared" si="12"/>
        <v>0</v>
      </c>
      <c r="H74" s="238">
        <f t="shared" si="7"/>
        <v>0</v>
      </c>
      <c r="I74" s="57"/>
      <c r="J74" s="57"/>
      <c r="K74" s="57"/>
      <c r="L74" s="57" t="str">
        <f t="shared" si="9"/>
        <v xml:space="preserve"> </v>
      </c>
      <c r="M74" s="57"/>
      <c r="N74" s="79"/>
      <c r="O74" s="78"/>
      <c r="P74" s="79">
        <f t="shared" si="8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237">
        <f t="shared" si="12"/>
        <v>0</v>
      </c>
      <c r="H75" s="238">
        <f t="shared" si="7"/>
        <v>0</v>
      </c>
      <c r="I75" s="57"/>
      <c r="J75" s="57"/>
      <c r="K75" s="57"/>
      <c r="L75" s="57" t="str">
        <f t="shared" si="9"/>
        <v xml:space="preserve"> </v>
      </c>
      <c r="M75" s="57"/>
      <c r="N75" s="79"/>
      <c r="O75" s="78"/>
      <c r="P75" s="79">
        <f t="shared" si="8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237">
        <f t="shared" si="12"/>
        <v>0</v>
      </c>
      <c r="H76" s="238">
        <f t="shared" si="7"/>
        <v>0</v>
      </c>
      <c r="I76" s="57"/>
      <c r="J76" s="57"/>
      <c r="K76" s="57"/>
      <c r="L76" s="57" t="str">
        <f t="shared" si="9"/>
        <v xml:space="preserve"> </v>
      </c>
      <c r="M76" s="57"/>
      <c r="N76" s="79"/>
      <c r="O76" s="78"/>
      <c r="P76" s="79">
        <f t="shared" si="8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237">
        <f t="shared" si="12"/>
        <v>0</v>
      </c>
      <c r="H77" s="238">
        <f t="shared" si="7"/>
        <v>0</v>
      </c>
      <c r="I77" s="57"/>
      <c r="J77" s="57"/>
      <c r="K77" s="57"/>
      <c r="L77" s="57" t="str">
        <f t="shared" si="9"/>
        <v xml:space="preserve"> </v>
      </c>
      <c r="M77" s="57"/>
      <c r="N77" s="79"/>
      <c r="O77" s="78"/>
      <c r="P77" s="79">
        <f t="shared" si="8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237">
        <f t="shared" si="12"/>
        <v>0</v>
      </c>
      <c r="H78" s="238">
        <f t="shared" si="7"/>
        <v>0</v>
      </c>
      <c r="I78" s="57"/>
      <c r="J78" s="57"/>
      <c r="K78" s="57"/>
      <c r="L78" s="57" t="str">
        <f t="shared" si="9"/>
        <v xml:space="preserve"> </v>
      </c>
      <c r="M78" s="57"/>
      <c r="N78" s="79"/>
      <c r="O78" s="78"/>
      <c r="P78" s="79">
        <f t="shared" si="8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237">
        <f t="shared" si="12"/>
        <v>0</v>
      </c>
      <c r="H79" s="238">
        <f t="shared" si="7"/>
        <v>0</v>
      </c>
      <c r="I79" s="57"/>
      <c r="J79" s="57"/>
      <c r="K79" s="57"/>
      <c r="L79" s="57" t="str">
        <f t="shared" si="9"/>
        <v xml:space="preserve"> </v>
      </c>
      <c r="M79" s="57"/>
      <c r="N79" s="79"/>
      <c r="O79" s="78"/>
      <c r="P79" s="79">
        <f t="shared" si="8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237">
        <f t="shared" si="12"/>
        <v>0</v>
      </c>
      <c r="H80" s="238">
        <f t="shared" si="7"/>
        <v>0</v>
      </c>
      <c r="I80" s="57"/>
      <c r="J80" s="57"/>
      <c r="K80" s="57"/>
      <c r="L80" s="57" t="str">
        <f t="shared" si="9"/>
        <v xml:space="preserve"> </v>
      </c>
      <c r="M80" s="57"/>
      <c r="N80" s="79"/>
      <c r="O80" s="78"/>
      <c r="P80" s="79">
        <f t="shared" si="8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237">
        <f t="shared" si="12"/>
        <v>0</v>
      </c>
      <c r="H81" s="238">
        <f t="shared" si="7"/>
        <v>0</v>
      </c>
      <c r="I81" s="57"/>
      <c r="J81" s="57"/>
      <c r="K81" s="57"/>
      <c r="L81" s="57" t="str">
        <f t="shared" si="9"/>
        <v xml:space="preserve"> </v>
      </c>
      <c r="M81" s="57"/>
      <c r="N81" s="79"/>
      <c r="O81" s="78"/>
      <c r="P81" s="79">
        <f t="shared" si="8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237">
        <f t="shared" si="12"/>
        <v>0</v>
      </c>
      <c r="H82" s="238">
        <f t="shared" si="7"/>
        <v>0</v>
      </c>
      <c r="I82" s="57"/>
      <c r="J82" s="57"/>
      <c r="K82" s="57"/>
      <c r="L82" s="57" t="str">
        <f t="shared" si="9"/>
        <v xml:space="preserve"> </v>
      </c>
      <c r="M82" s="57"/>
      <c r="N82" s="79"/>
      <c r="O82" s="78"/>
      <c r="P82" s="79">
        <f t="shared" si="8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237">
        <f t="shared" si="12"/>
        <v>0</v>
      </c>
      <c r="H83" s="238">
        <f t="shared" ref="H83:H89" si="13">H82-F83+D83</f>
        <v>0</v>
      </c>
      <c r="I83" s="57"/>
      <c r="J83" s="57"/>
      <c r="K83" s="57"/>
      <c r="L83" s="57" t="str">
        <f t="shared" si="9"/>
        <v xml:space="preserve"> </v>
      </c>
      <c r="M83" s="57"/>
      <c r="N83" s="79"/>
      <c r="O83" s="78"/>
      <c r="P83" s="79">
        <f t="shared" si="8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237">
        <f t="shared" si="12"/>
        <v>0</v>
      </c>
      <c r="H84" s="238">
        <f t="shared" si="13"/>
        <v>0</v>
      </c>
      <c r="I84" s="57"/>
      <c r="J84" s="57"/>
      <c r="K84" s="57"/>
      <c r="L84" s="57" t="str">
        <f t="shared" si="9"/>
        <v xml:space="preserve"> </v>
      </c>
      <c r="M84" s="57"/>
      <c r="N84" s="79"/>
      <c r="O84" s="78"/>
      <c r="P84" s="79">
        <f t="shared" si="8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12"/>
        <v>0</v>
      </c>
      <c r="H85" s="57">
        <f t="shared" si="13"/>
        <v>0</v>
      </c>
      <c r="I85" s="57"/>
      <c r="J85" s="57"/>
      <c r="K85" s="57"/>
      <c r="L85" s="57" t="str">
        <f t="shared" si="9"/>
        <v xml:space="preserve"> </v>
      </c>
      <c r="M85" s="57"/>
      <c r="N85" s="79"/>
      <c r="O85" s="78"/>
      <c r="P85" s="79">
        <f t="shared" si="8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12"/>
        <v>0</v>
      </c>
      <c r="H86" s="57">
        <f t="shared" si="13"/>
        <v>0</v>
      </c>
      <c r="I86" s="57"/>
      <c r="J86" s="57"/>
      <c r="K86" s="57"/>
      <c r="L86" s="57" t="str">
        <f t="shared" si="9"/>
        <v xml:space="preserve"> </v>
      </c>
      <c r="M86" s="57"/>
      <c r="N86" s="79"/>
      <c r="O86" s="78"/>
      <c r="P86" s="79">
        <f t="shared" si="8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12"/>
        <v>0</v>
      </c>
      <c r="H87" s="57">
        <f t="shared" si="13"/>
        <v>0</v>
      </c>
      <c r="I87" s="57"/>
      <c r="J87" s="57"/>
      <c r="K87" s="57"/>
      <c r="L87" s="57" t="str">
        <f t="shared" si="9"/>
        <v xml:space="preserve"> </v>
      </c>
      <c r="M87" s="57"/>
      <c r="N87" s="79"/>
      <c r="O87" s="78"/>
      <c r="P87" s="79">
        <f t="shared" si="8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12"/>
        <v>0</v>
      </c>
      <c r="H88" s="57">
        <f t="shared" si="13"/>
        <v>0</v>
      </c>
      <c r="I88" s="57"/>
      <c r="J88" s="57"/>
      <c r="K88" s="57"/>
      <c r="L88" s="57" t="str">
        <f t="shared" si="9"/>
        <v xml:space="preserve"> </v>
      </c>
      <c r="M88" s="57"/>
      <c r="N88" s="79"/>
      <c r="O88" s="78"/>
      <c r="P88" s="79">
        <f t="shared" si="8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12"/>
        <v>0</v>
      </c>
      <c r="H89" s="57">
        <f t="shared" si="13"/>
        <v>0</v>
      </c>
      <c r="I89" s="57"/>
      <c r="J89" s="57"/>
      <c r="K89" s="57"/>
      <c r="L89" s="57" t="str">
        <f t="shared" si="9"/>
        <v xml:space="preserve"> </v>
      </c>
      <c r="M89" s="57"/>
      <c r="N89" s="79"/>
      <c r="O89" s="78"/>
      <c r="P89" s="79">
        <f t="shared" si="8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12"/>
        <v>0</v>
      </c>
      <c r="H90" s="57">
        <f t="shared" si="12"/>
        <v>0</v>
      </c>
      <c r="I90" s="57"/>
      <c r="J90" s="57"/>
      <c r="K90" s="57"/>
      <c r="L90" s="57" t="str">
        <f t="shared" si="9"/>
        <v xml:space="preserve"> </v>
      </c>
      <c r="M90" s="57"/>
      <c r="N90" s="79"/>
      <c r="O90" s="78"/>
      <c r="P90" s="79">
        <f t="shared" si="8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12"/>
        <v>0</v>
      </c>
      <c r="H91" s="57">
        <f t="shared" si="12"/>
        <v>0</v>
      </c>
      <c r="I91" s="57"/>
      <c r="J91" s="57"/>
      <c r="K91" s="57"/>
      <c r="L91" s="57" t="str">
        <f t="shared" si="9"/>
        <v xml:space="preserve"> </v>
      </c>
      <c r="M91" s="57"/>
      <c r="N91" s="79"/>
      <c r="O91" s="78"/>
      <c r="P91" s="79">
        <f t="shared" si="8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12"/>
        <v>0</v>
      </c>
      <c r="H92" s="57">
        <f t="shared" si="12"/>
        <v>0</v>
      </c>
      <c r="I92" s="57"/>
      <c r="J92" s="57"/>
      <c r="K92" s="57"/>
      <c r="L92" s="57" t="str">
        <f t="shared" si="9"/>
        <v xml:space="preserve"> </v>
      </c>
      <c r="M92" s="57"/>
      <c r="N92" s="79"/>
      <c r="O92" s="78"/>
      <c r="P92" s="79">
        <f t="shared" si="8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12"/>
        <v>0</v>
      </c>
      <c r="H93" s="57">
        <f t="shared" si="12"/>
        <v>0</v>
      </c>
      <c r="I93" s="57"/>
      <c r="J93" s="57"/>
      <c r="K93" s="57"/>
      <c r="L93" s="57" t="str">
        <f t="shared" si="9"/>
        <v xml:space="preserve"> </v>
      </c>
      <c r="M93" s="57"/>
      <c r="N93" s="79"/>
      <c r="O93" s="78"/>
      <c r="P93" s="79">
        <f t="shared" si="8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12"/>
        <v>0</v>
      </c>
      <c r="H94" s="57">
        <f t="shared" si="12"/>
        <v>0</v>
      </c>
      <c r="I94" s="57"/>
      <c r="J94" s="57"/>
      <c r="K94" s="57"/>
      <c r="L94" s="57" t="str">
        <f t="shared" si="9"/>
        <v xml:space="preserve"> </v>
      </c>
      <c r="M94" s="57"/>
      <c r="N94" s="79"/>
      <c r="O94" s="78"/>
      <c r="P94" s="79">
        <f t="shared" si="8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12"/>
        <v>0</v>
      </c>
      <c r="H95" s="57">
        <f t="shared" si="12"/>
        <v>0</v>
      </c>
      <c r="I95" s="57"/>
      <c r="J95" s="57"/>
      <c r="K95" s="57"/>
      <c r="L95" s="57" t="str">
        <f t="shared" si="9"/>
        <v xml:space="preserve"> </v>
      </c>
      <c r="M95" s="57"/>
      <c r="N95" s="79"/>
      <c r="O95" s="78"/>
      <c r="P95" s="79">
        <f t="shared" si="8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12"/>
        <v>0</v>
      </c>
      <c r="H96" s="57">
        <f t="shared" si="12"/>
        <v>0</v>
      </c>
      <c r="I96" s="57"/>
      <c r="J96" s="57"/>
      <c r="K96" s="57"/>
      <c r="L96" s="57" t="str">
        <f t="shared" si="9"/>
        <v xml:space="preserve"> </v>
      </c>
      <c r="M96" s="57"/>
      <c r="N96" s="79"/>
      <c r="O96" s="78"/>
      <c r="P96" s="79">
        <f t="shared" si="8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12"/>
        <v>0</v>
      </c>
      <c r="H97" s="57">
        <f t="shared" si="12"/>
        <v>0</v>
      </c>
      <c r="I97" s="57"/>
      <c r="J97" s="57"/>
      <c r="K97" s="57"/>
      <c r="L97" s="57" t="str">
        <f t="shared" si="9"/>
        <v xml:space="preserve"> </v>
      </c>
      <c r="M97" s="57"/>
      <c r="N97" s="79"/>
      <c r="O97" s="78"/>
      <c r="P97" s="79">
        <f t="shared" si="8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12"/>
        <v>0</v>
      </c>
      <c r="H98" s="57">
        <f t="shared" si="12"/>
        <v>0</v>
      </c>
      <c r="I98" s="57"/>
      <c r="J98" s="57"/>
      <c r="K98" s="57"/>
      <c r="L98" s="57" t="str">
        <f t="shared" si="9"/>
        <v xml:space="preserve"> </v>
      </c>
      <c r="M98" s="57"/>
      <c r="N98" s="79"/>
      <c r="O98" s="78"/>
      <c r="P98" s="79">
        <f t="shared" si="8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12"/>
        <v>0</v>
      </c>
      <c r="H99" s="57">
        <f t="shared" si="12"/>
        <v>0</v>
      </c>
      <c r="I99" s="57"/>
      <c r="J99" s="57"/>
      <c r="K99" s="57"/>
      <c r="L99" s="57" t="str">
        <f t="shared" si="9"/>
        <v xml:space="preserve"> </v>
      </c>
      <c r="M99" s="57"/>
      <c r="N99" s="79"/>
      <c r="O99" s="78"/>
      <c r="P99" s="79">
        <f t="shared" si="8"/>
        <v>0</v>
      </c>
      <c r="Q99" s="73"/>
    </row>
    <row r="100" spans="1:17" x14ac:dyDescent="0.2">
      <c r="A100" s="57"/>
      <c r="B100" s="146"/>
      <c r="C100" s="85"/>
      <c r="D100" s="57"/>
      <c r="E100" s="155"/>
      <c r="F100" s="57"/>
      <c r="G100" s="80">
        <f t="shared" si="12"/>
        <v>0</v>
      </c>
      <c r="H100" s="57">
        <f t="shared" si="12"/>
        <v>0</v>
      </c>
      <c r="I100" s="57"/>
      <c r="J100" s="57"/>
      <c r="K100" s="57"/>
      <c r="L100" s="57" t="str">
        <f t="shared" si="9"/>
        <v xml:space="preserve"> </v>
      </c>
      <c r="M100" s="57"/>
      <c r="N100" s="79"/>
      <c r="O100" s="78"/>
      <c r="P100" s="79">
        <f t="shared" si="8"/>
        <v>0</v>
      </c>
      <c r="Q100" s="73"/>
    </row>
    <row r="101" spans="1:17" x14ac:dyDescent="0.2">
      <c r="A101" s="57"/>
      <c r="B101" s="146"/>
      <c r="C101" s="85"/>
      <c r="D101" s="57"/>
      <c r="E101" s="155"/>
      <c r="F101" s="57"/>
      <c r="G101" s="80">
        <f t="shared" si="12"/>
        <v>0</v>
      </c>
      <c r="H101" s="57">
        <f t="shared" si="12"/>
        <v>0</v>
      </c>
      <c r="I101" s="57"/>
      <c r="J101" s="57"/>
      <c r="K101" s="57"/>
      <c r="L101" s="57" t="str">
        <f t="shared" si="9"/>
        <v xml:space="preserve"> </v>
      </c>
      <c r="M101" s="57"/>
      <c r="N101" s="79"/>
      <c r="O101" s="78"/>
      <c r="P101" s="79">
        <f t="shared" si="8"/>
        <v>0</v>
      </c>
      <c r="Q101" s="73"/>
    </row>
    <row r="102" spans="1:17" x14ac:dyDescent="0.2">
      <c r="A102" s="57"/>
      <c r="B102" s="146"/>
      <c r="C102" s="85"/>
      <c r="D102" s="57"/>
      <c r="E102" s="155"/>
      <c r="F102" s="57"/>
      <c r="G102" s="80">
        <f t="shared" si="12"/>
        <v>0</v>
      </c>
      <c r="H102" s="57">
        <f t="shared" si="12"/>
        <v>0</v>
      </c>
      <c r="I102" s="57"/>
      <c r="J102" s="57"/>
      <c r="K102" s="57"/>
      <c r="L102" s="57" t="str">
        <f t="shared" si="9"/>
        <v xml:space="preserve"> </v>
      </c>
      <c r="M102" s="57"/>
      <c r="N102" s="79"/>
      <c r="O102" s="78"/>
      <c r="P102" s="79">
        <f t="shared" si="8"/>
        <v>0</v>
      </c>
      <c r="Q102" s="73"/>
    </row>
    <row r="103" spans="1:17" x14ac:dyDescent="0.2">
      <c r="A103" s="57"/>
      <c r="B103" s="146"/>
      <c r="C103" s="120"/>
      <c r="D103" s="57"/>
      <c r="E103" s="155"/>
      <c r="F103" s="57"/>
      <c r="G103" s="80">
        <f t="shared" si="12"/>
        <v>0</v>
      </c>
      <c r="H103" s="57">
        <f t="shared" si="12"/>
        <v>0</v>
      </c>
      <c r="I103" s="57"/>
      <c r="J103" s="57"/>
      <c r="K103" s="57"/>
      <c r="L103" s="57"/>
      <c r="M103" s="57"/>
      <c r="N103" s="79"/>
      <c r="O103" s="78"/>
      <c r="P103" s="79"/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12"/>
        <v>0</v>
      </c>
      <c r="H104" s="57">
        <f t="shared" si="12"/>
        <v>0</v>
      </c>
      <c r="I104" s="57"/>
      <c r="J104" s="57"/>
      <c r="K104" s="57"/>
      <c r="L104" s="57" t="str">
        <f t="shared" si="9"/>
        <v xml:space="preserve"> </v>
      </c>
      <c r="M104" s="57"/>
      <c r="N104" s="79"/>
      <c r="O104" s="78"/>
      <c r="P104" s="79">
        <f t="shared" si="8"/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12"/>
        <v>0</v>
      </c>
      <c r="H105" s="57">
        <f t="shared" si="12"/>
        <v>0</v>
      </c>
      <c r="I105" s="57"/>
      <c r="J105" s="57"/>
      <c r="K105" s="57"/>
      <c r="L105" s="57" t="str">
        <f t="shared" si="9"/>
        <v xml:space="preserve"> </v>
      </c>
      <c r="M105" s="57"/>
      <c r="N105" s="79"/>
      <c r="O105" s="78"/>
      <c r="P105" s="79">
        <f t="shared" si="8"/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12"/>
        <v>0</v>
      </c>
      <c r="H106" s="57">
        <f t="shared" si="12"/>
        <v>0</v>
      </c>
      <c r="I106" s="57"/>
      <c r="J106" s="57"/>
      <c r="K106" s="57"/>
      <c r="L106" s="57" t="str">
        <f t="shared" si="9"/>
        <v xml:space="preserve"> </v>
      </c>
      <c r="M106" s="57"/>
      <c r="N106" s="79"/>
      <c r="O106" s="78"/>
      <c r="P106" s="79">
        <f t="shared" si="8"/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12"/>
        <v>0</v>
      </c>
      <c r="H107" s="57">
        <f t="shared" si="12"/>
        <v>0</v>
      </c>
      <c r="I107" s="57"/>
      <c r="J107" s="57"/>
      <c r="K107" s="57"/>
      <c r="L107" s="57" t="str">
        <f t="shared" si="9"/>
        <v xml:space="preserve"> </v>
      </c>
      <c r="M107" s="57"/>
      <c r="N107" s="79"/>
      <c r="O107" s="78"/>
      <c r="P107" s="79">
        <f t="shared" ref="P107:P170" si="14">O107*G107</f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12"/>
        <v>0</v>
      </c>
      <c r="H108" s="57">
        <f t="shared" si="12"/>
        <v>0</v>
      </c>
      <c r="I108" s="57"/>
      <c r="J108" s="57"/>
      <c r="K108" s="57"/>
      <c r="L108" s="57" t="str">
        <f t="shared" si="9"/>
        <v xml:space="preserve"> </v>
      </c>
      <c r="M108" s="57"/>
      <c r="N108" s="79"/>
      <c r="O108" s="78"/>
      <c r="P108" s="79">
        <f t="shared" si="14"/>
        <v>0</v>
      </c>
      <c r="Q108" s="73"/>
    </row>
    <row r="109" spans="1:17" x14ac:dyDescent="0.2">
      <c r="A109" s="57"/>
      <c r="B109" s="146"/>
      <c r="C109" s="85"/>
      <c r="D109" s="57"/>
      <c r="E109" s="155"/>
      <c r="F109" s="57"/>
      <c r="G109" s="80">
        <f t="shared" si="12"/>
        <v>0</v>
      </c>
      <c r="H109" s="57">
        <f t="shared" si="12"/>
        <v>0</v>
      </c>
      <c r="I109" s="57"/>
      <c r="J109" s="57"/>
      <c r="K109" s="57"/>
      <c r="L109" s="57" t="str">
        <f t="shared" ref="L109:L172" si="15">IF(D109&gt;0,D109," ")</f>
        <v xml:space="preserve"> </v>
      </c>
      <c r="M109" s="57"/>
      <c r="N109" s="79"/>
      <c r="O109" s="78"/>
      <c r="P109" s="79">
        <f t="shared" si="14"/>
        <v>0</v>
      </c>
      <c r="Q109" s="73"/>
    </row>
    <row r="110" spans="1:17" x14ac:dyDescent="0.2">
      <c r="A110" s="57"/>
      <c r="B110" s="146"/>
      <c r="C110" s="85"/>
      <c r="D110" s="57"/>
      <c r="E110" s="155"/>
      <c r="F110" s="57"/>
      <c r="G110" s="80">
        <f t="shared" si="12"/>
        <v>0</v>
      </c>
      <c r="H110" s="57">
        <f t="shared" si="12"/>
        <v>0</v>
      </c>
      <c r="I110" s="57"/>
      <c r="J110" s="57"/>
      <c r="K110" s="57"/>
      <c r="L110" s="57" t="str">
        <f t="shared" si="15"/>
        <v xml:space="preserve"> </v>
      </c>
      <c r="M110" s="57"/>
      <c r="N110" s="79"/>
      <c r="O110" s="78"/>
      <c r="P110" s="79">
        <f t="shared" si="14"/>
        <v>0</v>
      </c>
      <c r="Q110" s="73"/>
    </row>
    <row r="111" spans="1:17" x14ac:dyDescent="0.2">
      <c r="A111" s="57"/>
      <c r="B111" s="146"/>
      <c r="C111" s="85"/>
      <c r="D111" s="57"/>
      <c r="E111" s="155"/>
      <c r="F111" s="57"/>
      <c r="G111" s="80">
        <f t="shared" si="12"/>
        <v>0</v>
      </c>
      <c r="H111" s="57">
        <f t="shared" si="12"/>
        <v>0</v>
      </c>
      <c r="I111" s="57"/>
      <c r="J111" s="57"/>
      <c r="K111" s="57"/>
      <c r="L111" s="57" t="str">
        <f t="shared" si="15"/>
        <v xml:space="preserve"> </v>
      </c>
      <c r="M111" s="57"/>
      <c r="N111" s="79"/>
      <c r="O111" s="78"/>
      <c r="P111" s="79">
        <f t="shared" si="14"/>
        <v>0</v>
      </c>
      <c r="Q111" s="73"/>
    </row>
    <row r="112" spans="1:17" x14ac:dyDescent="0.2">
      <c r="A112" s="57"/>
      <c r="B112" s="146"/>
      <c r="C112" s="120"/>
      <c r="D112" s="57"/>
      <c r="E112" s="155"/>
      <c r="F112" s="57"/>
      <c r="G112" s="80">
        <f t="shared" si="12"/>
        <v>0</v>
      </c>
      <c r="H112" s="57">
        <f t="shared" si="12"/>
        <v>0</v>
      </c>
      <c r="I112" s="57"/>
      <c r="J112" s="57"/>
      <c r="K112" s="57"/>
      <c r="L112" s="57" t="str">
        <f t="shared" si="15"/>
        <v xml:space="preserve"> </v>
      </c>
      <c r="M112" s="57"/>
      <c r="N112" s="79"/>
      <c r="O112" s="78"/>
      <c r="P112" s="79">
        <f t="shared" si="14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12"/>
        <v>0</v>
      </c>
      <c r="H113" s="57">
        <f t="shared" si="12"/>
        <v>0</v>
      </c>
      <c r="I113" s="57"/>
      <c r="J113" s="57"/>
      <c r="K113" s="57"/>
      <c r="L113" s="57" t="str">
        <f t="shared" si="15"/>
        <v xml:space="preserve"> </v>
      </c>
      <c r="M113" s="57"/>
      <c r="N113" s="79"/>
      <c r="O113" s="78"/>
      <c r="P113" s="79">
        <f t="shared" si="14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12"/>
        <v>0</v>
      </c>
      <c r="H114" s="57">
        <f t="shared" si="12"/>
        <v>0</v>
      </c>
      <c r="I114" s="57"/>
      <c r="J114" s="57"/>
      <c r="K114" s="57"/>
      <c r="L114" s="57" t="str">
        <f t="shared" si="15"/>
        <v xml:space="preserve"> </v>
      </c>
      <c r="M114" s="57"/>
      <c r="N114" s="79"/>
      <c r="O114" s="78"/>
      <c r="P114" s="79">
        <f t="shared" si="14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12"/>
        <v>0</v>
      </c>
      <c r="H115" s="57">
        <f t="shared" si="12"/>
        <v>0</v>
      </c>
      <c r="I115" s="57"/>
      <c r="J115" s="57"/>
      <c r="K115" s="57"/>
      <c r="L115" s="57" t="str">
        <f t="shared" si="15"/>
        <v xml:space="preserve"> </v>
      </c>
      <c r="M115" s="57"/>
      <c r="N115" s="79"/>
      <c r="O115" s="78"/>
      <c r="P115" s="79">
        <f t="shared" si="14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12"/>
        <v>0</v>
      </c>
      <c r="H116" s="57">
        <f t="shared" si="12"/>
        <v>0</v>
      </c>
      <c r="I116" s="57"/>
      <c r="J116" s="57"/>
      <c r="K116" s="57"/>
      <c r="L116" s="57" t="str">
        <f t="shared" si="15"/>
        <v xml:space="preserve"> </v>
      </c>
      <c r="M116" s="57"/>
      <c r="N116" s="79"/>
      <c r="O116" s="78"/>
      <c r="P116" s="79">
        <f t="shared" si="14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12"/>
        <v>0</v>
      </c>
      <c r="H117" s="57">
        <f t="shared" si="12"/>
        <v>0</v>
      </c>
      <c r="I117" s="57"/>
      <c r="J117" s="57"/>
      <c r="K117" s="57"/>
      <c r="L117" s="57" t="str">
        <f t="shared" si="15"/>
        <v xml:space="preserve"> </v>
      </c>
      <c r="M117" s="57"/>
      <c r="N117" s="79"/>
      <c r="O117" s="78"/>
      <c r="P117" s="79">
        <f t="shared" si="14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12"/>
        <v>0</v>
      </c>
      <c r="H118" s="57">
        <f t="shared" si="12"/>
        <v>0</v>
      </c>
      <c r="I118" s="57"/>
      <c r="J118" s="57"/>
      <c r="K118" s="57"/>
      <c r="L118" s="57" t="str">
        <f t="shared" si="15"/>
        <v xml:space="preserve"> </v>
      </c>
      <c r="M118" s="57"/>
      <c r="N118" s="79"/>
      <c r="O118" s="78"/>
      <c r="P118" s="79">
        <f t="shared" si="14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12"/>
        <v>0</v>
      </c>
      <c r="H119" s="57">
        <f t="shared" si="12"/>
        <v>0</v>
      </c>
      <c r="I119" s="57"/>
      <c r="J119" s="57"/>
      <c r="K119" s="57"/>
      <c r="L119" s="57" t="str">
        <f t="shared" si="15"/>
        <v xml:space="preserve"> </v>
      </c>
      <c r="M119" s="57"/>
      <c r="N119" s="79"/>
      <c r="O119" s="78"/>
      <c r="P119" s="79">
        <f t="shared" si="14"/>
        <v>0</v>
      </c>
      <c r="Q119" s="73"/>
    </row>
    <row r="120" spans="1:17" x14ac:dyDescent="0.2">
      <c r="A120" s="57"/>
      <c r="B120" s="146"/>
      <c r="C120" s="85"/>
      <c r="D120" s="57"/>
      <c r="E120" s="155"/>
      <c r="F120" s="57"/>
      <c r="G120" s="80">
        <f t="shared" si="12"/>
        <v>0</v>
      </c>
      <c r="H120" s="57">
        <f t="shared" si="12"/>
        <v>0</v>
      </c>
      <c r="I120" s="57"/>
      <c r="J120" s="57"/>
      <c r="K120" s="57"/>
      <c r="L120" s="57" t="str">
        <f t="shared" si="15"/>
        <v xml:space="preserve"> </v>
      </c>
      <c r="M120" s="57"/>
      <c r="N120" s="79"/>
      <c r="O120" s="78"/>
      <c r="P120" s="79">
        <f t="shared" si="14"/>
        <v>0</v>
      </c>
      <c r="Q120" s="73"/>
    </row>
    <row r="121" spans="1:17" x14ac:dyDescent="0.2">
      <c r="A121" s="57"/>
      <c r="B121" s="146"/>
      <c r="C121" s="85"/>
      <c r="D121" s="57"/>
      <c r="E121" s="155"/>
      <c r="F121" s="57"/>
      <c r="G121" s="80">
        <f t="shared" si="12"/>
        <v>0</v>
      </c>
      <c r="H121" s="57">
        <f t="shared" si="12"/>
        <v>0</v>
      </c>
      <c r="I121" s="57"/>
      <c r="J121" s="57"/>
      <c r="K121" s="57"/>
      <c r="L121" s="57" t="str">
        <f t="shared" si="15"/>
        <v xml:space="preserve"> </v>
      </c>
      <c r="M121" s="57"/>
      <c r="N121" s="79"/>
      <c r="O121" s="78"/>
      <c r="P121" s="79">
        <f t="shared" si="14"/>
        <v>0</v>
      </c>
      <c r="Q121" s="73"/>
    </row>
    <row r="122" spans="1:17" x14ac:dyDescent="0.2">
      <c r="A122" s="57"/>
      <c r="B122" s="146"/>
      <c r="C122" s="85"/>
      <c r="D122" s="57"/>
      <c r="E122" s="155"/>
      <c r="F122" s="57"/>
      <c r="G122" s="80">
        <f t="shared" si="12"/>
        <v>0</v>
      </c>
      <c r="H122" s="57">
        <f t="shared" si="12"/>
        <v>0</v>
      </c>
      <c r="I122" s="57"/>
      <c r="J122" s="57"/>
      <c r="K122" s="57"/>
      <c r="L122" s="57" t="str">
        <f t="shared" si="15"/>
        <v xml:space="preserve"> </v>
      </c>
      <c r="M122" s="57"/>
      <c r="N122" s="79"/>
      <c r="O122" s="78"/>
      <c r="P122" s="79">
        <f t="shared" si="14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12"/>
        <v>0</v>
      </c>
      <c r="H123" s="57">
        <f t="shared" si="12"/>
        <v>0</v>
      </c>
      <c r="I123" s="57"/>
      <c r="J123" s="57"/>
      <c r="K123" s="73"/>
      <c r="L123" s="57" t="str">
        <f t="shared" si="15"/>
        <v xml:space="preserve"> </v>
      </c>
      <c r="M123" s="73"/>
      <c r="N123" s="78"/>
      <c r="O123" s="78"/>
      <c r="P123" s="79">
        <f t="shared" si="14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12"/>
        <v>0</v>
      </c>
      <c r="H124" s="57">
        <f t="shared" si="12"/>
        <v>0</v>
      </c>
      <c r="I124" s="57"/>
      <c r="J124" s="57"/>
      <c r="K124" s="73"/>
      <c r="L124" s="57" t="str">
        <f t="shared" si="15"/>
        <v xml:space="preserve"> </v>
      </c>
      <c r="M124" s="73"/>
      <c r="N124" s="78"/>
      <c r="O124" s="78"/>
      <c r="P124" s="79">
        <f t="shared" si="14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12"/>
        <v>0</v>
      </c>
      <c r="H125" s="57">
        <f t="shared" si="12"/>
        <v>0</v>
      </c>
      <c r="I125" s="57"/>
      <c r="J125" s="57"/>
      <c r="K125" s="73"/>
      <c r="L125" s="57" t="str">
        <f t="shared" si="15"/>
        <v xml:space="preserve"> </v>
      </c>
      <c r="M125" s="73"/>
      <c r="N125" s="78"/>
      <c r="O125" s="78"/>
      <c r="P125" s="79">
        <f t="shared" si="14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12"/>
        <v>0</v>
      </c>
      <c r="H126" s="57">
        <f t="shared" si="12"/>
        <v>0</v>
      </c>
      <c r="I126" s="57"/>
      <c r="J126" s="57"/>
      <c r="K126" s="73"/>
      <c r="L126" s="57" t="str">
        <f t="shared" si="15"/>
        <v xml:space="preserve"> </v>
      </c>
      <c r="M126" s="73"/>
      <c r="N126" s="78"/>
      <c r="O126" s="78"/>
      <c r="P126" s="79">
        <f t="shared" si="14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12"/>
        <v>0</v>
      </c>
      <c r="H127" s="57">
        <f t="shared" si="12"/>
        <v>0</v>
      </c>
      <c r="I127" s="57"/>
      <c r="J127" s="57"/>
      <c r="K127" s="73"/>
      <c r="L127" s="57" t="str">
        <f t="shared" si="15"/>
        <v xml:space="preserve"> </v>
      </c>
      <c r="M127" s="73"/>
      <c r="N127" s="78"/>
      <c r="O127" s="78"/>
      <c r="P127" s="79">
        <f t="shared" si="14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12"/>
        <v>0</v>
      </c>
      <c r="H128" s="57">
        <f t="shared" si="12"/>
        <v>0</v>
      </c>
      <c r="I128" s="57"/>
      <c r="J128" s="57"/>
      <c r="K128" s="73"/>
      <c r="L128" s="57" t="str">
        <f t="shared" si="15"/>
        <v xml:space="preserve"> </v>
      </c>
      <c r="M128" s="73"/>
      <c r="N128" s="78"/>
      <c r="O128" s="78"/>
      <c r="P128" s="79">
        <f t="shared" si="14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12"/>
        <v>0</v>
      </c>
      <c r="H129" s="57">
        <f t="shared" si="12"/>
        <v>0</v>
      </c>
      <c r="I129" s="57"/>
      <c r="J129" s="57"/>
      <c r="K129" s="73"/>
      <c r="L129" s="57" t="str">
        <f t="shared" si="15"/>
        <v xml:space="preserve"> </v>
      </c>
      <c r="M129" s="73"/>
      <c r="N129" s="78"/>
      <c r="O129" s="78"/>
      <c r="P129" s="79">
        <f t="shared" si="14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12"/>
        <v>0</v>
      </c>
      <c r="H130" s="57">
        <f t="shared" si="12"/>
        <v>0</v>
      </c>
      <c r="I130" s="57"/>
      <c r="J130" s="57"/>
      <c r="K130" s="73"/>
      <c r="L130" s="57" t="str">
        <f t="shared" si="15"/>
        <v xml:space="preserve"> </v>
      </c>
      <c r="M130" s="73"/>
      <c r="N130" s="78"/>
      <c r="O130" s="78"/>
      <c r="P130" s="79">
        <f t="shared" si="14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12"/>
        <v>0</v>
      </c>
      <c r="H131" s="57">
        <f t="shared" si="12"/>
        <v>0</v>
      </c>
      <c r="I131" s="57"/>
      <c r="J131" s="57"/>
      <c r="K131" s="73"/>
      <c r="L131" s="57" t="str">
        <f t="shared" si="15"/>
        <v xml:space="preserve"> </v>
      </c>
      <c r="M131" s="73"/>
      <c r="N131" s="78"/>
      <c r="O131" s="78"/>
      <c r="P131" s="79">
        <f t="shared" si="14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12"/>
        <v>0</v>
      </c>
      <c r="H132" s="57">
        <f t="shared" si="12"/>
        <v>0</v>
      </c>
      <c r="I132" s="57"/>
      <c r="J132" s="57"/>
      <c r="K132" s="73"/>
      <c r="L132" s="57" t="str">
        <f t="shared" si="15"/>
        <v xml:space="preserve"> </v>
      </c>
      <c r="M132" s="73"/>
      <c r="N132" s="78"/>
      <c r="O132" s="78"/>
      <c r="P132" s="79">
        <f t="shared" si="14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si="12"/>
        <v>0</v>
      </c>
      <c r="H133" s="57">
        <f t="shared" si="12"/>
        <v>0</v>
      </c>
      <c r="I133" s="57"/>
      <c r="J133" s="57"/>
      <c r="K133" s="73"/>
      <c r="L133" s="57" t="str">
        <f t="shared" si="15"/>
        <v xml:space="preserve"> </v>
      </c>
      <c r="M133" s="73"/>
      <c r="N133" s="78"/>
      <c r="O133" s="78"/>
      <c r="P133" s="79">
        <f t="shared" si="14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si="12"/>
        <v>0</v>
      </c>
      <c r="H134" s="57">
        <f t="shared" si="12"/>
        <v>0</v>
      </c>
      <c r="I134" s="57"/>
      <c r="J134" s="57"/>
      <c r="K134" s="73"/>
      <c r="L134" s="57" t="str">
        <f t="shared" si="15"/>
        <v xml:space="preserve"> </v>
      </c>
      <c r="M134" s="73"/>
      <c r="N134" s="78"/>
      <c r="O134" s="78"/>
      <c r="P134" s="79">
        <f t="shared" si="14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si="12"/>
        <v>0</v>
      </c>
      <c r="H135" s="57">
        <f t="shared" si="12"/>
        <v>0</v>
      </c>
      <c r="I135" s="57"/>
      <c r="J135" s="57"/>
      <c r="K135" s="73"/>
      <c r="L135" s="57" t="str">
        <f t="shared" si="15"/>
        <v xml:space="preserve"> </v>
      </c>
      <c r="M135" s="73"/>
      <c r="N135" s="78"/>
      <c r="O135" s="78"/>
      <c r="P135" s="79">
        <f t="shared" si="14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ref="G136:H182" si="16">G135-E136+C136</f>
        <v>0</v>
      </c>
      <c r="H136" s="57">
        <f t="shared" si="16"/>
        <v>0</v>
      </c>
      <c r="I136" s="57"/>
      <c r="J136" s="57"/>
      <c r="K136" s="73"/>
      <c r="L136" s="57" t="str">
        <f t="shared" si="15"/>
        <v xml:space="preserve"> </v>
      </c>
      <c r="M136" s="73"/>
      <c r="N136" s="78"/>
      <c r="O136" s="78"/>
      <c r="P136" s="79">
        <f t="shared" si="14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6"/>
        <v>0</v>
      </c>
      <c r="H137" s="57">
        <f t="shared" si="16"/>
        <v>0</v>
      </c>
      <c r="I137" s="57"/>
      <c r="J137" s="57"/>
      <c r="K137" s="73"/>
      <c r="L137" s="57" t="str">
        <f t="shared" si="15"/>
        <v xml:space="preserve"> </v>
      </c>
      <c r="M137" s="73"/>
      <c r="N137" s="78"/>
      <c r="O137" s="78"/>
      <c r="P137" s="79">
        <f t="shared" si="14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6"/>
        <v>0</v>
      </c>
      <c r="H138" s="57">
        <f t="shared" si="16"/>
        <v>0</v>
      </c>
      <c r="I138" s="57"/>
      <c r="J138" s="57"/>
      <c r="K138" s="73"/>
      <c r="L138" s="57" t="str">
        <f t="shared" si="15"/>
        <v xml:space="preserve"> </v>
      </c>
      <c r="M138" s="73"/>
      <c r="N138" s="78"/>
      <c r="O138" s="78"/>
      <c r="P138" s="79">
        <f t="shared" si="14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6"/>
        <v>0</v>
      </c>
      <c r="H139" s="57">
        <f t="shared" si="16"/>
        <v>0</v>
      </c>
      <c r="I139" s="57"/>
      <c r="J139" s="57"/>
      <c r="K139" s="73"/>
      <c r="L139" s="57" t="str">
        <f t="shared" si="15"/>
        <v xml:space="preserve"> </v>
      </c>
      <c r="M139" s="73"/>
      <c r="N139" s="78"/>
      <c r="O139" s="78"/>
      <c r="P139" s="79">
        <f t="shared" si="14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6"/>
        <v>0</v>
      </c>
      <c r="H140" s="57">
        <f t="shared" si="16"/>
        <v>0</v>
      </c>
      <c r="I140" s="57"/>
      <c r="J140" s="57"/>
      <c r="K140" s="73"/>
      <c r="L140" s="57" t="str">
        <f t="shared" si="15"/>
        <v xml:space="preserve"> </v>
      </c>
      <c r="M140" s="73"/>
      <c r="N140" s="78"/>
      <c r="O140" s="78"/>
      <c r="P140" s="79">
        <f t="shared" si="14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6"/>
        <v>0</v>
      </c>
      <c r="H141" s="57">
        <f t="shared" si="16"/>
        <v>0</v>
      </c>
      <c r="I141" s="57"/>
      <c r="J141" s="57"/>
      <c r="K141" s="73"/>
      <c r="L141" s="57" t="str">
        <f t="shared" si="15"/>
        <v xml:space="preserve"> </v>
      </c>
      <c r="M141" s="73"/>
      <c r="N141" s="78"/>
      <c r="O141" s="78"/>
      <c r="P141" s="79">
        <f t="shared" si="14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6"/>
        <v>0</v>
      </c>
      <c r="H142" s="57">
        <f t="shared" si="16"/>
        <v>0</v>
      </c>
      <c r="I142" s="57"/>
      <c r="J142" s="57"/>
      <c r="K142" s="73"/>
      <c r="L142" s="57" t="str">
        <f t="shared" si="15"/>
        <v xml:space="preserve"> </v>
      </c>
      <c r="M142" s="73"/>
      <c r="N142" s="78"/>
      <c r="O142" s="78"/>
      <c r="P142" s="79">
        <f t="shared" si="14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6"/>
        <v>0</v>
      </c>
      <c r="H143" s="57">
        <f t="shared" si="16"/>
        <v>0</v>
      </c>
      <c r="I143" s="57"/>
      <c r="J143" s="57"/>
      <c r="K143" s="73"/>
      <c r="L143" s="57" t="str">
        <f t="shared" si="15"/>
        <v xml:space="preserve"> </v>
      </c>
      <c r="M143" s="73"/>
      <c r="N143" s="78"/>
      <c r="O143" s="78"/>
      <c r="P143" s="79">
        <f t="shared" si="14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6"/>
        <v>0</v>
      </c>
      <c r="H144" s="57">
        <f t="shared" si="16"/>
        <v>0</v>
      </c>
      <c r="I144" s="57"/>
      <c r="J144" s="57"/>
      <c r="K144" s="73"/>
      <c r="L144" s="57" t="str">
        <f t="shared" si="15"/>
        <v xml:space="preserve"> </v>
      </c>
      <c r="M144" s="73"/>
      <c r="N144" s="78"/>
      <c r="O144" s="78"/>
      <c r="P144" s="79">
        <f t="shared" si="14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6"/>
        <v>0</v>
      </c>
      <c r="H145" s="57">
        <f t="shared" si="16"/>
        <v>0</v>
      </c>
      <c r="I145" s="57"/>
      <c r="J145" s="57"/>
      <c r="K145" s="73"/>
      <c r="L145" s="57" t="str">
        <f t="shared" si="15"/>
        <v xml:space="preserve"> </v>
      </c>
      <c r="M145" s="73"/>
      <c r="N145" s="78"/>
      <c r="O145" s="78"/>
      <c r="P145" s="79">
        <f t="shared" si="14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6"/>
        <v>0</v>
      </c>
      <c r="H146" s="57">
        <f t="shared" si="16"/>
        <v>0</v>
      </c>
      <c r="I146" s="57"/>
      <c r="J146" s="57"/>
      <c r="K146" s="73"/>
      <c r="L146" s="57" t="str">
        <f t="shared" si="15"/>
        <v xml:space="preserve"> </v>
      </c>
      <c r="M146" s="73"/>
      <c r="N146" s="78"/>
      <c r="O146" s="78"/>
      <c r="P146" s="79">
        <f t="shared" si="14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6"/>
        <v>0</v>
      </c>
      <c r="H147" s="57">
        <f t="shared" si="16"/>
        <v>0</v>
      </c>
      <c r="I147" s="57"/>
      <c r="J147" s="57"/>
      <c r="K147" s="73"/>
      <c r="L147" s="57" t="str">
        <f t="shared" si="15"/>
        <v xml:space="preserve"> </v>
      </c>
      <c r="M147" s="73"/>
      <c r="N147" s="78"/>
      <c r="O147" s="78"/>
      <c r="P147" s="79">
        <f t="shared" si="14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6"/>
        <v>0</v>
      </c>
      <c r="H148" s="57">
        <f t="shared" si="16"/>
        <v>0</v>
      </c>
      <c r="I148" s="57"/>
      <c r="J148" s="57"/>
      <c r="K148" s="73"/>
      <c r="L148" s="57" t="str">
        <f t="shared" si="15"/>
        <v xml:space="preserve"> </v>
      </c>
      <c r="M148" s="73"/>
      <c r="N148" s="78"/>
      <c r="O148" s="78"/>
      <c r="P148" s="79">
        <f t="shared" si="14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6"/>
        <v>0</v>
      </c>
      <c r="H149" s="57">
        <f t="shared" si="16"/>
        <v>0</v>
      </c>
      <c r="I149" s="57"/>
      <c r="J149" s="57"/>
      <c r="K149" s="73"/>
      <c r="L149" s="57" t="str">
        <f t="shared" si="15"/>
        <v xml:space="preserve"> </v>
      </c>
      <c r="M149" s="73"/>
      <c r="N149" s="78"/>
      <c r="O149" s="78"/>
      <c r="P149" s="79">
        <f t="shared" si="14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6"/>
        <v>0</v>
      </c>
      <c r="H150" s="57">
        <f t="shared" si="16"/>
        <v>0</v>
      </c>
      <c r="I150" s="57"/>
      <c r="J150" s="57"/>
      <c r="K150" s="73"/>
      <c r="L150" s="57" t="str">
        <f t="shared" si="15"/>
        <v xml:space="preserve"> </v>
      </c>
      <c r="M150" s="73"/>
      <c r="N150" s="78"/>
      <c r="O150" s="78"/>
      <c r="P150" s="79">
        <f t="shared" si="14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6"/>
        <v>0</v>
      </c>
      <c r="H151" s="57">
        <f t="shared" si="16"/>
        <v>0</v>
      </c>
      <c r="I151" s="57"/>
      <c r="J151" s="57"/>
      <c r="K151" s="73"/>
      <c r="L151" s="57" t="str">
        <f t="shared" si="15"/>
        <v xml:space="preserve"> </v>
      </c>
      <c r="M151" s="73"/>
      <c r="N151" s="78"/>
      <c r="O151" s="78"/>
      <c r="P151" s="79">
        <f t="shared" si="14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6"/>
        <v>0</v>
      </c>
      <c r="H152" s="57">
        <f t="shared" si="16"/>
        <v>0</v>
      </c>
      <c r="I152" s="57"/>
      <c r="J152" s="57"/>
      <c r="K152" s="73"/>
      <c r="L152" s="57" t="str">
        <f t="shared" si="15"/>
        <v xml:space="preserve"> </v>
      </c>
      <c r="M152" s="73"/>
      <c r="N152" s="78"/>
      <c r="O152" s="78"/>
      <c r="P152" s="79">
        <f t="shared" si="14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6"/>
        <v>0</v>
      </c>
      <c r="H153" s="57">
        <f t="shared" si="16"/>
        <v>0</v>
      </c>
      <c r="I153" s="57"/>
      <c r="J153" s="57"/>
      <c r="K153" s="73"/>
      <c r="L153" s="57" t="str">
        <f t="shared" si="15"/>
        <v xml:space="preserve"> </v>
      </c>
      <c r="M153" s="73"/>
      <c r="N153" s="78"/>
      <c r="O153" s="78"/>
      <c r="P153" s="79">
        <f t="shared" si="14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6"/>
        <v>0</v>
      </c>
      <c r="H154" s="57">
        <f t="shared" si="16"/>
        <v>0</v>
      </c>
      <c r="I154" s="57"/>
      <c r="J154" s="57"/>
      <c r="K154" s="73"/>
      <c r="L154" s="57" t="str">
        <f t="shared" si="15"/>
        <v xml:space="preserve"> </v>
      </c>
      <c r="M154" s="73"/>
      <c r="N154" s="78"/>
      <c r="O154" s="78"/>
      <c r="P154" s="79">
        <f t="shared" si="14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6"/>
        <v>0</v>
      </c>
      <c r="H155" s="57">
        <f t="shared" si="16"/>
        <v>0</v>
      </c>
      <c r="I155" s="57"/>
      <c r="J155" s="57"/>
      <c r="K155" s="73"/>
      <c r="L155" s="57" t="str">
        <f t="shared" si="15"/>
        <v xml:space="preserve"> </v>
      </c>
      <c r="M155" s="73"/>
      <c r="N155" s="78"/>
      <c r="O155" s="78"/>
      <c r="P155" s="79">
        <f t="shared" si="14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6"/>
        <v>0</v>
      </c>
      <c r="H156" s="57">
        <f t="shared" si="16"/>
        <v>0</v>
      </c>
      <c r="I156" s="57"/>
      <c r="J156" s="57"/>
      <c r="K156" s="73"/>
      <c r="L156" s="57" t="str">
        <f t="shared" si="15"/>
        <v xml:space="preserve"> </v>
      </c>
      <c r="M156" s="73"/>
      <c r="N156" s="78"/>
      <c r="O156" s="78"/>
      <c r="P156" s="79">
        <f t="shared" si="14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6"/>
        <v>0</v>
      </c>
      <c r="H157" s="57">
        <f t="shared" si="16"/>
        <v>0</v>
      </c>
      <c r="I157" s="57"/>
      <c r="J157" s="57"/>
      <c r="K157" s="73"/>
      <c r="L157" s="57" t="str">
        <f t="shared" si="15"/>
        <v xml:space="preserve"> </v>
      </c>
      <c r="M157" s="73"/>
      <c r="N157" s="78"/>
      <c r="O157" s="78"/>
      <c r="P157" s="79">
        <f t="shared" si="14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6"/>
        <v>0</v>
      </c>
      <c r="H158" s="57">
        <f t="shared" si="16"/>
        <v>0</v>
      </c>
      <c r="I158" s="57"/>
      <c r="J158" s="57"/>
      <c r="K158" s="73"/>
      <c r="L158" s="57" t="str">
        <f t="shared" si="15"/>
        <v xml:space="preserve"> </v>
      </c>
      <c r="M158" s="73"/>
      <c r="N158" s="78"/>
      <c r="O158" s="78"/>
      <c r="P158" s="79">
        <f t="shared" si="14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6"/>
        <v>0</v>
      </c>
      <c r="H159" s="57">
        <f t="shared" si="16"/>
        <v>0</v>
      </c>
      <c r="I159" s="57"/>
      <c r="J159" s="57"/>
      <c r="K159" s="73"/>
      <c r="L159" s="57" t="str">
        <f t="shared" si="15"/>
        <v xml:space="preserve"> </v>
      </c>
      <c r="M159" s="73"/>
      <c r="N159" s="78"/>
      <c r="O159" s="78"/>
      <c r="P159" s="79">
        <f t="shared" si="14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6"/>
        <v>0</v>
      </c>
      <c r="H160" s="57">
        <f t="shared" si="16"/>
        <v>0</v>
      </c>
      <c r="I160" s="57"/>
      <c r="J160" s="57"/>
      <c r="K160" s="73"/>
      <c r="L160" s="57" t="str">
        <f t="shared" si="15"/>
        <v xml:space="preserve"> </v>
      </c>
      <c r="M160" s="73"/>
      <c r="N160" s="78"/>
      <c r="O160" s="78"/>
      <c r="P160" s="79">
        <f t="shared" si="14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6"/>
        <v>0</v>
      </c>
      <c r="H161" s="57">
        <f t="shared" si="16"/>
        <v>0</v>
      </c>
      <c r="I161" s="57"/>
      <c r="J161" s="57"/>
      <c r="K161" s="73"/>
      <c r="L161" s="57" t="str">
        <f t="shared" si="15"/>
        <v xml:space="preserve"> </v>
      </c>
      <c r="M161" s="73"/>
      <c r="N161" s="78"/>
      <c r="O161" s="78"/>
      <c r="P161" s="79">
        <f t="shared" si="14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6"/>
        <v>0</v>
      </c>
      <c r="H162" s="57">
        <f t="shared" si="16"/>
        <v>0</v>
      </c>
      <c r="I162" s="57"/>
      <c r="J162" s="57"/>
      <c r="K162" s="73"/>
      <c r="L162" s="57" t="str">
        <f t="shared" si="15"/>
        <v xml:space="preserve"> </v>
      </c>
      <c r="M162" s="73"/>
      <c r="N162" s="78"/>
      <c r="O162" s="78"/>
      <c r="P162" s="79">
        <f t="shared" si="14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6"/>
        <v>0</v>
      </c>
      <c r="H163" s="57">
        <f t="shared" si="16"/>
        <v>0</v>
      </c>
      <c r="I163" s="57"/>
      <c r="J163" s="57"/>
      <c r="K163" s="73"/>
      <c r="L163" s="57" t="str">
        <f t="shared" si="15"/>
        <v xml:space="preserve"> </v>
      </c>
      <c r="M163" s="73"/>
      <c r="N163" s="78"/>
      <c r="O163" s="78"/>
      <c r="P163" s="79">
        <f t="shared" si="14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6"/>
        <v>0</v>
      </c>
      <c r="H164" s="57">
        <f t="shared" si="16"/>
        <v>0</v>
      </c>
      <c r="I164" s="57"/>
      <c r="J164" s="57"/>
      <c r="K164" s="73"/>
      <c r="L164" s="57" t="str">
        <f t="shared" si="15"/>
        <v xml:space="preserve"> </v>
      </c>
      <c r="M164" s="73"/>
      <c r="N164" s="78"/>
      <c r="O164" s="78"/>
      <c r="P164" s="79">
        <f t="shared" si="14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6"/>
        <v>0</v>
      </c>
      <c r="H165" s="57">
        <f t="shared" si="16"/>
        <v>0</v>
      </c>
      <c r="I165" s="57"/>
      <c r="J165" s="57"/>
      <c r="K165" s="73"/>
      <c r="L165" s="57" t="str">
        <f t="shared" si="15"/>
        <v xml:space="preserve"> </v>
      </c>
      <c r="M165" s="73"/>
      <c r="N165" s="78"/>
      <c r="O165" s="78"/>
      <c r="P165" s="79">
        <f t="shared" si="14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6"/>
        <v>0</v>
      </c>
      <c r="H166" s="57">
        <f t="shared" si="16"/>
        <v>0</v>
      </c>
      <c r="I166" s="57"/>
      <c r="J166" s="57"/>
      <c r="K166" s="73"/>
      <c r="L166" s="57" t="str">
        <f t="shared" si="15"/>
        <v xml:space="preserve"> </v>
      </c>
      <c r="M166" s="73"/>
      <c r="N166" s="78"/>
      <c r="O166" s="78"/>
      <c r="P166" s="79">
        <f t="shared" si="14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6"/>
        <v>0</v>
      </c>
      <c r="H167" s="57">
        <f t="shared" si="16"/>
        <v>0</v>
      </c>
      <c r="I167" s="57"/>
      <c r="J167" s="57"/>
      <c r="K167" s="73"/>
      <c r="L167" s="57" t="str">
        <f t="shared" si="15"/>
        <v xml:space="preserve"> </v>
      </c>
      <c r="M167" s="73"/>
      <c r="N167" s="78"/>
      <c r="O167" s="78"/>
      <c r="P167" s="79">
        <f t="shared" si="14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6"/>
        <v>0</v>
      </c>
      <c r="H168" s="57">
        <f t="shared" si="16"/>
        <v>0</v>
      </c>
      <c r="I168" s="57"/>
      <c r="J168" s="57"/>
      <c r="K168" s="73"/>
      <c r="L168" s="57" t="str">
        <f t="shared" si="15"/>
        <v xml:space="preserve"> </v>
      </c>
      <c r="M168" s="73"/>
      <c r="N168" s="78"/>
      <c r="O168" s="78"/>
      <c r="P168" s="79">
        <f t="shared" si="14"/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6"/>
        <v>0</v>
      </c>
      <c r="H169" s="57">
        <f t="shared" si="16"/>
        <v>0</v>
      </c>
      <c r="I169" s="57"/>
      <c r="J169" s="57"/>
      <c r="K169" s="73"/>
      <c r="L169" s="57" t="str">
        <f t="shared" si="15"/>
        <v xml:space="preserve"> </v>
      </c>
      <c r="M169" s="73"/>
      <c r="N169" s="78"/>
      <c r="O169" s="78"/>
      <c r="P169" s="79">
        <f t="shared" si="14"/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6"/>
        <v>0</v>
      </c>
      <c r="H170" s="57">
        <f t="shared" si="16"/>
        <v>0</v>
      </c>
      <c r="I170" s="57"/>
      <c r="J170" s="57"/>
      <c r="K170" s="73"/>
      <c r="L170" s="57" t="str">
        <f t="shared" si="15"/>
        <v xml:space="preserve"> </v>
      </c>
      <c r="M170" s="73"/>
      <c r="N170" s="78"/>
      <c r="O170" s="78"/>
      <c r="P170" s="79">
        <f t="shared" si="14"/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6"/>
        <v>0</v>
      </c>
      <c r="H171" s="57">
        <f t="shared" si="16"/>
        <v>0</v>
      </c>
      <c r="I171" s="57"/>
      <c r="J171" s="57"/>
      <c r="K171" s="73"/>
      <c r="L171" s="57" t="str">
        <f t="shared" si="15"/>
        <v xml:space="preserve"> </v>
      </c>
      <c r="M171" s="73"/>
      <c r="N171" s="78"/>
      <c r="O171" s="78"/>
      <c r="P171" s="79">
        <f t="shared" ref="P171:P177" si="17">O171*G171</f>
        <v>0</v>
      </c>
      <c r="Q171" s="73"/>
    </row>
    <row r="172" spans="1:17" x14ac:dyDescent="0.2">
      <c r="A172" s="73"/>
      <c r="B172" s="153"/>
      <c r="C172" s="121"/>
      <c r="D172" s="73"/>
      <c r="E172" s="156"/>
      <c r="F172" s="73"/>
      <c r="G172" s="80">
        <f t="shared" si="16"/>
        <v>0</v>
      </c>
      <c r="H172" s="57">
        <f t="shared" si="16"/>
        <v>0</v>
      </c>
      <c r="I172" s="57"/>
      <c r="J172" s="57"/>
      <c r="K172" s="73"/>
      <c r="L172" s="57" t="str">
        <f t="shared" si="15"/>
        <v xml:space="preserve"> </v>
      </c>
      <c r="M172" s="73"/>
      <c r="N172" s="78"/>
      <c r="O172" s="78"/>
      <c r="P172" s="79">
        <f t="shared" si="17"/>
        <v>0</v>
      </c>
      <c r="Q172" s="73"/>
    </row>
    <row r="173" spans="1:17" x14ac:dyDescent="0.2">
      <c r="A173" s="73"/>
      <c r="B173" s="153"/>
      <c r="C173" s="121"/>
      <c r="D173" s="73"/>
      <c r="E173" s="156"/>
      <c r="F173" s="73"/>
      <c r="G173" s="80">
        <f t="shared" si="16"/>
        <v>0</v>
      </c>
      <c r="H173" s="57">
        <f t="shared" si="16"/>
        <v>0</v>
      </c>
      <c r="I173" s="57"/>
      <c r="J173" s="57"/>
      <c r="K173" s="73"/>
      <c r="L173" s="57"/>
      <c r="M173" s="73"/>
      <c r="N173" s="78"/>
      <c r="O173" s="78"/>
      <c r="P173" s="79">
        <f t="shared" si="17"/>
        <v>0</v>
      </c>
      <c r="Q173" s="73"/>
    </row>
    <row r="174" spans="1:17" x14ac:dyDescent="0.2">
      <c r="A174" s="73"/>
      <c r="B174" s="153"/>
      <c r="C174" s="121"/>
      <c r="D174" s="73"/>
      <c r="E174" s="156"/>
      <c r="F174" s="73"/>
      <c r="G174" s="80">
        <f t="shared" si="16"/>
        <v>0</v>
      </c>
      <c r="H174" s="57">
        <f t="shared" si="16"/>
        <v>0</v>
      </c>
      <c r="I174" s="57"/>
      <c r="J174" s="57"/>
      <c r="K174" s="73"/>
      <c r="L174" s="57"/>
      <c r="M174" s="73"/>
      <c r="N174" s="78"/>
      <c r="O174" s="78"/>
      <c r="P174" s="79">
        <f t="shared" si="17"/>
        <v>0</v>
      </c>
      <c r="Q174" s="73"/>
    </row>
    <row r="175" spans="1:17" ht="14.25" customHeight="1" x14ac:dyDescent="0.2">
      <c r="A175" s="180"/>
      <c r="B175" s="153"/>
      <c r="C175" s="121"/>
      <c r="D175" s="73"/>
      <c r="E175" s="156"/>
      <c r="F175" s="73"/>
      <c r="G175" s="80">
        <f t="shared" si="16"/>
        <v>0</v>
      </c>
      <c r="H175" s="57">
        <f t="shared" si="16"/>
        <v>0</v>
      </c>
      <c r="I175" s="57"/>
      <c r="J175" s="57"/>
      <c r="K175" s="73"/>
      <c r="L175" s="57"/>
      <c r="M175" s="73"/>
      <c r="N175" s="78"/>
      <c r="O175" s="78"/>
      <c r="P175" s="79">
        <f t="shared" si="17"/>
        <v>0</v>
      </c>
      <c r="Q175" s="73"/>
    </row>
    <row r="176" spans="1:17" ht="15" customHeight="1" x14ac:dyDescent="0.2">
      <c r="A176" s="181"/>
      <c r="E176" s="156"/>
      <c r="F176" s="73"/>
      <c r="G176" s="80">
        <f t="shared" si="16"/>
        <v>0</v>
      </c>
      <c r="H176" s="57">
        <f t="shared" si="16"/>
        <v>0</v>
      </c>
      <c r="I176" s="87"/>
      <c r="L176" s="57"/>
      <c r="M176" s="87"/>
      <c r="N176" s="78"/>
      <c r="O176" s="78"/>
      <c r="P176" s="79">
        <f t="shared" si="17"/>
        <v>0</v>
      </c>
      <c r="Q176" s="73"/>
    </row>
    <row r="177" spans="1:17" x14ac:dyDescent="0.2">
      <c r="A177" s="182"/>
      <c r="B177" s="153"/>
      <c r="C177" s="121"/>
      <c r="D177" s="73"/>
      <c r="E177" s="156"/>
      <c r="F177" s="73"/>
      <c r="G177" s="80">
        <f t="shared" si="16"/>
        <v>0</v>
      </c>
      <c r="H177" s="57">
        <f t="shared" si="16"/>
        <v>0</v>
      </c>
      <c r="I177" s="57"/>
      <c r="J177" s="57"/>
      <c r="K177" s="73"/>
      <c r="L177" s="57"/>
      <c r="M177" s="73"/>
      <c r="N177" s="78"/>
      <c r="O177" s="78"/>
      <c r="P177" s="79">
        <f t="shared" si="17"/>
        <v>0</v>
      </c>
      <c r="Q177" s="73"/>
    </row>
    <row r="178" spans="1:17" x14ac:dyDescent="0.2">
      <c r="A178" s="182"/>
      <c r="C178" s="122"/>
      <c r="G178" s="80">
        <f t="shared" si="16"/>
        <v>0</v>
      </c>
      <c r="H178" s="57">
        <f t="shared" si="16"/>
        <v>0</v>
      </c>
    </row>
    <row r="179" spans="1:17" x14ac:dyDescent="0.2">
      <c r="C179" s="122"/>
      <c r="G179" s="80">
        <f t="shared" si="16"/>
        <v>0</v>
      </c>
      <c r="H179" s="57">
        <f t="shared" si="16"/>
        <v>0</v>
      </c>
    </row>
    <row r="180" spans="1:17" x14ac:dyDescent="0.2">
      <c r="C180" s="122"/>
      <c r="G180" s="80">
        <f t="shared" si="16"/>
        <v>0</v>
      </c>
      <c r="H180" s="57">
        <f t="shared" si="16"/>
        <v>0</v>
      </c>
    </row>
    <row r="181" spans="1:17" x14ac:dyDescent="0.2">
      <c r="C181" s="122"/>
      <c r="G181" s="80">
        <f t="shared" si="16"/>
        <v>0</v>
      </c>
      <c r="H181" s="57">
        <f t="shared" si="16"/>
        <v>0</v>
      </c>
    </row>
    <row r="182" spans="1:17" x14ac:dyDescent="0.2">
      <c r="C182" s="122"/>
      <c r="G182" s="80">
        <f t="shared" si="16"/>
        <v>0</v>
      </c>
      <c r="H182" s="57">
        <f t="shared" si="16"/>
        <v>0</v>
      </c>
      <c r="I182" s="87"/>
      <c r="M182" s="87"/>
    </row>
    <row r="183" spans="1:17" x14ac:dyDescent="0.2">
      <c r="G183" s="80">
        <f t="shared" ref="G183:H190" si="18">G182-E183+C183</f>
        <v>0</v>
      </c>
      <c r="H183" s="57">
        <f t="shared" si="18"/>
        <v>0</v>
      </c>
    </row>
    <row r="184" spans="1:17" x14ac:dyDescent="0.2">
      <c r="G184" s="80">
        <f t="shared" si="18"/>
        <v>0</v>
      </c>
      <c r="H184" s="57">
        <f t="shared" si="18"/>
        <v>0</v>
      </c>
    </row>
    <row r="185" spans="1:17" x14ac:dyDescent="0.2">
      <c r="G185" s="80">
        <f t="shared" si="18"/>
        <v>0</v>
      </c>
      <c r="H185" s="57">
        <f t="shared" si="18"/>
        <v>0</v>
      </c>
    </row>
    <row r="186" spans="1:17" x14ac:dyDescent="0.2">
      <c r="G186" s="80">
        <f t="shared" si="18"/>
        <v>0</v>
      </c>
      <c r="H186" s="57">
        <f t="shared" si="18"/>
        <v>0</v>
      </c>
    </row>
    <row r="187" spans="1:17" x14ac:dyDescent="0.2">
      <c r="C187" s="189"/>
      <c r="G187" s="80">
        <f t="shared" si="18"/>
        <v>0</v>
      </c>
      <c r="H187" s="57">
        <f t="shared" si="18"/>
        <v>0</v>
      </c>
    </row>
    <row r="188" spans="1:17" x14ac:dyDescent="0.2">
      <c r="G188" s="80">
        <f t="shared" si="18"/>
        <v>0</v>
      </c>
      <c r="H188" s="57">
        <f t="shared" si="18"/>
        <v>0</v>
      </c>
    </row>
    <row r="189" spans="1:17" x14ac:dyDescent="0.2">
      <c r="G189" s="80">
        <f t="shared" si="18"/>
        <v>0</v>
      </c>
      <c r="H189" s="57">
        <f t="shared" si="18"/>
        <v>0</v>
      </c>
    </row>
    <row r="190" spans="1:17" x14ac:dyDescent="0.2">
      <c r="G190" s="80">
        <f t="shared" si="18"/>
        <v>0</v>
      </c>
      <c r="H190" s="57">
        <f t="shared" si="18"/>
        <v>0</v>
      </c>
    </row>
  </sheetData>
  <autoFilter ref="A8:O190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2:S221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E16" sqref="E16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3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9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195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84</v>
      </c>
      <c r="F9" s="198"/>
      <c r="G9" s="271">
        <v>1943.01</v>
      </c>
      <c r="H9" s="272">
        <v>60</v>
      </c>
      <c r="I9" s="273"/>
      <c r="J9" s="270" t="s">
        <v>23</v>
      </c>
      <c r="K9" s="8"/>
      <c r="L9" s="9">
        <v>316</v>
      </c>
      <c r="M9" s="42"/>
      <c r="P9" s="14">
        <f t="shared" ref="P9:P85" si="0">O9*G9</f>
        <v>0</v>
      </c>
      <c r="R9" s="192" t="b">
        <f>IF((F9)&gt;=1, SUM(E9))</f>
        <v>0</v>
      </c>
    </row>
    <row r="10" spans="1:19" s="692" customFormat="1" ht="18" x14ac:dyDescent="0.25">
      <c r="B10" s="788">
        <v>2</v>
      </c>
      <c r="C10" s="701"/>
      <c r="E10" s="789">
        <v>1011.35</v>
      </c>
      <c r="F10" s="790">
        <v>30</v>
      </c>
      <c r="G10" s="773">
        <f t="shared" ref="G10:G69" si="1">G9-E10+C10</f>
        <v>931.66</v>
      </c>
      <c r="H10" s="774">
        <f>H9-F10+D10</f>
        <v>30</v>
      </c>
      <c r="I10" s="791" t="s">
        <v>92</v>
      </c>
      <c r="J10" s="792" t="s">
        <v>52</v>
      </c>
      <c r="K10" s="756"/>
      <c r="M10" s="793"/>
      <c r="N10" s="693"/>
      <c r="O10" s="693"/>
      <c r="P10" s="693">
        <f t="shared" si="0"/>
        <v>0</v>
      </c>
      <c r="R10" s="794">
        <f t="shared" ref="R10:R86" si="2">IF((F10)&gt;=1, SUM(E10))</f>
        <v>1011.35</v>
      </c>
      <c r="S10" s="795"/>
    </row>
    <row r="11" spans="1:19" s="692" customFormat="1" ht="18" x14ac:dyDescent="0.25">
      <c r="B11" s="788">
        <v>2</v>
      </c>
      <c r="C11" s="757"/>
      <c r="E11" s="789">
        <v>931.66</v>
      </c>
      <c r="F11" s="790">
        <v>30</v>
      </c>
      <c r="G11" s="773">
        <f t="shared" si="1"/>
        <v>0</v>
      </c>
      <c r="H11" s="774">
        <f t="shared" ref="H11:H16" si="3">H10-F11+D11</f>
        <v>0</v>
      </c>
      <c r="I11" s="791" t="s">
        <v>97</v>
      </c>
      <c r="J11" s="792" t="s">
        <v>52</v>
      </c>
      <c r="K11" s="756"/>
      <c r="M11" s="793"/>
      <c r="N11" s="693"/>
      <c r="O11" s="693"/>
      <c r="P11" s="693">
        <f t="shared" si="0"/>
        <v>0</v>
      </c>
      <c r="R11" s="794">
        <f t="shared" si="2"/>
        <v>931.66</v>
      </c>
      <c r="S11" s="795"/>
    </row>
    <row r="12" spans="1:19" s="130" customFormat="1" ht="18" x14ac:dyDescent="0.25">
      <c r="B12" s="236"/>
      <c r="C12" s="723"/>
      <c r="D12" s="305"/>
      <c r="E12" s="573"/>
      <c r="F12" s="283"/>
      <c r="G12" s="284">
        <f t="shared" si="1"/>
        <v>0</v>
      </c>
      <c r="H12" s="401">
        <f t="shared" si="3"/>
        <v>0</v>
      </c>
      <c r="I12" s="278"/>
      <c r="J12" s="404"/>
      <c r="K12" s="264"/>
      <c r="M12" s="245"/>
      <c r="N12" s="275"/>
      <c r="O12" s="275"/>
      <c r="P12" s="275">
        <f t="shared" si="0"/>
        <v>0</v>
      </c>
      <c r="R12" s="331" t="b">
        <f t="shared" si="2"/>
        <v>0</v>
      </c>
      <c r="S12" s="332"/>
    </row>
    <row r="13" spans="1:19" s="130" customFormat="1" ht="18" x14ac:dyDescent="0.25">
      <c r="B13" s="236"/>
      <c r="C13" s="246"/>
      <c r="E13" s="592"/>
      <c r="F13" s="285"/>
      <c r="G13" s="284">
        <f t="shared" si="1"/>
        <v>0</v>
      </c>
      <c r="H13" s="401">
        <f t="shared" si="3"/>
        <v>0</v>
      </c>
      <c r="I13" s="278"/>
      <c r="J13" s="404"/>
      <c r="K13" s="264"/>
      <c r="M13" s="245"/>
      <c r="N13" s="275"/>
      <c r="O13" s="274"/>
      <c r="P13" s="275">
        <f t="shared" si="0"/>
        <v>0</v>
      </c>
      <c r="R13" s="331" t="b">
        <f t="shared" si="2"/>
        <v>0</v>
      </c>
      <c r="S13" s="332"/>
    </row>
    <row r="14" spans="1:19" s="130" customFormat="1" ht="18" x14ac:dyDescent="0.25">
      <c r="B14" s="236"/>
      <c r="C14" s="246"/>
      <c r="E14" s="592"/>
      <c r="F14" s="285"/>
      <c r="G14" s="284">
        <f t="shared" si="1"/>
        <v>0</v>
      </c>
      <c r="H14" s="401">
        <f t="shared" si="3"/>
        <v>0</v>
      </c>
      <c r="I14" s="277"/>
      <c r="J14" s="474"/>
      <c r="K14" s="264"/>
      <c r="M14" s="245"/>
      <c r="N14" s="275"/>
      <c r="O14" s="275"/>
      <c r="P14" s="275">
        <f t="shared" si="0"/>
        <v>0</v>
      </c>
      <c r="R14" s="331" t="b">
        <f t="shared" si="2"/>
        <v>0</v>
      </c>
      <c r="S14" s="332"/>
    </row>
    <row r="15" spans="1:19" s="130" customFormat="1" ht="18" x14ac:dyDescent="0.25">
      <c r="B15" s="236"/>
      <c r="C15" s="246"/>
      <c r="E15" s="573"/>
      <c r="F15" s="285"/>
      <c r="G15" s="284">
        <f t="shared" si="1"/>
        <v>0</v>
      </c>
      <c r="H15" s="401">
        <f t="shared" si="3"/>
        <v>0</v>
      </c>
      <c r="I15" s="277"/>
      <c r="J15" s="474"/>
      <c r="N15" s="275"/>
      <c r="O15" s="275"/>
      <c r="P15" s="275">
        <f t="shared" si="0"/>
        <v>0</v>
      </c>
      <c r="R15" s="331" t="b">
        <f t="shared" si="2"/>
        <v>0</v>
      </c>
      <c r="S15" s="332"/>
    </row>
    <row r="16" spans="1:19" s="130" customFormat="1" ht="18" x14ac:dyDescent="0.25">
      <c r="B16" s="236"/>
      <c r="C16" s="246"/>
      <c r="E16" s="573"/>
      <c r="F16" s="285"/>
      <c r="G16" s="284">
        <f t="shared" si="1"/>
        <v>0</v>
      </c>
      <c r="H16" s="401">
        <f t="shared" si="3"/>
        <v>0</v>
      </c>
      <c r="I16" s="277"/>
      <c r="J16" s="474"/>
      <c r="N16" s="275"/>
      <c r="O16" s="275"/>
      <c r="P16" s="275">
        <f t="shared" si="0"/>
        <v>0</v>
      </c>
      <c r="R16" s="331" t="b">
        <f t="shared" si="2"/>
        <v>0</v>
      </c>
      <c r="S16" s="332"/>
    </row>
    <row r="17" spans="2:19" s="130" customFormat="1" ht="18" x14ac:dyDescent="0.25">
      <c r="B17" s="236"/>
      <c r="C17" s="246"/>
      <c r="E17" s="573"/>
      <c r="F17" s="285"/>
      <c r="G17" s="284">
        <f t="shared" si="1"/>
        <v>0</v>
      </c>
      <c r="H17" s="401">
        <f t="shared" ref="H17:H47" si="4">H16-F17+D17</f>
        <v>0</v>
      </c>
      <c r="I17" s="277"/>
      <c r="J17" s="474"/>
      <c r="N17" s="275"/>
      <c r="O17" s="275"/>
      <c r="P17" s="275"/>
      <c r="R17" s="331" t="b">
        <f t="shared" si="2"/>
        <v>0</v>
      </c>
      <c r="S17" s="332"/>
    </row>
    <row r="18" spans="2:19" s="130" customFormat="1" ht="18" x14ac:dyDescent="0.25">
      <c r="B18" s="236"/>
      <c r="C18" s="246"/>
      <c r="E18" s="573"/>
      <c r="F18" s="285"/>
      <c r="G18" s="284">
        <f t="shared" si="1"/>
        <v>0</v>
      </c>
      <c r="H18" s="401">
        <f t="shared" si="4"/>
        <v>0</v>
      </c>
      <c r="I18" s="277"/>
      <c r="J18" s="474"/>
      <c r="N18" s="275"/>
      <c r="O18" s="275"/>
      <c r="P18" s="275">
        <f t="shared" si="0"/>
        <v>0</v>
      </c>
      <c r="R18" s="331" t="b">
        <f t="shared" si="2"/>
        <v>0</v>
      </c>
      <c r="S18" s="332"/>
    </row>
    <row r="19" spans="2:19" s="295" customFormat="1" ht="18" x14ac:dyDescent="0.25">
      <c r="B19" s="278"/>
      <c r="C19" s="593"/>
      <c r="E19" s="573"/>
      <c r="F19" s="285"/>
      <c r="G19" s="284">
        <f t="shared" si="1"/>
        <v>0</v>
      </c>
      <c r="H19" s="401">
        <f t="shared" si="4"/>
        <v>0</v>
      </c>
      <c r="I19" s="277"/>
      <c r="J19" s="474"/>
      <c r="N19" s="455"/>
      <c r="O19" s="455"/>
      <c r="P19" s="455">
        <f t="shared" si="0"/>
        <v>0</v>
      </c>
      <c r="R19" s="456" t="b">
        <f t="shared" si="2"/>
        <v>0</v>
      </c>
    </row>
    <row r="20" spans="2:19" s="349" customFormat="1" ht="18" x14ac:dyDescent="0.25">
      <c r="B20" s="278"/>
      <c r="C20" s="594"/>
      <c r="E20" s="282"/>
      <c r="F20" s="285"/>
      <c r="G20" s="284">
        <f t="shared" si="1"/>
        <v>0</v>
      </c>
      <c r="H20" s="401">
        <f t="shared" si="4"/>
        <v>0</v>
      </c>
      <c r="I20" s="277"/>
      <c r="J20" s="474"/>
      <c r="N20" s="536"/>
      <c r="O20" s="536"/>
      <c r="P20" s="536">
        <f t="shared" si="0"/>
        <v>0</v>
      </c>
      <c r="R20" s="595" t="b">
        <f t="shared" si="2"/>
        <v>0</v>
      </c>
    </row>
    <row r="21" spans="2:19" s="349" customFormat="1" ht="18" x14ac:dyDescent="0.25">
      <c r="B21" s="278"/>
      <c r="C21" s="594"/>
      <c r="E21" s="282"/>
      <c r="F21" s="285"/>
      <c r="G21" s="284">
        <f t="shared" si="1"/>
        <v>0</v>
      </c>
      <c r="H21" s="401">
        <f t="shared" si="4"/>
        <v>0</v>
      </c>
      <c r="I21" s="277"/>
      <c r="J21" s="474"/>
      <c r="N21" s="536"/>
      <c r="O21" s="536"/>
      <c r="P21" s="536"/>
      <c r="R21" s="595" t="b">
        <f t="shared" si="2"/>
        <v>0</v>
      </c>
    </row>
    <row r="22" spans="2:19" s="344" customFormat="1" ht="18" x14ac:dyDescent="0.25">
      <c r="B22" s="278"/>
      <c r="C22" s="458"/>
      <c r="D22" s="292"/>
      <c r="E22" s="282"/>
      <c r="F22" s="285"/>
      <c r="G22" s="284">
        <f t="shared" si="1"/>
        <v>0</v>
      </c>
      <c r="H22" s="401">
        <f t="shared" si="4"/>
        <v>0</v>
      </c>
      <c r="I22" s="277"/>
      <c r="J22" s="474"/>
      <c r="N22" s="541"/>
      <c r="O22" s="541"/>
      <c r="P22" s="541">
        <f t="shared" si="0"/>
        <v>0</v>
      </c>
      <c r="R22" s="596" t="b">
        <f t="shared" si="2"/>
        <v>0</v>
      </c>
    </row>
    <row r="23" spans="2:19" s="344" customFormat="1" ht="18" x14ac:dyDescent="0.25">
      <c r="B23" s="236"/>
      <c r="C23" s="458"/>
      <c r="D23" s="292"/>
      <c r="E23" s="282"/>
      <c r="F23" s="285"/>
      <c r="G23" s="284">
        <f t="shared" si="1"/>
        <v>0</v>
      </c>
      <c r="H23" s="401">
        <f t="shared" si="4"/>
        <v>0</v>
      </c>
      <c r="I23" s="277"/>
      <c r="J23" s="474"/>
      <c r="N23" s="541"/>
      <c r="O23" s="541"/>
      <c r="P23" s="541">
        <f t="shared" si="0"/>
        <v>0</v>
      </c>
      <c r="R23" s="596" t="b">
        <f t="shared" si="2"/>
        <v>0</v>
      </c>
    </row>
    <row r="24" spans="2:19" s="292" customFormat="1" ht="18" x14ac:dyDescent="0.25">
      <c r="B24" s="236"/>
      <c r="C24" s="457"/>
      <c r="D24" s="305"/>
      <c r="E24" s="282"/>
      <c r="F24" s="285"/>
      <c r="G24" s="284">
        <f t="shared" si="1"/>
        <v>0</v>
      </c>
      <c r="H24" s="401">
        <f t="shared" si="4"/>
        <v>0</v>
      </c>
      <c r="I24" s="277"/>
      <c r="J24" s="474"/>
      <c r="N24" s="321"/>
      <c r="O24" s="321"/>
      <c r="P24" s="321">
        <f t="shared" si="0"/>
        <v>0</v>
      </c>
      <c r="R24" s="597" t="b">
        <f t="shared" si="2"/>
        <v>0</v>
      </c>
    </row>
    <row r="25" spans="2:19" s="292" customFormat="1" ht="18" x14ac:dyDescent="0.25">
      <c r="B25" s="236"/>
      <c r="C25" s="457"/>
      <c r="D25" s="305"/>
      <c r="E25" s="282"/>
      <c r="F25" s="285"/>
      <c r="G25" s="284">
        <f t="shared" si="1"/>
        <v>0</v>
      </c>
      <c r="H25" s="401">
        <f t="shared" si="4"/>
        <v>0</v>
      </c>
      <c r="I25" s="277"/>
      <c r="J25" s="474"/>
      <c r="N25" s="321"/>
      <c r="O25" s="321"/>
      <c r="P25" s="321"/>
      <c r="R25" s="597"/>
    </row>
    <row r="26" spans="2:19" s="130" customFormat="1" ht="18" x14ac:dyDescent="0.25">
      <c r="B26" s="236"/>
      <c r="C26" s="246"/>
      <c r="E26" s="282"/>
      <c r="F26" s="285"/>
      <c r="G26" s="284">
        <f t="shared" si="1"/>
        <v>0</v>
      </c>
      <c r="H26" s="401">
        <f t="shared" si="4"/>
        <v>0</v>
      </c>
      <c r="I26" s="277"/>
      <c r="J26" s="474"/>
      <c r="N26" s="275"/>
      <c r="O26" s="275"/>
      <c r="P26" s="275">
        <f t="shared" si="0"/>
        <v>0</v>
      </c>
      <c r="R26" s="331" t="b">
        <f t="shared" si="2"/>
        <v>0</v>
      </c>
      <c r="S26" s="332"/>
    </row>
    <row r="27" spans="2:19" s="130" customFormat="1" ht="18" x14ac:dyDescent="0.25">
      <c r="B27" s="236"/>
      <c r="C27" s="246"/>
      <c r="E27" s="282"/>
      <c r="F27" s="285"/>
      <c r="G27" s="284">
        <f t="shared" si="1"/>
        <v>0</v>
      </c>
      <c r="H27" s="401">
        <f t="shared" si="4"/>
        <v>0</v>
      </c>
      <c r="I27" s="277"/>
      <c r="J27" s="474"/>
      <c r="N27" s="275"/>
      <c r="O27" s="275"/>
      <c r="P27" s="275">
        <f t="shared" si="0"/>
        <v>0</v>
      </c>
      <c r="R27" s="331" t="b">
        <f t="shared" si="2"/>
        <v>0</v>
      </c>
      <c r="S27" s="332"/>
    </row>
    <row r="28" spans="2:19" s="292" customFormat="1" ht="18" x14ac:dyDescent="0.25">
      <c r="B28" s="236"/>
      <c r="C28" s="458"/>
      <c r="E28" s="282"/>
      <c r="F28" s="285"/>
      <c r="G28" s="284">
        <f t="shared" si="1"/>
        <v>0</v>
      </c>
      <c r="H28" s="401">
        <f t="shared" si="4"/>
        <v>0</v>
      </c>
      <c r="I28" s="277"/>
      <c r="J28" s="474"/>
      <c r="N28" s="321"/>
      <c r="O28" s="321"/>
      <c r="P28" s="321">
        <f t="shared" si="0"/>
        <v>0</v>
      </c>
      <c r="R28" s="597" t="b">
        <f t="shared" si="2"/>
        <v>0</v>
      </c>
    </row>
    <row r="29" spans="2:19" s="292" customFormat="1" ht="18" x14ac:dyDescent="0.25">
      <c r="B29" s="236"/>
      <c r="C29" s="458"/>
      <c r="E29" s="282"/>
      <c r="F29" s="285"/>
      <c r="G29" s="284">
        <f t="shared" si="1"/>
        <v>0</v>
      </c>
      <c r="H29" s="401">
        <f t="shared" si="4"/>
        <v>0</v>
      </c>
      <c r="I29" s="277"/>
      <c r="J29" s="474"/>
      <c r="N29" s="321"/>
      <c r="O29" s="321"/>
      <c r="P29" s="321"/>
      <c r="R29" s="597" t="b">
        <f t="shared" si="2"/>
        <v>0</v>
      </c>
    </row>
    <row r="30" spans="2:19" s="600" customFormat="1" ht="18" x14ac:dyDescent="0.25">
      <c r="B30" s="598"/>
      <c r="C30" s="599"/>
      <c r="E30" s="282"/>
      <c r="F30" s="285"/>
      <c r="G30" s="284">
        <f t="shared" si="1"/>
        <v>0</v>
      </c>
      <c r="H30" s="401">
        <f t="shared" si="4"/>
        <v>0</v>
      </c>
      <c r="I30" s="601"/>
      <c r="J30" s="602"/>
      <c r="N30" s="603"/>
      <c r="O30" s="603"/>
      <c r="P30" s="603">
        <f t="shared" si="0"/>
        <v>0</v>
      </c>
      <c r="Q30" s="600" t="s">
        <v>53</v>
      </c>
      <c r="R30" s="604" t="b">
        <f t="shared" si="2"/>
        <v>0</v>
      </c>
    </row>
    <row r="31" spans="2:19" s="600" customFormat="1" ht="18" x14ac:dyDescent="0.25">
      <c r="B31" s="598"/>
      <c r="C31" s="605"/>
      <c r="D31" s="606"/>
      <c r="E31" s="282"/>
      <c r="F31" s="607"/>
      <c r="G31" s="284">
        <f t="shared" si="1"/>
        <v>0</v>
      </c>
      <c r="H31" s="401">
        <f t="shared" si="4"/>
        <v>0</v>
      </c>
      <c r="I31" s="601"/>
      <c r="J31" s="602"/>
      <c r="N31" s="603"/>
      <c r="O31" s="603"/>
      <c r="P31" s="603">
        <f t="shared" si="0"/>
        <v>0</v>
      </c>
      <c r="R31" s="604" t="b">
        <f t="shared" si="2"/>
        <v>0</v>
      </c>
    </row>
    <row r="32" spans="2:19" s="130" customFormat="1" ht="18" x14ac:dyDescent="0.25">
      <c r="B32" s="236"/>
      <c r="C32" s="457"/>
      <c r="D32" s="305"/>
      <c r="E32" s="282"/>
      <c r="F32" s="285"/>
      <c r="G32" s="284">
        <f t="shared" si="1"/>
        <v>0</v>
      </c>
      <c r="H32" s="401">
        <f t="shared" si="4"/>
        <v>0</v>
      </c>
      <c r="I32" s="277"/>
      <c r="J32" s="474"/>
      <c r="N32" s="275"/>
      <c r="O32" s="275"/>
      <c r="P32" s="275">
        <f t="shared" si="0"/>
        <v>0</v>
      </c>
      <c r="R32" s="331" t="b">
        <f t="shared" si="2"/>
        <v>0</v>
      </c>
      <c r="S32" s="332"/>
    </row>
    <row r="33" spans="1:19" s="130" customFormat="1" ht="18" x14ac:dyDescent="0.25">
      <c r="B33" s="236"/>
      <c r="C33" s="246"/>
      <c r="E33" s="282"/>
      <c r="F33" s="285"/>
      <c r="G33" s="284">
        <f t="shared" si="1"/>
        <v>0</v>
      </c>
      <c r="H33" s="401">
        <f t="shared" si="4"/>
        <v>0</v>
      </c>
      <c r="I33" s="277"/>
      <c r="J33" s="474"/>
      <c r="N33" s="275"/>
      <c r="O33" s="275"/>
      <c r="P33" s="275">
        <f t="shared" si="0"/>
        <v>0</v>
      </c>
      <c r="R33" s="331" t="b">
        <f t="shared" si="2"/>
        <v>0</v>
      </c>
      <c r="S33" s="332"/>
    </row>
    <row r="34" spans="1:19" s="130" customFormat="1" ht="18" x14ac:dyDescent="0.25">
      <c r="B34" s="236"/>
      <c r="C34" s="246"/>
      <c r="E34" s="282"/>
      <c r="F34" s="607"/>
      <c r="G34" s="284">
        <f t="shared" si="1"/>
        <v>0</v>
      </c>
      <c r="H34" s="401">
        <f t="shared" si="4"/>
        <v>0</v>
      </c>
      <c r="I34" s="277"/>
      <c r="J34" s="474"/>
      <c r="N34" s="275"/>
      <c r="O34" s="275"/>
      <c r="P34" s="275"/>
      <c r="R34" s="331"/>
      <c r="S34" s="332"/>
    </row>
    <row r="35" spans="1:19" s="130" customFormat="1" ht="18" x14ac:dyDescent="0.25">
      <c r="B35" s="236"/>
      <c r="C35" s="246"/>
      <c r="E35" s="282"/>
      <c r="F35" s="607"/>
      <c r="G35" s="284">
        <f t="shared" si="1"/>
        <v>0</v>
      </c>
      <c r="H35" s="401">
        <f t="shared" si="4"/>
        <v>0</v>
      </c>
      <c r="I35" s="277"/>
      <c r="J35" s="474"/>
      <c r="N35" s="275"/>
      <c r="O35" s="275"/>
      <c r="P35" s="275"/>
      <c r="R35" s="331"/>
      <c r="S35" s="332"/>
    </row>
    <row r="36" spans="1:19" s="130" customFormat="1" ht="18" x14ac:dyDescent="0.25">
      <c r="B36" s="236"/>
      <c r="C36" s="246"/>
      <c r="E36" s="282"/>
      <c r="F36" s="285"/>
      <c r="G36" s="284">
        <f t="shared" si="1"/>
        <v>0</v>
      </c>
      <c r="H36" s="401">
        <f t="shared" si="4"/>
        <v>0</v>
      </c>
      <c r="I36" s="277"/>
      <c r="J36" s="474"/>
      <c r="N36" s="275"/>
      <c r="O36" s="275"/>
      <c r="P36" s="275">
        <f t="shared" si="0"/>
        <v>0</v>
      </c>
      <c r="R36" s="331" t="b">
        <f t="shared" si="2"/>
        <v>0</v>
      </c>
      <c r="S36" s="332"/>
    </row>
    <row r="37" spans="1:19" s="130" customFormat="1" ht="18" x14ac:dyDescent="0.25">
      <c r="B37" s="236"/>
      <c r="C37" s="284"/>
      <c r="D37" s="305"/>
      <c r="E37" s="282"/>
      <c r="F37" s="285"/>
      <c r="G37" s="284">
        <f t="shared" si="1"/>
        <v>0</v>
      </c>
      <c r="H37" s="401">
        <f t="shared" si="4"/>
        <v>0</v>
      </c>
      <c r="I37" s="277"/>
      <c r="J37" s="474"/>
      <c r="L37" s="305"/>
      <c r="M37" s="305"/>
      <c r="N37" s="275"/>
      <c r="O37" s="275"/>
      <c r="P37" s="275">
        <f t="shared" si="0"/>
        <v>0</v>
      </c>
      <c r="R37" s="331" t="b">
        <f t="shared" si="2"/>
        <v>0</v>
      </c>
      <c r="S37" s="332"/>
    </row>
    <row r="38" spans="1:19" s="130" customFormat="1" ht="18" x14ac:dyDescent="0.25">
      <c r="B38" s="236"/>
      <c r="C38" s="284"/>
      <c r="D38" s="305"/>
      <c r="E38" s="282"/>
      <c r="F38" s="285"/>
      <c r="G38" s="284">
        <f t="shared" si="1"/>
        <v>0</v>
      </c>
      <c r="H38" s="401">
        <f t="shared" si="4"/>
        <v>0</v>
      </c>
      <c r="I38" s="277"/>
      <c r="J38" s="474"/>
      <c r="L38" s="305"/>
      <c r="M38" s="305"/>
      <c r="N38" s="275"/>
      <c r="O38" s="275"/>
      <c r="P38" s="275"/>
      <c r="R38" s="331" t="b">
        <f t="shared" si="2"/>
        <v>0</v>
      </c>
      <c r="S38" s="332"/>
    </row>
    <row r="39" spans="1:19" s="130" customFormat="1" ht="18" x14ac:dyDescent="0.25">
      <c r="B39" s="236"/>
      <c r="E39" s="282"/>
      <c r="F39" s="285"/>
      <c r="G39" s="284">
        <f t="shared" si="1"/>
        <v>0</v>
      </c>
      <c r="H39" s="401">
        <f t="shared" si="4"/>
        <v>0</v>
      </c>
      <c r="I39" s="277"/>
      <c r="J39" s="474"/>
      <c r="N39" s="275"/>
      <c r="O39" s="275"/>
      <c r="P39" s="275">
        <f t="shared" si="0"/>
        <v>0</v>
      </c>
      <c r="R39" s="331" t="b">
        <f t="shared" si="2"/>
        <v>0</v>
      </c>
      <c r="S39" s="332"/>
    </row>
    <row r="40" spans="1:19" s="130" customFormat="1" ht="18" x14ac:dyDescent="0.25">
      <c r="B40" s="236"/>
      <c r="E40" s="282"/>
      <c r="F40" s="285"/>
      <c r="G40" s="284">
        <f t="shared" si="1"/>
        <v>0</v>
      </c>
      <c r="H40" s="401">
        <f t="shared" si="4"/>
        <v>0</v>
      </c>
      <c r="I40" s="277"/>
      <c r="J40" s="474"/>
      <c r="N40" s="275"/>
      <c r="O40" s="275"/>
      <c r="P40" s="275"/>
      <c r="R40" s="331" t="b">
        <f t="shared" si="2"/>
        <v>0</v>
      </c>
      <c r="S40" s="332"/>
    </row>
    <row r="41" spans="1:19" s="130" customFormat="1" ht="15.75" x14ac:dyDescent="0.25">
      <c r="A41" s="292"/>
      <c r="B41" s="236"/>
      <c r="C41" s="246"/>
      <c r="E41" s="278"/>
      <c r="G41" s="284">
        <f t="shared" si="1"/>
        <v>0</v>
      </c>
      <c r="H41" s="401">
        <f t="shared" si="4"/>
        <v>0</v>
      </c>
      <c r="I41" s="277"/>
      <c r="J41" s="474"/>
      <c r="N41" s="275"/>
      <c r="O41" s="275"/>
      <c r="P41" s="275">
        <f t="shared" si="0"/>
        <v>0</v>
      </c>
      <c r="R41" s="331" t="b">
        <f t="shared" si="2"/>
        <v>0</v>
      </c>
      <c r="S41" s="332"/>
    </row>
    <row r="42" spans="1:19" s="130" customFormat="1" ht="18" x14ac:dyDescent="0.25">
      <c r="A42" s="292"/>
      <c r="B42" s="236"/>
      <c r="C42" s="246"/>
      <c r="E42" s="282"/>
      <c r="F42" s="285"/>
      <c r="G42" s="284">
        <f t="shared" si="1"/>
        <v>0</v>
      </c>
      <c r="H42" s="401">
        <f t="shared" si="4"/>
        <v>0</v>
      </c>
      <c r="I42" s="277"/>
      <c r="J42" s="474"/>
      <c r="K42" s="292"/>
      <c r="N42" s="275"/>
      <c r="O42" s="275"/>
      <c r="P42" s="275">
        <f t="shared" si="0"/>
        <v>0</v>
      </c>
      <c r="R42" s="331" t="b">
        <f t="shared" si="2"/>
        <v>0</v>
      </c>
      <c r="S42" s="332"/>
    </row>
    <row r="43" spans="1:19" s="130" customFormat="1" ht="18" x14ac:dyDescent="0.25">
      <c r="A43" s="292"/>
      <c r="B43" s="236"/>
      <c r="C43" s="457"/>
      <c r="D43" s="305"/>
      <c r="E43" s="282"/>
      <c r="F43" s="285"/>
      <c r="G43" s="284">
        <f t="shared" si="1"/>
        <v>0</v>
      </c>
      <c r="H43" s="401">
        <f t="shared" si="4"/>
        <v>0</v>
      </c>
      <c r="I43" s="277"/>
      <c r="J43" s="474"/>
      <c r="N43" s="275"/>
      <c r="O43" s="275"/>
      <c r="P43" s="275">
        <f t="shared" si="0"/>
        <v>0</v>
      </c>
      <c r="R43" s="331" t="b">
        <f t="shared" si="2"/>
        <v>0</v>
      </c>
      <c r="S43" s="332"/>
    </row>
    <row r="44" spans="1:19" s="130" customFormat="1" ht="18" x14ac:dyDescent="0.25">
      <c r="A44" s="292"/>
      <c r="B44" s="236"/>
      <c r="C44" s="457"/>
      <c r="D44" s="305"/>
      <c r="E44" s="282"/>
      <c r="F44" s="283"/>
      <c r="G44" s="284">
        <f t="shared" si="1"/>
        <v>0</v>
      </c>
      <c r="H44" s="401">
        <f t="shared" si="4"/>
        <v>0</v>
      </c>
      <c r="I44" s="278"/>
      <c r="J44" s="404"/>
      <c r="N44" s="275"/>
      <c r="O44" s="275"/>
      <c r="P44" s="275">
        <f t="shared" si="0"/>
        <v>0</v>
      </c>
      <c r="R44" s="331" t="b">
        <f t="shared" si="2"/>
        <v>0</v>
      </c>
      <c r="S44" s="332"/>
    </row>
    <row r="45" spans="1:19" s="130" customFormat="1" ht="18" x14ac:dyDescent="0.25">
      <c r="A45" s="292"/>
      <c r="B45" s="236"/>
      <c r="C45" s="457"/>
      <c r="D45" s="305"/>
      <c r="E45" s="282"/>
      <c r="F45" s="283"/>
      <c r="G45" s="284">
        <f t="shared" si="1"/>
        <v>0</v>
      </c>
      <c r="H45" s="401">
        <f t="shared" si="4"/>
        <v>0</v>
      </c>
      <c r="I45" s="278"/>
      <c r="J45" s="236"/>
      <c r="M45" s="282"/>
      <c r="N45" s="285"/>
      <c r="O45" s="275"/>
      <c r="P45" s="275">
        <f t="shared" si="0"/>
        <v>0</v>
      </c>
      <c r="R45" s="331" t="b">
        <f t="shared" si="2"/>
        <v>0</v>
      </c>
      <c r="S45" s="332"/>
    </row>
    <row r="46" spans="1:19" s="130" customFormat="1" ht="18" x14ac:dyDescent="0.25">
      <c r="A46" s="292"/>
      <c r="B46" s="236"/>
      <c r="C46" s="457"/>
      <c r="D46" s="305"/>
      <c r="E46" s="282"/>
      <c r="F46" s="283"/>
      <c r="G46" s="284">
        <f t="shared" si="1"/>
        <v>0</v>
      </c>
      <c r="H46" s="401">
        <f t="shared" si="4"/>
        <v>0</v>
      </c>
      <c r="I46" s="278"/>
      <c r="J46" s="404"/>
      <c r="N46" s="275"/>
      <c r="O46" s="275"/>
      <c r="P46" s="275"/>
      <c r="R46" s="331" t="b">
        <f t="shared" si="2"/>
        <v>0</v>
      </c>
      <c r="S46" s="332"/>
    </row>
    <row r="47" spans="1:19" s="130" customFormat="1" ht="18" x14ac:dyDescent="0.25">
      <c r="B47" s="236"/>
      <c r="C47" s="457"/>
      <c r="D47" s="305"/>
      <c r="E47" s="282"/>
      <c r="F47" s="283"/>
      <c r="G47" s="284">
        <f t="shared" si="1"/>
        <v>0</v>
      </c>
      <c r="H47" s="401">
        <f t="shared" si="4"/>
        <v>0</v>
      </c>
      <c r="I47" s="278"/>
      <c r="J47" s="404"/>
      <c r="N47" s="275"/>
      <c r="O47" s="275"/>
      <c r="P47" s="275">
        <f t="shared" si="0"/>
        <v>0</v>
      </c>
      <c r="R47" s="331" t="b">
        <f t="shared" si="2"/>
        <v>0</v>
      </c>
      <c r="S47" s="332"/>
    </row>
    <row r="48" spans="1:19" s="130" customFormat="1" ht="18" x14ac:dyDescent="0.25">
      <c r="B48" s="236"/>
      <c r="C48" s="246"/>
      <c r="E48" s="282"/>
      <c r="F48" s="283"/>
      <c r="G48" s="284">
        <f t="shared" si="1"/>
        <v>0</v>
      </c>
      <c r="H48" s="401">
        <f t="shared" ref="H48:H53" si="5">H47-F48+D48</f>
        <v>0</v>
      </c>
      <c r="I48" s="278"/>
      <c r="J48" s="404"/>
      <c r="N48" s="275"/>
      <c r="O48" s="275"/>
      <c r="P48" s="275">
        <f t="shared" si="0"/>
        <v>0</v>
      </c>
      <c r="R48" s="331" t="b">
        <f t="shared" si="2"/>
        <v>0</v>
      </c>
      <c r="S48" s="332"/>
    </row>
    <row r="49" spans="1:19" s="130" customFormat="1" ht="18" x14ac:dyDescent="0.25">
      <c r="B49" s="236"/>
      <c r="C49" s="246"/>
      <c r="E49" s="282"/>
      <c r="F49" s="283"/>
      <c r="G49" s="284">
        <f t="shared" si="1"/>
        <v>0</v>
      </c>
      <c r="H49" s="401">
        <f t="shared" si="5"/>
        <v>0</v>
      </c>
      <c r="I49" s="278"/>
      <c r="J49" s="404"/>
      <c r="N49" s="275"/>
      <c r="O49" s="275"/>
      <c r="P49" s="275"/>
      <c r="R49" s="331" t="b">
        <f t="shared" si="2"/>
        <v>0</v>
      </c>
      <c r="S49" s="332"/>
    </row>
    <row r="50" spans="1:19" s="130" customFormat="1" ht="18" x14ac:dyDescent="0.25">
      <c r="B50" s="236"/>
      <c r="C50" s="246"/>
      <c r="E50" s="282"/>
      <c r="F50" s="283"/>
      <c r="G50" s="284">
        <f t="shared" si="1"/>
        <v>0</v>
      </c>
      <c r="H50" s="401">
        <f t="shared" si="5"/>
        <v>0</v>
      </c>
      <c r="I50" s="278"/>
      <c r="J50" s="404"/>
      <c r="N50" s="275"/>
      <c r="O50" s="275"/>
      <c r="P50" s="275">
        <f t="shared" si="0"/>
        <v>0</v>
      </c>
      <c r="R50" s="331" t="b">
        <f t="shared" si="2"/>
        <v>0</v>
      </c>
      <c r="S50" s="332"/>
    </row>
    <row r="51" spans="1:19" s="130" customFormat="1" ht="18" x14ac:dyDescent="0.25">
      <c r="B51" s="236"/>
      <c r="C51" s="246"/>
      <c r="E51" s="282"/>
      <c r="F51" s="283"/>
      <c r="G51" s="284">
        <f t="shared" si="1"/>
        <v>0</v>
      </c>
      <c r="H51" s="401">
        <f t="shared" si="5"/>
        <v>0</v>
      </c>
      <c r="I51" s="278"/>
      <c r="J51" s="404"/>
      <c r="N51" s="275"/>
      <c r="O51" s="275"/>
      <c r="P51" s="275">
        <f t="shared" si="0"/>
        <v>0</v>
      </c>
      <c r="R51" s="331" t="b">
        <f t="shared" si="2"/>
        <v>0</v>
      </c>
      <c r="S51" s="332"/>
    </row>
    <row r="52" spans="1:19" s="295" customFormat="1" ht="18" x14ac:dyDescent="0.25">
      <c r="B52" s="236"/>
      <c r="C52" s="246"/>
      <c r="D52" s="130"/>
      <c r="E52" s="282"/>
      <c r="F52" s="283"/>
      <c r="G52" s="284">
        <f t="shared" si="1"/>
        <v>0</v>
      </c>
      <c r="H52" s="401">
        <f t="shared" si="5"/>
        <v>0</v>
      </c>
      <c r="I52" s="278"/>
      <c r="J52" s="404"/>
      <c r="N52" s="455"/>
      <c r="O52" s="455"/>
      <c r="P52" s="455">
        <f t="shared" si="0"/>
        <v>0</v>
      </c>
      <c r="R52" s="456" t="b">
        <f t="shared" si="2"/>
        <v>0</v>
      </c>
    </row>
    <row r="53" spans="1:19" s="130" customFormat="1" ht="18" x14ac:dyDescent="0.25">
      <c r="A53" s="292"/>
      <c r="C53" s="246"/>
      <c r="E53" s="282"/>
      <c r="F53" s="283"/>
      <c r="G53" s="284">
        <f t="shared" si="1"/>
        <v>0</v>
      </c>
      <c r="H53" s="401">
        <f t="shared" si="5"/>
        <v>0</v>
      </c>
      <c r="I53" s="278"/>
      <c r="J53" s="404"/>
      <c r="N53" s="275"/>
      <c r="O53" s="275"/>
      <c r="P53" s="275">
        <f t="shared" si="0"/>
        <v>0</v>
      </c>
      <c r="R53" s="331" t="b">
        <f t="shared" si="2"/>
        <v>0</v>
      </c>
      <c r="S53" s="332"/>
    </row>
    <row r="54" spans="1:19" s="130" customFormat="1" ht="18" x14ac:dyDescent="0.25">
      <c r="A54" s="292"/>
      <c r="C54" s="246"/>
      <c r="E54" s="282"/>
      <c r="F54" s="283"/>
      <c r="G54" s="284">
        <f t="shared" si="1"/>
        <v>0</v>
      </c>
      <c r="H54" s="401">
        <f t="shared" ref="H54:H68" si="6">H53-F54+D54</f>
        <v>0</v>
      </c>
      <c r="I54" s="278"/>
      <c r="J54" s="404"/>
      <c r="N54" s="275"/>
      <c r="O54" s="275"/>
      <c r="P54" s="275"/>
      <c r="R54" s="331" t="b">
        <f t="shared" si="2"/>
        <v>0</v>
      </c>
      <c r="S54" s="332"/>
    </row>
    <row r="55" spans="1:19" s="130" customFormat="1" ht="18" x14ac:dyDescent="0.25">
      <c r="A55" s="292"/>
      <c r="C55" s="246"/>
      <c r="E55" s="282"/>
      <c r="F55" s="283"/>
      <c r="G55" s="284">
        <f t="shared" si="1"/>
        <v>0</v>
      </c>
      <c r="H55" s="401">
        <f t="shared" si="6"/>
        <v>0</v>
      </c>
      <c r="I55" s="278"/>
      <c r="J55" s="404"/>
      <c r="N55" s="275"/>
      <c r="O55" s="275"/>
      <c r="P55" s="275"/>
      <c r="R55" s="331"/>
      <c r="S55" s="332"/>
    </row>
    <row r="56" spans="1:19" s="130" customFormat="1" ht="15.75" x14ac:dyDescent="0.25">
      <c r="A56" s="298"/>
      <c r="C56" s="417"/>
      <c r="D56" s="418"/>
      <c r="E56" s="417"/>
      <c r="F56" s="418"/>
      <c r="G56" s="284">
        <f t="shared" si="1"/>
        <v>0</v>
      </c>
      <c r="H56" s="401">
        <f t="shared" si="6"/>
        <v>0</v>
      </c>
      <c r="I56" s="419"/>
      <c r="J56" s="404"/>
      <c r="N56" s="275"/>
      <c r="O56" s="275"/>
      <c r="P56" s="275">
        <f t="shared" si="0"/>
        <v>0</v>
      </c>
      <c r="R56" s="331" t="b">
        <f t="shared" si="2"/>
        <v>0</v>
      </c>
      <c r="S56" s="332"/>
    </row>
    <row r="57" spans="1:19" s="130" customFormat="1" ht="18" x14ac:dyDescent="0.25">
      <c r="C57" s="333"/>
      <c r="D57" s="403"/>
      <c r="E57" s="299"/>
      <c r="F57" s="418"/>
      <c r="G57" s="284">
        <f t="shared" si="1"/>
        <v>0</v>
      </c>
      <c r="H57" s="401">
        <f t="shared" si="6"/>
        <v>0</v>
      </c>
      <c r="I57" s="419"/>
      <c r="J57" s="305"/>
      <c r="M57" s="292"/>
      <c r="N57" s="275"/>
      <c r="O57" s="275"/>
      <c r="P57" s="275">
        <f t="shared" si="0"/>
        <v>0</v>
      </c>
      <c r="R57" s="331" t="b">
        <f t="shared" si="2"/>
        <v>0</v>
      </c>
      <c r="S57" s="332"/>
    </row>
    <row r="58" spans="1:19" s="130" customFormat="1" ht="18" x14ac:dyDescent="0.25">
      <c r="C58" s="417"/>
      <c r="D58" s="418"/>
      <c r="E58" s="299"/>
      <c r="F58" s="418"/>
      <c r="G58" s="284">
        <f t="shared" si="1"/>
        <v>0</v>
      </c>
      <c r="H58" s="401">
        <f t="shared" si="6"/>
        <v>0</v>
      </c>
      <c r="I58" s="419"/>
      <c r="J58" s="305"/>
      <c r="N58" s="275"/>
      <c r="O58" s="275"/>
      <c r="P58" s="275">
        <f t="shared" si="0"/>
        <v>0</v>
      </c>
      <c r="R58" s="331" t="b">
        <f t="shared" si="2"/>
        <v>0</v>
      </c>
      <c r="S58" s="332"/>
    </row>
    <row r="59" spans="1:19" s="130" customFormat="1" ht="18" x14ac:dyDescent="0.25">
      <c r="C59" s="333"/>
      <c r="D59" s="403"/>
      <c r="E59" s="299"/>
      <c r="F59" s="418"/>
      <c r="G59" s="284">
        <f t="shared" si="1"/>
        <v>0</v>
      </c>
      <c r="H59" s="401">
        <f t="shared" si="6"/>
        <v>0</v>
      </c>
      <c r="I59" s="419"/>
      <c r="J59" s="305"/>
      <c r="N59" s="275"/>
      <c r="O59" s="275"/>
      <c r="P59" s="275">
        <f t="shared" si="0"/>
        <v>0</v>
      </c>
      <c r="R59" s="331" t="b">
        <f t="shared" si="2"/>
        <v>0</v>
      </c>
      <c r="S59" s="332"/>
    </row>
    <row r="60" spans="1:19" s="130" customFormat="1" ht="18" x14ac:dyDescent="0.25">
      <c r="C60" s="333"/>
      <c r="D60" s="403"/>
      <c r="E60" s="299"/>
      <c r="F60" s="418"/>
      <c r="G60" s="284">
        <f t="shared" si="1"/>
        <v>0</v>
      </c>
      <c r="H60" s="401">
        <f t="shared" si="6"/>
        <v>0</v>
      </c>
      <c r="I60" s="419"/>
      <c r="J60" s="305"/>
      <c r="N60" s="275"/>
      <c r="O60" s="275"/>
      <c r="P60" s="275">
        <f t="shared" si="0"/>
        <v>0</v>
      </c>
      <c r="R60" s="331" t="b">
        <f t="shared" si="2"/>
        <v>0</v>
      </c>
      <c r="S60" s="332"/>
    </row>
    <row r="61" spans="1:19" s="130" customFormat="1" ht="18" x14ac:dyDescent="0.25">
      <c r="C61" s="333"/>
      <c r="D61" s="403"/>
      <c r="E61" s="299"/>
      <c r="F61" s="418"/>
      <c r="G61" s="284">
        <f t="shared" si="1"/>
        <v>0</v>
      </c>
      <c r="H61" s="401">
        <f t="shared" si="6"/>
        <v>0</v>
      </c>
      <c r="I61" s="419"/>
      <c r="J61" s="305"/>
      <c r="N61" s="275"/>
      <c r="O61" s="275"/>
      <c r="P61" s="275">
        <f t="shared" si="0"/>
        <v>0</v>
      </c>
      <c r="R61" s="331" t="b">
        <f t="shared" si="2"/>
        <v>0</v>
      </c>
      <c r="S61" s="332"/>
    </row>
    <row r="62" spans="1:19" s="130" customFormat="1" ht="18" x14ac:dyDescent="0.25">
      <c r="C62" s="333"/>
      <c r="D62" s="403"/>
      <c r="E62" s="299"/>
      <c r="F62" s="418"/>
      <c r="G62" s="284">
        <f t="shared" si="1"/>
        <v>0</v>
      </c>
      <c r="H62" s="401">
        <f t="shared" si="6"/>
        <v>0</v>
      </c>
      <c r="I62" s="419"/>
      <c r="J62" s="305"/>
      <c r="N62" s="275"/>
      <c r="O62" s="275"/>
      <c r="P62" s="275">
        <f t="shared" si="0"/>
        <v>0</v>
      </c>
      <c r="R62" s="331" t="b">
        <f t="shared" si="2"/>
        <v>0</v>
      </c>
      <c r="S62" s="332"/>
    </row>
    <row r="63" spans="1:19" s="130" customFormat="1" ht="18" x14ac:dyDescent="0.25">
      <c r="C63" s="333"/>
      <c r="D63" s="403"/>
      <c r="E63" s="299"/>
      <c r="F63" s="418"/>
      <c r="G63" s="284">
        <f t="shared" si="1"/>
        <v>0</v>
      </c>
      <c r="H63" s="401">
        <f t="shared" si="6"/>
        <v>0</v>
      </c>
      <c r="I63" s="419"/>
      <c r="J63" s="305"/>
      <c r="N63" s="275"/>
      <c r="O63" s="275"/>
      <c r="P63" s="275">
        <f t="shared" si="0"/>
        <v>0</v>
      </c>
      <c r="R63" s="331" t="b">
        <f t="shared" si="2"/>
        <v>0</v>
      </c>
      <c r="S63" s="332"/>
    </row>
    <row r="64" spans="1:19" s="130" customFormat="1" ht="18" x14ac:dyDescent="0.25">
      <c r="C64" s="333"/>
      <c r="D64" s="403"/>
      <c r="E64" s="299"/>
      <c r="F64" s="418"/>
      <c r="G64" s="284">
        <f t="shared" si="1"/>
        <v>0</v>
      </c>
      <c r="H64" s="401">
        <f t="shared" si="6"/>
        <v>0</v>
      </c>
      <c r="I64" s="419"/>
      <c r="J64" s="305"/>
      <c r="N64" s="275"/>
      <c r="O64" s="275"/>
      <c r="P64" s="275">
        <f t="shared" si="0"/>
        <v>0</v>
      </c>
      <c r="R64" s="331" t="b">
        <f t="shared" si="2"/>
        <v>0</v>
      </c>
      <c r="S64" s="332"/>
    </row>
    <row r="65" spans="3:19" s="130" customFormat="1" ht="18" x14ac:dyDescent="0.25">
      <c r="C65" s="333"/>
      <c r="D65" s="403"/>
      <c r="E65" s="299"/>
      <c r="F65" s="418"/>
      <c r="G65" s="284">
        <f t="shared" si="1"/>
        <v>0</v>
      </c>
      <c r="H65" s="401">
        <f t="shared" si="6"/>
        <v>0</v>
      </c>
      <c r="I65" s="419"/>
      <c r="J65" s="305"/>
      <c r="N65" s="275"/>
      <c r="O65" s="275"/>
      <c r="P65" s="275">
        <f t="shared" si="0"/>
        <v>0</v>
      </c>
      <c r="R65" s="331" t="b">
        <f t="shared" si="2"/>
        <v>0</v>
      </c>
      <c r="S65" s="332"/>
    </row>
    <row r="66" spans="3:19" s="130" customFormat="1" ht="18" hidden="1" x14ac:dyDescent="0.25">
      <c r="C66" s="333"/>
      <c r="D66" s="403"/>
      <c r="E66" s="299"/>
      <c r="F66" s="418"/>
      <c r="G66" s="284">
        <f t="shared" si="1"/>
        <v>0</v>
      </c>
      <c r="H66" s="401">
        <f t="shared" si="6"/>
        <v>0</v>
      </c>
      <c r="I66" s="418"/>
      <c r="J66" s="305"/>
      <c r="N66" s="275"/>
      <c r="O66" s="275"/>
      <c r="P66" s="275"/>
      <c r="R66" s="331"/>
      <c r="S66" s="332"/>
    </row>
    <row r="67" spans="3:19" s="130" customFormat="1" ht="18" x14ac:dyDescent="0.25">
      <c r="C67" s="333"/>
      <c r="D67" s="403"/>
      <c r="E67" s="299"/>
      <c r="F67" s="418"/>
      <c r="G67" s="284">
        <f t="shared" si="1"/>
        <v>0</v>
      </c>
      <c r="H67" s="401">
        <f t="shared" si="6"/>
        <v>0</v>
      </c>
      <c r="I67" s="419"/>
      <c r="J67" s="305"/>
      <c r="N67" s="275"/>
      <c r="O67" s="275"/>
      <c r="P67" s="275">
        <f t="shared" si="0"/>
        <v>0</v>
      </c>
      <c r="R67" s="331" t="b">
        <f t="shared" si="2"/>
        <v>0</v>
      </c>
      <c r="S67" s="332"/>
    </row>
    <row r="68" spans="3:19" s="130" customFormat="1" ht="18" x14ac:dyDescent="0.25">
      <c r="C68" s="333"/>
      <c r="D68" s="403"/>
      <c r="E68" s="299"/>
      <c r="F68" s="403"/>
      <c r="G68" s="284">
        <f t="shared" si="1"/>
        <v>0</v>
      </c>
      <c r="H68" s="401">
        <f t="shared" si="6"/>
        <v>0</v>
      </c>
      <c r="I68" s="419"/>
      <c r="J68" s="292"/>
      <c r="N68" s="275"/>
      <c r="O68" s="275"/>
      <c r="P68" s="275">
        <f t="shared" si="0"/>
        <v>0</v>
      </c>
      <c r="R68" s="331" t="b">
        <f t="shared" si="2"/>
        <v>0</v>
      </c>
      <c r="S68" s="332"/>
    </row>
    <row r="69" spans="3:19" s="130" customFormat="1" ht="18" x14ac:dyDescent="0.25">
      <c r="C69" s="333"/>
      <c r="D69" s="403"/>
      <c r="E69" s="299"/>
      <c r="F69" s="403"/>
      <c r="G69" s="284">
        <f t="shared" si="1"/>
        <v>0</v>
      </c>
      <c r="H69" s="461">
        <f t="shared" ref="G69:H112" si="7">H68-F69+D69</f>
        <v>0</v>
      </c>
      <c r="I69" s="419"/>
      <c r="J69" s="292"/>
      <c r="N69" s="275"/>
      <c r="O69" s="275"/>
      <c r="P69" s="275">
        <f t="shared" si="0"/>
        <v>0</v>
      </c>
      <c r="R69" s="331" t="b">
        <f t="shared" si="2"/>
        <v>0</v>
      </c>
      <c r="S69" s="332"/>
    </row>
    <row r="70" spans="3:19" s="130" customFormat="1" ht="18" x14ac:dyDescent="0.25">
      <c r="C70" s="333"/>
      <c r="D70" s="403"/>
      <c r="E70" s="299"/>
      <c r="F70" s="403"/>
      <c r="G70" s="284">
        <f t="shared" si="7"/>
        <v>0</v>
      </c>
      <c r="H70" s="461">
        <f t="shared" si="7"/>
        <v>0</v>
      </c>
      <c r="I70" s="419"/>
      <c r="J70" s="292"/>
      <c r="N70" s="275"/>
      <c r="O70" s="275"/>
      <c r="P70" s="275">
        <f t="shared" si="0"/>
        <v>0</v>
      </c>
      <c r="R70" s="331" t="b">
        <f t="shared" si="2"/>
        <v>0</v>
      </c>
      <c r="S70" s="332"/>
    </row>
    <row r="71" spans="3:19" s="130" customFormat="1" ht="18" x14ac:dyDescent="0.25">
      <c r="C71" s="333"/>
      <c r="D71" s="403"/>
      <c r="E71" s="299"/>
      <c r="F71" s="403"/>
      <c r="G71" s="284">
        <f t="shared" si="7"/>
        <v>0</v>
      </c>
      <c r="H71" s="461">
        <f t="shared" si="7"/>
        <v>0</v>
      </c>
      <c r="I71" s="419"/>
      <c r="J71" s="292"/>
      <c r="N71" s="275"/>
      <c r="O71" s="275"/>
      <c r="P71" s="275">
        <f t="shared" si="0"/>
        <v>0</v>
      </c>
      <c r="R71" s="331" t="b">
        <f t="shared" si="2"/>
        <v>0</v>
      </c>
      <c r="S71" s="332"/>
    </row>
    <row r="72" spans="3:19" s="130" customFormat="1" ht="18" x14ac:dyDescent="0.25">
      <c r="C72" s="333"/>
      <c r="D72" s="403"/>
      <c r="E72" s="299"/>
      <c r="F72" s="403"/>
      <c r="G72" s="284">
        <f t="shared" si="7"/>
        <v>0</v>
      </c>
      <c r="H72" s="461">
        <f t="shared" si="7"/>
        <v>0</v>
      </c>
      <c r="I72" s="403"/>
      <c r="J72" s="292"/>
      <c r="L72" s="130" t="str">
        <f t="shared" ref="L72:L89" si="8">IF(D72&gt;0,D72," ")</f>
        <v xml:space="preserve"> </v>
      </c>
      <c r="N72" s="275"/>
      <c r="O72" s="275"/>
      <c r="P72" s="275">
        <f t="shared" si="0"/>
        <v>0</v>
      </c>
      <c r="R72" s="331" t="b">
        <f t="shared" si="2"/>
        <v>0</v>
      </c>
      <c r="S72" s="332"/>
    </row>
    <row r="73" spans="3:19" s="130" customFormat="1" ht="18" x14ac:dyDescent="0.25">
      <c r="C73" s="333"/>
      <c r="D73" s="403"/>
      <c r="E73" s="299"/>
      <c r="F73" s="403"/>
      <c r="G73" s="284">
        <f t="shared" si="7"/>
        <v>0</v>
      </c>
      <c r="H73" s="461">
        <f t="shared" si="7"/>
        <v>0</v>
      </c>
      <c r="I73" s="403"/>
      <c r="J73" s="292"/>
      <c r="L73" s="130" t="str">
        <f t="shared" si="8"/>
        <v xml:space="preserve"> </v>
      </c>
      <c r="N73" s="275"/>
      <c r="O73" s="275"/>
      <c r="P73" s="275">
        <f t="shared" si="0"/>
        <v>0</v>
      </c>
      <c r="R73" s="331" t="b">
        <f t="shared" si="2"/>
        <v>0</v>
      </c>
      <c r="S73" s="332"/>
    </row>
    <row r="74" spans="3:19" s="130" customFormat="1" ht="18" x14ac:dyDescent="0.25">
      <c r="C74" s="333"/>
      <c r="D74" s="403"/>
      <c r="E74" s="299"/>
      <c r="F74" s="403"/>
      <c r="G74" s="284">
        <f t="shared" si="7"/>
        <v>0</v>
      </c>
      <c r="H74" s="461">
        <f t="shared" si="7"/>
        <v>0</v>
      </c>
      <c r="I74" s="403"/>
      <c r="J74" s="292"/>
      <c r="L74" s="130" t="str">
        <f t="shared" si="8"/>
        <v xml:space="preserve"> </v>
      </c>
      <c r="N74" s="275"/>
      <c r="O74" s="275"/>
      <c r="P74" s="275">
        <f t="shared" si="0"/>
        <v>0</v>
      </c>
      <c r="R74" s="331" t="b">
        <f t="shared" si="2"/>
        <v>0</v>
      </c>
      <c r="S74" s="332"/>
    </row>
    <row r="75" spans="3:19" s="130" customFormat="1" ht="18" x14ac:dyDescent="0.25">
      <c r="C75" s="333"/>
      <c r="D75" s="403"/>
      <c r="E75" s="299"/>
      <c r="F75" s="403"/>
      <c r="G75" s="284">
        <f t="shared" si="7"/>
        <v>0</v>
      </c>
      <c r="H75" s="461">
        <f t="shared" si="7"/>
        <v>0</v>
      </c>
      <c r="I75" s="403"/>
      <c r="J75" s="292"/>
      <c r="L75" s="130" t="str">
        <f t="shared" si="8"/>
        <v xml:space="preserve"> </v>
      </c>
      <c r="N75" s="275"/>
      <c r="O75" s="275"/>
      <c r="P75" s="275">
        <f t="shared" si="0"/>
        <v>0</v>
      </c>
      <c r="R75" s="331" t="b">
        <f t="shared" si="2"/>
        <v>0</v>
      </c>
      <c r="S75" s="332"/>
    </row>
    <row r="76" spans="3:19" s="130" customFormat="1" ht="18" x14ac:dyDescent="0.25">
      <c r="C76" s="333"/>
      <c r="D76" s="403"/>
      <c r="E76" s="299"/>
      <c r="F76" s="403"/>
      <c r="G76" s="284">
        <f t="shared" si="7"/>
        <v>0</v>
      </c>
      <c r="H76" s="461">
        <f t="shared" si="7"/>
        <v>0</v>
      </c>
      <c r="I76" s="403"/>
      <c r="J76" s="292"/>
      <c r="L76" s="130" t="str">
        <f t="shared" si="8"/>
        <v xml:space="preserve"> </v>
      </c>
      <c r="N76" s="275"/>
      <c r="O76" s="275"/>
      <c r="P76" s="275">
        <f t="shared" si="0"/>
        <v>0</v>
      </c>
      <c r="R76" s="331" t="b">
        <f t="shared" si="2"/>
        <v>0</v>
      </c>
      <c r="S76" s="332"/>
    </row>
    <row r="77" spans="3:19" s="130" customFormat="1" ht="18" x14ac:dyDescent="0.25">
      <c r="C77" s="333"/>
      <c r="D77" s="403"/>
      <c r="E77" s="291"/>
      <c r="F77" s="403"/>
      <c r="G77" s="284">
        <f t="shared" si="7"/>
        <v>0</v>
      </c>
      <c r="H77" s="461">
        <f t="shared" si="7"/>
        <v>0</v>
      </c>
      <c r="I77" s="403"/>
      <c r="J77" s="292"/>
      <c r="L77" s="130" t="str">
        <f t="shared" si="8"/>
        <v xml:space="preserve"> </v>
      </c>
      <c r="N77" s="275"/>
      <c r="O77" s="275"/>
      <c r="P77" s="275">
        <f t="shared" si="0"/>
        <v>0</v>
      </c>
      <c r="R77" s="331" t="b">
        <f t="shared" si="2"/>
        <v>0</v>
      </c>
      <c r="S77" s="332"/>
    </row>
    <row r="78" spans="3:19" s="130" customFormat="1" ht="15.75" x14ac:dyDescent="0.25">
      <c r="C78" s="333"/>
      <c r="D78" s="403"/>
      <c r="E78" s="417"/>
      <c r="F78" s="403"/>
      <c r="G78" s="284">
        <f t="shared" si="7"/>
        <v>0</v>
      </c>
      <c r="H78" s="461">
        <f t="shared" si="7"/>
        <v>0</v>
      </c>
      <c r="I78" s="403"/>
      <c r="J78" s="292"/>
      <c r="L78" s="130" t="str">
        <f t="shared" si="8"/>
        <v xml:space="preserve"> </v>
      </c>
      <c r="N78" s="275"/>
      <c r="O78" s="275"/>
      <c r="P78" s="275">
        <f t="shared" si="0"/>
        <v>0</v>
      </c>
      <c r="R78" s="331" t="b">
        <f t="shared" si="2"/>
        <v>0</v>
      </c>
      <c r="S78" s="332"/>
    </row>
    <row r="79" spans="3:19" s="130" customFormat="1" ht="15.75" x14ac:dyDescent="0.25">
      <c r="C79" s="333"/>
      <c r="D79" s="403"/>
      <c r="E79" s="417"/>
      <c r="F79" s="403"/>
      <c r="G79" s="284">
        <f t="shared" si="7"/>
        <v>0</v>
      </c>
      <c r="H79" s="461">
        <f t="shared" si="7"/>
        <v>0</v>
      </c>
      <c r="I79" s="403"/>
      <c r="L79" s="130" t="str">
        <f t="shared" si="8"/>
        <v xml:space="preserve"> </v>
      </c>
      <c r="N79" s="275"/>
      <c r="O79" s="275"/>
      <c r="P79" s="275">
        <f t="shared" si="0"/>
        <v>0</v>
      </c>
      <c r="R79" s="331" t="b">
        <f t="shared" si="2"/>
        <v>0</v>
      </c>
      <c r="S79" s="332"/>
    </row>
    <row r="80" spans="3:19" s="130" customFormat="1" ht="15.75" x14ac:dyDescent="0.25">
      <c r="C80" s="333"/>
      <c r="D80" s="403"/>
      <c r="E80" s="417"/>
      <c r="F80" s="403"/>
      <c r="G80" s="284">
        <f t="shared" si="7"/>
        <v>0</v>
      </c>
      <c r="H80" s="461">
        <f t="shared" si="7"/>
        <v>0</v>
      </c>
      <c r="I80" s="403"/>
      <c r="L80" s="130" t="str">
        <f t="shared" si="8"/>
        <v xml:space="preserve"> </v>
      </c>
      <c r="N80" s="275"/>
      <c r="O80" s="275"/>
      <c r="P80" s="275">
        <f t="shared" si="0"/>
        <v>0</v>
      </c>
      <c r="R80" s="331" t="b">
        <f t="shared" si="2"/>
        <v>0</v>
      </c>
      <c r="S80" s="332"/>
    </row>
    <row r="81" spans="3:19" s="130" customFormat="1" ht="15.75" x14ac:dyDescent="0.25">
      <c r="C81" s="333"/>
      <c r="D81" s="403"/>
      <c r="E81" s="417"/>
      <c r="F81" s="403"/>
      <c r="G81" s="284">
        <f t="shared" si="7"/>
        <v>0</v>
      </c>
      <c r="H81" s="461">
        <f t="shared" si="7"/>
        <v>0</v>
      </c>
      <c r="I81" s="403"/>
      <c r="L81" s="130" t="str">
        <f t="shared" si="8"/>
        <v xml:space="preserve"> </v>
      </c>
      <c r="N81" s="275"/>
      <c r="O81" s="275"/>
      <c r="P81" s="275">
        <f t="shared" si="0"/>
        <v>0</v>
      </c>
      <c r="R81" s="331" t="b">
        <f t="shared" si="2"/>
        <v>0</v>
      </c>
      <c r="S81" s="332"/>
    </row>
    <row r="82" spans="3:19" s="130" customFormat="1" ht="15.75" x14ac:dyDescent="0.25">
      <c r="C82" s="333"/>
      <c r="D82" s="403"/>
      <c r="E82" s="417"/>
      <c r="F82" s="403"/>
      <c r="G82" s="284">
        <f t="shared" si="7"/>
        <v>0</v>
      </c>
      <c r="H82" s="461">
        <f t="shared" si="7"/>
        <v>0</v>
      </c>
      <c r="I82" s="403"/>
      <c r="L82" s="130" t="str">
        <f t="shared" si="8"/>
        <v xml:space="preserve"> </v>
      </c>
      <c r="N82" s="275"/>
      <c r="O82" s="275"/>
      <c r="P82" s="275">
        <f t="shared" si="0"/>
        <v>0</v>
      </c>
      <c r="R82" s="331" t="b">
        <f t="shared" si="2"/>
        <v>0</v>
      </c>
      <c r="S82" s="332"/>
    </row>
    <row r="83" spans="3:19" s="130" customFormat="1" ht="15.75" x14ac:dyDescent="0.25">
      <c r="C83" s="333"/>
      <c r="D83" s="403"/>
      <c r="E83" s="417"/>
      <c r="F83" s="403"/>
      <c r="G83" s="284">
        <f t="shared" si="7"/>
        <v>0</v>
      </c>
      <c r="H83" s="283">
        <f t="shared" si="7"/>
        <v>0</v>
      </c>
      <c r="I83" s="403"/>
      <c r="L83" s="130" t="str">
        <f t="shared" si="8"/>
        <v xml:space="preserve"> </v>
      </c>
      <c r="N83" s="275"/>
      <c r="O83" s="275"/>
      <c r="P83" s="275">
        <f t="shared" si="0"/>
        <v>0</v>
      </c>
      <c r="R83" s="331" t="b">
        <f t="shared" si="2"/>
        <v>0</v>
      </c>
      <c r="S83" s="332"/>
    </row>
    <row r="84" spans="3:19" s="130" customFormat="1" ht="15.75" x14ac:dyDescent="0.25">
      <c r="C84" s="333"/>
      <c r="D84" s="403"/>
      <c r="E84" s="417"/>
      <c r="F84" s="403"/>
      <c r="G84" s="284">
        <f t="shared" si="7"/>
        <v>0</v>
      </c>
      <c r="H84" s="283">
        <f t="shared" si="7"/>
        <v>0</v>
      </c>
      <c r="I84" s="403"/>
      <c r="L84" s="130" t="str">
        <f t="shared" si="8"/>
        <v xml:space="preserve"> </v>
      </c>
      <c r="N84" s="275"/>
      <c r="O84" s="275"/>
      <c r="P84" s="275">
        <f t="shared" si="0"/>
        <v>0</v>
      </c>
      <c r="R84" s="331" t="b">
        <f t="shared" si="2"/>
        <v>0</v>
      </c>
      <c r="S84" s="332"/>
    </row>
    <row r="85" spans="3:19" s="130" customFormat="1" ht="15.75" x14ac:dyDescent="0.25">
      <c r="C85" s="333"/>
      <c r="D85" s="403"/>
      <c r="E85" s="417"/>
      <c r="F85" s="403"/>
      <c r="G85" s="284">
        <f t="shared" si="7"/>
        <v>0</v>
      </c>
      <c r="H85" s="283">
        <f t="shared" si="7"/>
        <v>0</v>
      </c>
      <c r="I85" s="403"/>
      <c r="L85" s="130" t="str">
        <f t="shared" si="8"/>
        <v xml:space="preserve"> </v>
      </c>
      <c r="N85" s="275"/>
      <c r="O85" s="275"/>
      <c r="P85" s="275">
        <f t="shared" si="0"/>
        <v>0</v>
      </c>
      <c r="R85" s="331" t="b">
        <f t="shared" si="2"/>
        <v>0</v>
      </c>
      <c r="S85" s="332"/>
    </row>
    <row r="86" spans="3:19" s="130" customFormat="1" ht="15.75" x14ac:dyDescent="0.25">
      <c r="C86" s="333"/>
      <c r="D86" s="403"/>
      <c r="E86" s="417"/>
      <c r="F86" s="403"/>
      <c r="G86" s="284">
        <f t="shared" si="7"/>
        <v>0</v>
      </c>
      <c r="H86" s="283">
        <f t="shared" si="7"/>
        <v>0</v>
      </c>
      <c r="I86" s="403"/>
      <c r="L86" s="130" t="str">
        <f t="shared" si="8"/>
        <v xml:space="preserve"> </v>
      </c>
      <c r="N86" s="275"/>
      <c r="O86" s="275"/>
      <c r="P86" s="275">
        <f t="shared" ref="P86:P149" si="9">O86*G86</f>
        <v>0</v>
      </c>
      <c r="R86" s="331" t="b">
        <f t="shared" si="2"/>
        <v>0</v>
      </c>
      <c r="S86" s="332"/>
    </row>
    <row r="87" spans="3:19" s="130" customFormat="1" ht="15.75" x14ac:dyDescent="0.25">
      <c r="C87" s="333"/>
      <c r="D87" s="403"/>
      <c r="E87" s="417"/>
      <c r="F87" s="403"/>
      <c r="G87" s="284">
        <f t="shared" si="7"/>
        <v>0</v>
      </c>
      <c r="H87" s="283">
        <f t="shared" si="7"/>
        <v>0</v>
      </c>
      <c r="I87" s="403"/>
      <c r="L87" s="130" t="str">
        <f t="shared" si="8"/>
        <v xml:space="preserve"> </v>
      </c>
      <c r="N87" s="275"/>
      <c r="O87" s="275"/>
      <c r="P87" s="275">
        <f t="shared" si="9"/>
        <v>0</v>
      </c>
      <c r="R87" s="331" t="b">
        <f t="shared" ref="R87:R150" si="10">IF((F87)&gt;=1, SUM(E87))</f>
        <v>0</v>
      </c>
      <c r="S87" s="332"/>
    </row>
    <row r="88" spans="3:19" s="130" customFormat="1" ht="15.75" x14ac:dyDescent="0.25">
      <c r="C88" s="333"/>
      <c r="D88" s="403"/>
      <c r="E88" s="417"/>
      <c r="F88" s="403"/>
      <c r="G88" s="284">
        <f t="shared" si="7"/>
        <v>0</v>
      </c>
      <c r="H88" s="283">
        <f t="shared" si="7"/>
        <v>0</v>
      </c>
      <c r="I88" s="403"/>
      <c r="L88" s="130" t="str">
        <f t="shared" si="8"/>
        <v xml:space="preserve"> </v>
      </c>
      <c r="N88" s="275"/>
      <c r="O88" s="275"/>
      <c r="P88" s="275">
        <f t="shared" si="9"/>
        <v>0</v>
      </c>
      <c r="R88" s="331" t="b">
        <f t="shared" si="10"/>
        <v>0</v>
      </c>
      <c r="S88" s="332"/>
    </row>
    <row r="89" spans="3:19" s="130" customFormat="1" ht="15.75" x14ac:dyDescent="0.25">
      <c r="C89" s="333"/>
      <c r="D89" s="403"/>
      <c r="E89" s="417"/>
      <c r="F89" s="403"/>
      <c r="G89" s="284">
        <f t="shared" si="7"/>
        <v>0</v>
      </c>
      <c r="H89" s="283">
        <f t="shared" si="7"/>
        <v>0</v>
      </c>
      <c r="I89" s="403"/>
      <c r="L89" s="130" t="str">
        <f t="shared" si="8"/>
        <v xml:space="preserve"> </v>
      </c>
      <c r="N89" s="275"/>
      <c r="O89" s="275"/>
      <c r="P89" s="275">
        <f t="shared" si="9"/>
        <v>0</v>
      </c>
      <c r="R89" s="331" t="b">
        <f t="shared" si="10"/>
        <v>0</v>
      </c>
      <c r="S89" s="332"/>
    </row>
    <row r="90" spans="3:19" s="130" customFormat="1" ht="15.75" x14ac:dyDescent="0.25">
      <c r="C90" s="333"/>
      <c r="D90" s="403"/>
      <c r="E90" s="417"/>
      <c r="F90" s="403"/>
      <c r="G90" s="284">
        <f t="shared" si="7"/>
        <v>0</v>
      </c>
      <c r="H90" s="283">
        <f t="shared" si="7"/>
        <v>0</v>
      </c>
      <c r="I90" s="403"/>
      <c r="L90" s="130" t="str">
        <f t="shared" ref="L90:L153" si="11">IF(D90&gt;0,D90," ")</f>
        <v xml:space="preserve"> </v>
      </c>
      <c r="N90" s="275"/>
      <c r="O90" s="275"/>
      <c r="P90" s="275">
        <f t="shared" si="9"/>
        <v>0</v>
      </c>
      <c r="R90" s="331" t="b">
        <f t="shared" si="10"/>
        <v>0</v>
      </c>
      <c r="S90" s="332"/>
    </row>
    <row r="91" spans="3:19" s="130" customFormat="1" ht="15.75" x14ac:dyDescent="0.25">
      <c r="C91" s="333"/>
      <c r="D91" s="403"/>
      <c r="E91" s="417"/>
      <c r="F91" s="403"/>
      <c r="G91" s="284">
        <f t="shared" si="7"/>
        <v>0</v>
      </c>
      <c r="H91" s="283">
        <f t="shared" si="7"/>
        <v>0</v>
      </c>
      <c r="I91" s="403"/>
      <c r="L91" s="130" t="str">
        <f t="shared" si="11"/>
        <v xml:space="preserve"> </v>
      </c>
      <c r="N91" s="275"/>
      <c r="O91" s="275"/>
      <c r="P91" s="275">
        <f t="shared" si="9"/>
        <v>0</v>
      </c>
      <c r="R91" s="331" t="b">
        <f t="shared" si="10"/>
        <v>0</v>
      </c>
      <c r="S91" s="332"/>
    </row>
    <row r="92" spans="3:19" s="130" customFormat="1" ht="15.75" x14ac:dyDescent="0.25">
      <c r="C92" s="333"/>
      <c r="D92" s="403"/>
      <c r="E92" s="417"/>
      <c r="F92" s="403"/>
      <c r="G92" s="284">
        <f t="shared" si="7"/>
        <v>0</v>
      </c>
      <c r="H92" s="283">
        <f t="shared" si="7"/>
        <v>0</v>
      </c>
      <c r="I92" s="403"/>
      <c r="L92" s="130" t="str">
        <f t="shared" si="11"/>
        <v xml:space="preserve"> </v>
      </c>
      <c r="N92" s="275"/>
      <c r="O92" s="275"/>
      <c r="P92" s="275">
        <f t="shared" si="9"/>
        <v>0</v>
      </c>
      <c r="R92" s="331" t="b">
        <f t="shared" si="10"/>
        <v>0</v>
      </c>
      <c r="S92" s="332"/>
    </row>
    <row r="93" spans="3:19" s="130" customFormat="1" ht="15.75" x14ac:dyDescent="0.25">
      <c r="C93" s="333"/>
      <c r="D93" s="403"/>
      <c r="E93" s="417"/>
      <c r="F93" s="403"/>
      <c r="G93" s="284">
        <f t="shared" si="7"/>
        <v>0</v>
      </c>
      <c r="H93" s="283">
        <f t="shared" si="7"/>
        <v>0</v>
      </c>
      <c r="I93" s="403"/>
      <c r="L93" s="130" t="str">
        <f t="shared" si="11"/>
        <v xml:space="preserve"> </v>
      </c>
      <c r="N93" s="275"/>
      <c r="O93" s="275"/>
      <c r="P93" s="275">
        <f t="shared" si="9"/>
        <v>0</v>
      </c>
      <c r="R93" s="331" t="b">
        <f t="shared" si="10"/>
        <v>0</v>
      </c>
      <c r="S93" s="332"/>
    </row>
    <row r="94" spans="3:19" s="130" customFormat="1" ht="15.75" x14ac:dyDescent="0.25">
      <c r="C94" s="333"/>
      <c r="D94" s="403"/>
      <c r="E94" s="417"/>
      <c r="F94" s="403"/>
      <c r="G94" s="284">
        <f t="shared" si="7"/>
        <v>0</v>
      </c>
      <c r="H94" s="283">
        <f t="shared" si="7"/>
        <v>0</v>
      </c>
      <c r="I94" s="403"/>
      <c r="L94" s="130" t="str">
        <f t="shared" si="11"/>
        <v xml:space="preserve"> </v>
      </c>
      <c r="N94" s="275"/>
      <c r="O94" s="275"/>
      <c r="P94" s="275">
        <f t="shared" si="9"/>
        <v>0</v>
      </c>
      <c r="R94" s="331" t="b">
        <f t="shared" si="10"/>
        <v>0</v>
      </c>
      <c r="S94" s="332"/>
    </row>
    <row r="95" spans="3:19" s="130" customFormat="1" ht="15.75" x14ac:dyDescent="0.25">
      <c r="C95" s="333"/>
      <c r="D95" s="403"/>
      <c r="E95" s="417"/>
      <c r="F95" s="403"/>
      <c r="G95" s="284">
        <f t="shared" si="7"/>
        <v>0</v>
      </c>
      <c r="H95" s="283">
        <f t="shared" si="7"/>
        <v>0</v>
      </c>
      <c r="I95" s="403"/>
      <c r="L95" s="130" t="str">
        <f t="shared" si="11"/>
        <v xml:space="preserve"> </v>
      </c>
      <c r="N95" s="275"/>
      <c r="O95" s="275"/>
      <c r="P95" s="275">
        <f t="shared" si="9"/>
        <v>0</v>
      </c>
      <c r="R95" s="331" t="b">
        <f t="shared" si="10"/>
        <v>0</v>
      </c>
      <c r="S95" s="332"/>
    </row>
    <row r="96" spans="3:19" s="130" customFormat="1" ht="15.75" x14ac:dyDescent="0.25">
      <c r="C96" s="333"/>
      <c r="D96" s="403"/>
      <c r="E96" s="417"/>
      <c r="F96" s="403"/>
      <c r="G96" s="284">
        <f t="shared" si="7"/>
        <v>0</v>
      </c>
      <c r="H96" s="283">
        <f t="shared" si="7"/>
        <v>0</v>
      </c>
      <c r="I96" s="403"/>
      <c r="L96" s="130" t="str">
        <f t="shared" si="11"/>
        <v xml:space="preserve"> </v>
      </c>
      <c r="N96" s="275"/>
      <c r="O96" s="275"/>
      <c r="P96" s="275">
        <f t="shared" si="9"/>
        <v>0</v>
      </c>
      <c r="R96" s="331" t="b">
        <f t="shared" si="10"/>
        <v>0</v>
      </c>
      <c r="S96" s="332"/>
    </row>
    <row r="97" spans="3:19" s="130" customFormat="1" ht="15.75" x14ac:dyDescent="0.25">
      <c r="C97" s="333"/>
      <c r="D97" s="403"/>
      <c r="E97" s="417"/>
      <c r="F97" s="403"/>
      <c r="G97" s="284">
        <f t="shared" si="7"/>
        <v>0</v>
      </c>
      <c r="H97" s="283">
        <f t="shared" si="7"/>
        <v>0</v>
      </c>
      <c r="I97" s="403"/>
      <c r="L97" s="130" t="str">
        <f t="shared" si="11"/>
        <v xml:space="preserve"> </v>
      </c>
      <c r="N97" s="275"/>
      <c r="O97" s="275"/>
      <c r="P97" s="275">
        <f t="shared" si="9"/>
        <v>0</v>
      </c>
      <c r="R97" s="331" t="b">
        <f t="shared" si="10"/>
        <v>0</v>
      </c>
      <c r="S97" s="332"/>
    </row>
    <row r="98" spans="3:19" s="130" customFormat="1" ht="15.75" x14ac:dyDescent="0.25">
      <c r="C98" s="333"/>
      <c r="D98" s="403"/>
      <c r="E98" s="417"/>
      <c r="F98" s="403"/>
      <c r="G98" s="284">
        <f t="shared" si="7"/>
        <v>0</v>
      </c>
      <c r="H98" s="283">
        <f t="shared" si="7"/>
        <v>0</v>
      </c>
      <c r="I98" s="403"/>
      <c r="L98" s="130" t="str">
        <f t="shared" si="11"/>
        <v xml:space="preserve"> </v>
      </c>
      <c r="N98" s="275"/>
      <c r="O98" s="275"/>
      <c r="P98" s="275">
        <f t="shared" si="9"/>
        <v>0</v>
      </c>
      <c r="R98" s="331" t="b">
        <f t="shared" si="10"/>
        <v>0</v>
      </c>
      <c r="S98" s="332"/>
    </row>
    <row r="99" spans="3:19" s="130" customFormat="1" ht="18" x14ac:dyDescent="0.25">
      <c r="C99" s="246"/>
      <c r="E99" s="282"/>
      <c r="G99" s="284">
        <f t="shared" si="7"/>
        <v>0</v>
      </c>
      <c r="H99" s="283">
        <f t="shared" si="7"/>
        <v>0</v>
      </c>
      <c r="L99" s="130" t="str">
        <f t="shared" si="11"/>
        <v xml:space="preserve"> </v>
      </c>
      <c r="N99" s="275"/>
      <c r="O99" s="275"/>
      <c r="P99" s="275">
        <f t="shared" si="9"/>
        <v>0</v>
      </c>
      <c r="R99" s="331" t="b">
        <f t="shared" si="10"/>
        <v>0</v>
      </c>
      <c r="S99" s="332"/>
    </row>
    <row r="100" spans="3:19" s="130" customFormat="1" ht="18" x14ac:dyDescent="0.25">
      <c r="C100" s="246"/>
      <c r="E100" s="282"/>
      <c r="G100" s="284">
        <f t="shared" si="7"/>
        <v>0</v>
      </c>
      <c r="H100" s="283">
        <f t="shared" si="7"/>
        <v>0</v>
      </c>
      <c r="L100" s="130" t="str">
        <f t="shared" si="11"/>
        <v xml:space="preserve"> </v>
      </c>
      <c r="N100" s="275"/>
      <c r="O100" s="275"/>
      <c r="P100" s="275">
        <f t="shared" si="9"/>
        <v>0</v>
      </c>
      <c r="R100" s="331" t="b">
        <f t="shared" si="10"/>
        <v>0</v>
      </c>
      <c r="S100" s="332"/>
    </row>
    <row r="101" spans="3:19" s="130" customFormat="1" ht="18" x14ac:dyDescent="0.25">
      <c r="C101" s="246"/>
      <c r="E101" s="282"/>
      <c r="G101" s="284">
        <f t="shared" si="7"/>
        <v>0</v>
      </c>
      <c r="H101" s="283">
        <f t="shared" si="7"/>
        <v>0</v>
      </c>
      <c r="L101" s="130" t="str">
        <f t="shared" si="11"/>
        <v xml:space="preserve"> </v>
      </c>
      <c r="N101" s="275"/>
      <c r="O101" s="275"/>
      <c r="P101" s="275">
        <f t="shared" si="9"/>
        <v>0</v>
      </c>
      <c r="R101" s="331" t="b">
        <f t="shared" si="10"/>
        <v>0</v>
      </c>
      <c r="S101" s="332"/>
    </row>
    <row r="102" spans="3:19" s="130" customFormat="1" ht="18" x14ac:dyDescent="0.25">
      <c r="C102" s="246"/>
      <c r="E102" s="282"/>
      <c r="G102" s="284">
        <f t="shared" si="7"/>
        <v>0</v>
      </c>
      <c r="H102" s="283">
        <f t="shared" si="7"/>
        <v>0</v>
      </c>
      <c r="L102" s="130" t="str">
        <f t="shared" si="11"/>
        <v xml:space="preserve"> </v>
      </c>
      <c r="N102" s="275"/>
      <c r="O102" s="275"/>
      <c r="P102" s="275">
        <f t="shared" si="9"/>
        <v>0</v>
      </c>
      <c r="R102" s="331" t="b">
        <f t="shared" si="10"/>
        <v>0</v>
      </c>
      <c r="S102" s="332"/>
    </row>
    <row r="103" spans="3:19" s="130" customFormat="1" ht="18" x14ac:dyDescent="0.25">
      <c r="C103" s="246"/>
      <c r="E103" s="282"/>
      <c r="G103" s="284">
        <f t="shared" si="7"/>
        <v>0</v>
      </c>
      <c r="H103" s="283">
        <f t="shared" si="7"/>
        <v>0</v>
      </c>
      <c r="L103" s="130" t="str">
        <f t="shared" si="11"/>
        <v xml:space="preserve"> </v>
      </c>
      <c r="N103" s="275"/>
      <c r="O103" s="275"/>
      <c r="P103" s="275">
        <f t="shared" si="9"/>
        <v>0</v>
      </c>
      <c r="R103" s="331" t="b">
        <f t="shared" si="10"/>
        <v>0</v>
      </c>
      <c r="S103" s="332"/>
    </row>
    <row r="104" spans="3:19" s="130" customFormat="1" ht="18" x14ac:dyDescent="0.25">
      <c r="C104" s="246"/>
      <c r="E104" s="282"/>
      <c r="G104" s="284">
        <f t="shared" si="7"/>
        <v>0</v>
      </c>
      <c r="H104" s="283">
        <f t="shared" si="7"/>
        <v>0</v>
      </c>
      <c r="L104" s="130" t="str">
        <f t="shared" si="11"/>
        <v xml:space="preserve"> </v>
      </c>
      <c r="N104" s="275"/>
      <c r="O104" s="275"/>
      <c r="P104" s="275">
        <f t="shared" si="9"/>
        <v>0</v>
      </c>
      <c r="R104" s="331" t="b">
        <f t="shared" si="10"/>
        <v>0</v>
      </c>
      <c r="S104" s="332"/>
    </row>
    <row r="105" spans="3:19" s="130" customFormat="1" ht="18" x14ac:dyDescent="0.25">
      <c r="C105" s="246"/>
      <c r="E105" s="282"/>
      <c r="G105" s="284">
        <f t="shared" si="7"/>
        <v>0</v>
      </c>
      <c r="H105" s="283">
        <f t="shared" si="7"/>
        <v>0</v>
      </c>
      <c r="L105" s="130" t="str">
        <f t="shared" si="11"/>
        <v xml:space="preserve"> </v>
      </c>
      <c r="N105" s="275"/>
      <c r="O105" s="275"/>
      <c r="P105" s="275">
        <f t="shared" si="9"/>
        <v>0</v>
      </c>
      <c r="R105" s="331" t="b">
        <f t="shared" si="10"/>
        <v>0</v>
      </c>
      <c r="S105" s="332"/>
    </row>
    <row r="106" spans="3:19" s="130" customFormat="1" ht="18" x14ac:dyDescent="0.25">
      <c r="C106" s="246"/>
      <c r="E106" s="282"/>
      <c r="G106" s="284">
        <f t="shared" si="7"/>
        <v>0</v>
      </c>
      <c r="H106" s="283">
        <f t="shared" si="7"/>
        <v>0</v>
      </c>
      <c r="L106" s="130" t="str">
        <f t="shared" si="11"/>
        <v xml:space="preserve"> </v>
      </c>
      <c r="N106" s="275"/>
      <c r="O106" s="275"/>
      <c r="P106" s="275">
        <f t="shared" si="9"/>
        <v>0</v>
      </c>
      <c r="R106" s="331" t="b">
        <f t="shared" si="10"/>
        <v>0</v>
      </c>
      <c r="S106" s="332"/>
    </row>
    <row r="107" spans="3:19" s="130" customFormat="1" ht="18" x14ac:dyDescent="0.25">
      <c r="C107" s="246"/>
      <c r="E107" s="282"/>
      <c r="G107" s="284">
        <f t="shared" si="7"/>
        <v>0</v>
      </c>
      <c r="H107" s="283">
        <f t="shared" si="7"/>
        <v>0</v>
      </c>
      <c r="L107" s="130" t="str">
        <f t="shared" si="11"/>
        <v xml:space="preserve"> </v>
      </c>
      <c r="N107" s="275"/>
      <c r="O107" s="275"/>
      <c r="P107" s="275">
        <f t="shared" si="9"/>
        <v>0</v>
      </c>
      <c r="R107" s="331" t="b">
        <f t="shared" si="10"/>
        <v>0</v>
      </c>
      <c r="S107" s="332"/>
    </row>
    <row r="108" spans="3:19" s="130" customFormat="1" ht="18" x14ac:dyDescent="0.25">
      <c r="C108" s="246"/>
      <c r="E108" s="282"/>
      <c r="G108" s="284">
        <f t="shared" si="7"/>
        <v>0</v>
      </c>
      <c r="H108" s="283">
        <f t="shared" si="7"/>
        <v>0</v>
      </c>
      <c r="L108" s="130" t="str">
        <f t="shared" si="11"/>
        <v xml:space="preserve"> </v>
      </c>
      <c r="N108" s="275"/>
      <c r="O108" s="275"/>
      <c r="P108" s="275">
        <f t="shared" si="9"/>
        <v>0</v>
      </c>
      <c r="R108" s="331" t="b">
        <f t="shared" si="10"/>
        <v>0</v>
      </c>
      <c r="S108" s="332"/>
    </row>
    <row r="109" spans="3:19" s="130" customFormat="1" ht="18" x14ac:dyDescent="0.25">
      <c r="C109" s="246"/>
      <c r="E109" s="282"/>
      <c r="G109" s="284">
        <f t="shared" si="7"/>
        <v>0</v>
      </c>
      <c r="H109" s="283">
        <f t="shared" si="7"/>
        <v>0</v>
      </c>
      <c r="L109" s="130" t="str">
        <f t="shared" si="11"/>
        <v xml:space="preserve"> </v>
      </c>
      <c r="N109" s="275"/>
      <c r="O109" s="275"/>
      <c r="P109" s="275">
        <f t="shared" si="9"/>
        <v>0</v>
      </c>
      <c r="R109" s="331" t="b">
        <f t="shared" si="10"/>
        <v>0</v>
      </c>
      <c r="S109" s="332"/>
    </row>
    <row r="110" spans="3:19" s="130" customFormat="1" ht="18" x14ac:dyDescent="0.25">
      <c r="C110" s="246"/>
      <c r="E110" s="282"/>
      <c r="G110" s="284">
        <f t="shared" si="7"/>
        <v>0</v>
      </c>
      <c r="H110" s="283">
        <f t="shared" si="7"/>
        <v>0</v>
      </c>
      <c r="L110" s="130" t="str">
        <f t="shared" si="11"/>
        <v xml:space="preserve"> </v>
      </c>
      <c r="N110" s="275"/>
      <c r="O110" s="275"/>
      <c r="P110" s="275">
        <f t="shared" si="9"/>
        <v>0</v>
      </c>
      <c r="R110" s="331" t="b">
        <f t="shared" si="10"/>
        <v>0</v>
      </c>
      <c r="S110" s="332"/>
    </row>
    <row r="111" spans="3:19" s="130" customFormat="1" ht="18" x14ac:dyDescent="0.25">
      <c r="C111" s="246"/>
      <c r="E111" s="282"/>
      <c r="G111" s="284">
        <f t="shared" si="7"/>
        <v>0</v>
      </c>
      <c r="H111" s="283">
        <f t="shared" si="7"/>
        <v>0</v>
      </c>
      <c r="L111" s="130" t="str">
        <f t="shared" si="11"/>
        <v xml:space="preserve"> </v>
      </c>
      <c r="N111" s="275"/>
      <c r="O111" s="275"/>
      <c r="P111" s="275">
        <f t="shared" si="9"/>
        <v>0</v>
      </c>
      <c r="R111" s="331" t="b">
        <f t="shared" si="10"/>
        <v>0</v>
      </c>
      <c r="S111" s="332"/>
    </row>
    <row r="112" spans="3:19" s="130" customFormat="1" ht="18" x14ac:dyDescent="0.25">
      <c r="C112" s="246"/>
      <c r="E112" s="282"/>
      <c r="G112" s="284">
        <f t="shared" si="7"/>
        <v>0</v>
      </c>
      <c r="H112" s="283">
        <f t="shared" si="7"/>
        <v>0</v>
      </c>
      <c r="L112" s="130" t="str">
        <f t="shared" si="11"/>
        <v xml:space="preserve"> </v>
      </c>
      <c r="N112" s="275"/>
      <c r="O112" s="275"/>
      <c r="P112" s="275">
        <f t="shared" si="9"/>
        <v>0</v>
      </c>
      <c r="R112" s="331" t="b">
        <f t="shared" si="10"/>
        <v>0</v>
      </c>
      <c r="S112" s="332"/>
    </row>
    <row r="113" spans="3:19" s="130" customFormat="1" ht="18" x14ac:dyDescent="0.25">
      <c r="C113" s="246"/>
      <c r="E113" s="282"/>
      <c r="G113" s="284">
        <f t="shared" ref="G113:H120" si="12">G112-E113+C113</f>
        <v>0</v>
      </c>
      <c r="H113" s="283">
        <f t="shared" si="12"/>
        <v>0</v>
      </c>
      <c r="L113" s="130" t="str">
        <f t="shared" si="11"/>
        <v xml:space="preserve"> </v>
      </c>
      <c r="N113" s="275"/>
      <c r="O113" s="275"/>
      <c r="P113" s="275">
        <f t="shared" si="9"/>
        <v>0</v>
      </c>
      <c r="R113" s="331" t="b">
        <f t="shared" si="10"/>
        <v>0</v>
      </c>
      <c r="S113" s="332"/>
    </row>
    <row r="114" spans="3:19" s="130" customFormat="1" ht="18" x14ac:dyDescent="0.25">
      <c r="C114" s="246"/>
      <c r="E114" s="282"/>
      <c r="G114" s="284">
        <f t="shared" si="12"/>
        <v>0</v>
      </c>
      <c r="H114" s="283">
        <f t="shared" si="12"/>
        <v>0</v>
      </c>
      <c r="L114" s="130" t="str">
        <f t="shared" si="11"/>
        <v xml:space="preserve"> </v>
      </c>
      <c r="N114" s="275"/>
      <c r="O114" s="275"/>
      <c r="P114" s="275">
        <f t="shared" si="9"/>
        <v>0</v>
      </c>
      <c r="R114" s="331" t="b">
        <f t="shared" si="10"/>
        <v>0</v>
      </c>
      <c r="S114" s="332"/>
    </row>
    <row r="115" spans="3:19" s="130" customFormat="1" ht="18" x14ac:dyDescent="0.25">
      <c r="C115" s="246"/>
      <c r="E115" s="282"/>
      <c r="G115" s="284">
        <f t="shared" si="12"/>
        <v>0</v>
      </c>
      <c r="H115" s="283">
        <f t="shared" si="12"/>
        <v>0</v>
      </c>
      <c r="L115" s="130" t="str">
        <f t="shared" si="11"/>
        <v xml:space="preserve"> </v>
      </c>
      <c r="N115" s="275"/>
      <c r="O115" s="275"/>
      <c r="P115" s="275">
        <f t="shared" si="9"/>
        <v>0</v>
      </c>
      <c r="R115" s="331" t="b">
        <f t="shared" si="10"/>
        <v>0</v>
      </c>
      <c r="S115" s="332"/>
    </row>
    <row r="116" spans="3:19" s="130" customFormat="1" ht="18" x14ac:dyDescent="0.25">
      <c r="C116" s="246"/>
      <c r="E116" s="282"/>
      <c r="G116" s="284">
        <f t="shared" si="12"/>
        <v>0</v>
      </c>
      <c r="H116" s="283">
        <f t="shared" si="12"/>
        <v>0</v>
      </c>
      <c r="L116" s="130" t="str">
        <f t="shared" si="11"/>
        <v xml:space="preserve"> </v>
      </c>
      <c r="N116" s="275"/>
      <c r="O116" s="275"/>
      <c r="P116" s="275">
        <f t="shared" si="9"/>
        <v>0</v>
      </c>
      <c r="R116" s="331" t="b">
        <f t="shared" si="10"/>
        <v>0</v>
      </c>
      <c r="S116" s="332"/>
    </row>
    <row r="117" spans="3:19" s="130" customFormat="1" ht="18" x14ac:dyDescent="0.25">
      <c r="C117" s="246"/>
      <c r="E117" s="282"/>
      <c r="G117" s="284">
        <f t="shared" si="12"/>
        <v>0</v>
      </c>
      <c r="H117" s="283">
        <f t="shared" si="12"/>
        <v>0</v>
      </c>
      <c r="L117" s="130" t="str">
        <f t="shared" si="11"/>
        <v xml:space="preserve"> </v>
      </c>
      <c r="N117" s="275"/>
      <c r="O117" s="275"/>
      <c r="P117" s="275">
        <f t="shared" si="9"/>
        <v>0</v>
      </c>
      <c r="R117" s="331" t="b">
        <f t="shared" si="10"/>
        <v>0</v>
      </c>
      <c r="S117" s="332"/>
    </row>
    <row r="118" spans="3:19" s="130" customFormat="1" ht="18" x14ac:dyDescent="0.25">
      <c r="C118" s="246"/>
      <c r="E118" s="282"/>
      <c r="G118" s="284">
        <f t="shared" si="12"/>
        <v>0</v>
      </c>
      <c r="H118" s="130">
        <f t="shared" ref="G118:H130" si="13">H117-F118+D118</f>
        <v>0</v>
      </c>
      <c r="L118" s="130" t="str">
        <f t="shared" si="11"/>
        <v xml:space="preserve"> </v>
      </c>
      <c r="N118" s="275"/>
      <c r="O118" s="275"/>
      <c r="P118" s="275">
        <f t="shared" si="9"/>
        <v>0</v>
      </c>
      <c r="R118" s="331" t="b">
        <f t="shared" si="10"/>
        <v>0</v>
      </c>
      <c r="S118" s="332"/>
    </row>
    <row r="119" spans="3:19" s="130" customFormat="1" ht="18" x14ac:dyDescent="0.25">
      <c r="C119" s="246"/>
      <c r="E119" s="282"/>
      <c r="G119" s="284">
        <f t="shared" si="12"/>
        <v>0</v>
      </c>
      <c r="H119" s="130">
        <f t="shared" si="13"/>
        <v>0</v>
      </c>
      <c r="L119" s="130" t="str">
        <f t="shared" si="11"/>
        <v xml:space="preserve"> </v>
      </c>
      <c r="N119" s="275"/>
      <c r="O119" s="275"/>
      <c r="P119" s="275">
        <f t="shared" si="9"/>
        <v>0</v>
      </c>
      <c r="R119" s="331" t="b">
        <f t="shared" si="10"/>
        <v>0</v>
      </c>
      <c r="S119" s="332"/>
    </row>
    <row r="120" spans="3:19" s="130" customFormat="1" ht="18" x14ac:dyDescent="0.25">
      <c r="C120" s="246"/>
      <c r="E120" s="282"/>
      <c r="G120" s="284">
        <f t="shared" si="12"/>
        <v>0</v>
      </c>
      <c r="H120" s="130">
        <f t="shared" si="13"/>
        <v>0</v>
      </c>
      <c r="L120" s="130" t="str">
        <f t="shared" si="11"/>
        <v xml:space="preserve"> </v>
      </c>
      <c r="N120" s="275"/>
      <c r="O120" s="275"/>
      <c r="P120" s="275">
        <f t="shared" si="9"/>
        <v>0</v>
      </c>
      <c r="R120" s="331" t="b">
        <f t="shared" si="10"/>
        <v>0</v>
      </c>
      <c r="S120" s="332"/>
    </row>
    <row r="121" spans="3:19" s="130" customFormat="1" ht="18" x14ac:dyDescent="0.25">
      <c r="C121" s="246"/>
      <c r="E121" s="282"/>
      <c r="G121" s="333">
        <f t="shared" si="13"/>
        <v>0</v>
      </c>
      <c r="H121" s="130">
        <f t="shared" si="13"/>
        <v>0</v>
      </c>
      <c r="L121" s="130" t="str">
        <f t="shared" si="11"/>
        <v xml:space="preserve"> </v>
      </c>
      <c r="N121" s="275"/>
      <c r="O121" s="275"/>
      <c r="P121" s="275">
        <f t="shared" si="9"/>
        <v>0</v>
      </c>
      <c r="R121" s="331" t="b">
        <f t="shared" si="10"/>
        <v>0</v>
      </c>
      <c r="S121" s="332"/>
    </row>
    <row r="122" spans="3:19" s="130" customFormat="1" ht="18" x14ac:dyDescent="0.25">
      <c r="C122" s="246"/>
      <c r="E122" s="282"/>
      <c r="G122" s="333">
        <f t="shared" si="13"/>
        <v>0</v>
      </c>
      <c r="H122" s="130">
        <f t="shared" si="13"/>
        <v>0</v>
      </c>
      <c r="L122" s="130" t="str">
        <f t="shared" si="11"/>
        <v xml:space="preserve"> </v>
      </c>
      <c r="N122" s="275"/>
      <c r="O122" s="275"/>
      <c r="P122" s="275">
        <f t="shared" si="9"/>
        <v>0</v>
      </c>
      <c r="R122" s="331" t="b">
        <f t="shared" si="10"/>
        <v>0</v>
      </c>
      <c r="S122" s="332"/>
    </row>
    <row r="123" spans="3:19" s="130" customFormat="1" ht="18" x14ac:dyDescent="0.25">
      <c r="C123" s="246"/>
      <c r="E123" s="282"/>
      <c r="G123" s="333">
        <f t="shared" si="13"/>
        <v>0</v>
      </c>
      <c r="H123" s="130">
        <f t="shared" si="13"/>
        <v>0</v>
      </c>
      <c r="L123" s="130" t="str">
        <f t="shared" si="11"/>
        <v xml:space="preserve"> </v>
      </c>
      <c r="N123" s="275"/>
      <c r="O123" s="275"/>
      <c r="P123" s="275">
        <f t="shared" si="9"/>
        <v>0</v>
      </c>
      <c r="R123" s="331" t="b">
        <f t="shared" si="10"/>
        <v>0</v>
      </c>
      <c r="S123" s="332"/>
    </row>
    <row r="124" spans="3:19" s="130" customFormat="1" ht="18" x14ac:dyDescent="0.25">
      <c r="C124" s="246"/>
      <c r="E124" s="282"/>
      <c r="G124" s="333">
        <f t="shared" si="13"/>
        <v>0</v>
      </c>
      <c r="H124" s="130">
        <f t="shared" si="13"/>
        <v>0</v>
      </c>
      <c r="L124" s="130" t="str">
        <f t="shared" si="11"/>
        <v xml:space="preserve"> </v>
      </c>
      <c r="N124" s="275"/>
      <c r="O124" s="275"/>
      <c r="P124" s="275">
        <f t="shared" si="9"/>
        <v>0</v>
      </c>
      <c r="R124" s="331" t="b">
        <f t="shared" si="10"/>
        <v>0</v>
      </c>
      <c r="S124" s="332"/>
    </row>
    <row r="125" spans="3:19" s="130" customFormat="1" ht="18" x14ac:dyDescent="0.25">
      <c r="C125" s="246"/>
      <c r="E125" s="282"/>
      <c r="G125" s="333">
        <f t="shared" si="13"/>
        <v>0</v>
      </c>
      <c r="H125" s="130">
        <f t="shared" si="13"/>
        <v>0</v>
      </c>
      <c r="L125" s="130" t="str">
        <f t="shared" si="11"/>
        <v xml:space="preserve"> </v>
      </c>
      <c r="N125" s="275"/>
      <c r="O125" s="275"/>
      <c r="P125" s="275">
        <f t="shared" si="9"/>
        <v>0</v>
      </c>
      <c r="R125" s="331" t="b">
        <f t="shared" si="10"/>
        <v>0</v>
      </c>
      <c r="S125" s="332"/>
    </row>
    <row r="126" spans="3:19" s="130" customFormat="1" ht="18" x14ac:dyDescent="0.25">
      <c r="C126" s="246"/>
      <c r="E126" s="282"/>
      <c r="G126" s="333">
        <f t="shared" si="13"/>
        <v>0</v>
      </c>
      <c r="H126" s="130">
        <f t="shared" si="13"/>
        <v>0</v>
      </c>
      <c r="L126" s="130" t="str">
        <f t="shared" si="11"/>
        <v xml:space="preserve"> </v>
      </c>
      <c r="N126" s="275"/>
      <c r="O126" s="275"/>
      <c r="P126" s="275">
        <f t="shared" si="9"/>
        <v>0</v>
      </c>
      <c r="R126" s="331" t="b">
        <f t="shared" si="10"/>
        <v>0</v>
      </c>
      <c r="S126" s="332"/>
    </row>
    <row r="127" spans="3:19" s="130" customFormat="1" ht="18" x14ac:dyDescent="0.25">
      <c r="C127" s="246"/>
      <c r="E127" s="282"/>
      <c r="G127" s="333">
        <f t="shared" si="13"/>
        <v>0</v>
      </c>
      <c r="H127" s="130">
        <f t="shared" si="13"/>
        <v>0</v>
      </c>
      <c r="L127" s="130" t="str">
        <f t="shared" si="11"/>
        <v xml:space="preserve"> </v>
      </c>
      <c r="N127" s="275"/>
      <c r="O127" s="275"/>
      <c r="P127" s="275">
        <f t="shared" si="9"/>
        <v>0</v>
      </c>
      <c r="R127" s="331" t="b">
        <f t="shared" si="10"/>
        <v>0</v>
      </c>
      <c r="S127" s="332"/>
    </row>
    <row r="128" spans="3:19" s="130" customFormat="1" ht="18" x14ac:dyDescent="0.25">
      <c r="C128" s="246"/>
      <c r="E128" s="282"/>
      <c r="G128" s="333">
        <f t="shared" si="13"/>
        <v>0</v>
      </c>
      <c r="H128" s="130">
        <f t="shared" si="13"/>
        <v>0</v>
      </c>
      <c r="L128" s="130" t="str">
        <f t="shared" si="11"/>
        <v xml:space="preserve"> </v>
      </c>
      <c r="N128" s="275"/>
      <c r="O128" s="275"/>
      <c r="P128" s="275">
        <f t="shared" si="9"/>
        <v>0</v>
      </c>
      <c r="R128" s="331" t="b">
        <f t="shared" si="10"/>
        <v>0</v>
      </c>
      <c r="S128" s="332"/>
    </row>
    <row r="129" spans="3:19" s="130" customFormat="1" ht="18" x14ac:dyDescent="0.25">
      <c r="C129" s="246"/>
      <c r="E129" s="282"/>
      <c r="G129" s="333">
        <f t="shared" si="13"/>
        <v>0</v>
      </c>
      <c r="H129" s="130">
        <f t="shared" si="13"/>
        <v>0</v>
      </c>
      <c r="L129" s="130" t="str">
        <f t="shared" si="11"/>
        <v xml:space="preserve"> </v>
      </c>
      <c r="N129" s="275"/>
      <c r="O129" s="275"/>
      <c r="P129" s="275">
        <f t="shared" si="9"/>
        <v>0</v>
      </c>
      <c r="R129" s="331" t="b">
        <f t="shared" si="10"/>
        <v>0</v>
      </c>
      <c r="S129" s="332"/>
    </row>
    <row r="130" spans="3:19" s="130" customFormat="1" ht="18" x14ac:dyDescent="0.25">
      <c r="C130" s="246"/>
      <c r="E130" s="282"/>
      <c r="G130" s="333">
        <f t="shared" si="13"/>
        <v>0</v>
      </c>
      <c r="H130" s="130">
        <f t="shared" si="13"/>
        <v>0</v>
      </c>
      <c r="L130" s="130" t="str">
        <f t="shared" si="11"/>
        <v xml:space="preserve"> </v>
      </c>
      <c r="N130" s="275"/>
      <c r="O130" s="275"/>
      <c r="P130" s="275">
        <f t="shared" si="9"/>
        <v>0</v>
      </c>
      <c r="R130" s="331" t="b">
        <f t="shared" si="10"/>
        <v>0</v>
      </c>
      <c r="S130" s="332"/>
    </row>
    <row r="131" spans="3:19" s="130" customFormat="1" ht="18" x14ac:dyDescent="0.25">
      <c r="C131" s="246"/>
      <c r="E131" s="282"/>
      <c r="G131" s="333">
        <f t="shared" ref="G131:H194" si="14">G130-E131+C131</f>
        <v>0</v>
      </c>
      <c r="H131" s="130">
        <f t="shared" si="14"/>
        <v>0</v>
      </c>
      <c r="L131" s="130" t="str">
        <f t="shared" si="11"/>
        <v xml:space="preserve"> </v>
      </c>
      <c r="N131" s="275"/>
      <c r="O131" s="275"/>
      <c r="P131" s="275">
        <f t="shared" si="9"/>
        <v>0</v>
      </c>
      <c r="R131" s="331" t="b">
        <f t="shared" si="10"/>
        <v>0</v>
      </c>
      <c r="S131" s="332"/>
    </row>
    <row r="132" spans="3:19" s="130" customFormat="1" ht="18" x14ac:dyDescent="0.25">
      <c r="C132" s="246"/>
      <c r="E132" s="282"/>
      <c r="G132" s="333">
        <f t="shared" si="14"/>
        <v>0</v>
      </c>
      <c r="H132" s="130">
        <f t="shared" si="14"/>
        <v>0</v>
      </c>
      <c r="L132" s="130" t="str">
        <f t="shared" si="11"/>
        <v xml:space="preserve"> </v>
      </c>
      <c r="N132" s="275"/>
      <c r="O132" s="275"/>
      <c r="P132" s="275">
        <f t="shared" si="9"/>
        <v>0</v>
      </c>
      <c r="R132" s="331" t="b">
        <f t="shared" si="10"/>
        <v>0</v>
      </c>
      <c r="S132" s="332"/>
    </row>
    <row r="133" spans="3:19" s="130" customFormat="1" ht="18" x14ac:dyDescent="0.25">
      <c r="C133" s="246"/>
      <c r="E133" s="282"/>
      <c r="G133" s="333">
        <f t="shared" si="14"/>
        <v>0</v>
      </c>
      <c r="H133" s="130">
        <f t="shared" si="14"/>
        <v>0</v>
      </c>
      <c r="L133" s="130" t="str">
        <f t="shared" si="11"/>
        <v xml:space="preserve"> </v>
      </c>
      <c r="N133" s="275"/>
      <c r="O133" s="275"/>
      <c r="P133" s="275">
        <f t="shared" si="9"/>
        <v>0</v>
      </c>
      <c r="R133" s="331" t="b">
        <f t="shared" si="10"/>
        <v>0</v>
      </c>
      <c r="S133" s="332"/>
    </row>
    <row r="134" spans="3:19" s="130" customFormat="1" ht="18" x14ac:dyDescent="0.25">
      <c r="C134" s="246"/>
      <c r="E134" s="282"/>
      <c r="G134" s="333">
        <f t="shared" si="14"/>
        <v>0</v>
      </c>
      <c r="H134" s="130">
        <f t="shared" si="14"/>
        <v>0</v>
      </c>
      <c r="L134" s="130" t="str">
        <f t="shared" si="11"/>
        <v xml:space="preserve"> </v>
      </c>
      <c r="N134" s="275"/>
      <c r="O134" s="275"/>
      <c r="P134" s="275">
        <f t="shared" si="9"/>
        <v>0</v>
      </c>
      <c r="R134" s="331" t="b">
        <f t="shared" si="10"/>
        <v>0</v>
      </c>
      <c r="S134" s="332"/>
    </row>
    <row r="135" spans="3:19" s="130" customFormat="1" ht="18" x14ac:dyDescent="0.25">
      <c r="C135" s="246"/>
      <c r="E135" s="282"/>
      <c r="G135" s="333">
        <f t="shared" si="14"/>
        <v>0</v>
      </c>
      <c r="H135" s="130">
        <f t="shared" si="14"/>
        <v>0</v>
      </c>
      <c r="L135" s="130" t="str">
        <f t="shared" si="11"/>
        <v xml:space="preserve"> </v>
      </c>
      <c r="N135" s="275"/>
      <c r="O135" s="275"/>
      <c r="P135" s="275">
        <f t="shared" si="9"/>
        <v>0</v>
      </c>
      <c r="R135" s="331" t="b">
        <f t="shared" si="10"/>
        <v>0</v>
      </c>
      <c r="S135" s="332"/>
    </row>
    <row r="136" spans="3:19" s="130" customFormat="1" ht="18" x14ac:dyDescent="0.25">
      <c r="C136" s="246"/>
      <c r="E136" s="282"/>
      <c r="G136" s="246">
        <f t="shared" si="14"/>
        <v>0</v>
      </c>
      <c r="H136" s="130">
        <f t="shared" si="14"/>
        <v>0</v>
      </c>
      <c r="L136" s="130" t="str">
        <f t="shared" si="11"/>
        <v xml:space="preserve"> </v>
      </c>
      <c r="N136" s="275"/>
      <c r="O136" s="275"/>
      <c r="P136" s="275">
        <f t="shared" si="9"/>
        <v>0</v>
      </c>
      <c r="R136" s="331" t="b">
        <f t="shared" si="10"/>
        <v>0</v>
      </c>
      <c r="S136" s="332"/>
    </row>
    <row r="137" spans="3:19" s="130" customFormat="1" ht="18" x14ac:dyDescent="0.25">
      <c r="C137" s="246"/>
      <c r="E137" s="282"/>
      <c r="G137" s="246">
        <f t="shared" si="14"/>
        <v>0</v>
      </c>
      <c r="H137" s="130">
        <f t="shared" si="14"/>
        <v>0</v>
      </c>
      <c r="L137" s="130" t="str">
        <f t="shared" si="11"/>
        <v xml:space="preserve"> </v>
      </c>
      <c r="N137" s="275"/>
      <c r="O137" s="275"/>
      <c r="P137" s="275">
        <f t="shared" si="9"/>
        <v>0</v>
      </c>
      <c r="R137" s="331" t="b">
        <f t="shared" si="10"/>
        <v>0</v>
      </c>
      <c r="S137" s="332"/>
    </row>
    <row r="138" spans="3:19" s="130" customFormat="1" ht="18" x14ac:dyDescent="0.25">
      <c r="C138" s="246"/>
      <c r="E138" s="282"/>
      <c r="G138" s="246">
        <f t="shared" si="14"/>
        <v>0</v>
      </c>
      <c r="H138" s="130">
        <f t="shared" si="14"/>
        <v>0</v>
      </c>
      <c r="L138" s="130" t="str">
        <f t="shared" si="11"/>
        <v xml:space="preserve"> </v>
      </c>
      <c r="N138" s="275"/>
      <c r="O138" s="275"/>
      <c r="P138" s="275">
        <f t="shared" si="9"/>
        <v>0</v>
      </c>
      <c r="R138" s="331" t="b">
        <f t="shared" si="10"/>
        <v>0</v>
      </c>
      <c r="S138" s="332"/>
    </row>
    <row r="139" spans="3:19" s="130" customFormat="1" ht="18" x14ac:dyDescent="0.25">
      <c r="C139" s="246"/>
      <c r="E139" s="282"/>
      <c r="G139" s="246">
        <f t="shared" si="14"/>
        <v>0</v>
      </c>
      <c r="H139" s="130">
        <f t="shared" si="14"/>
        <v>0</v>
      </c>
      <c r="L139" s="130" t="str">
        <f t="shared" si="11"/>
        <v xml:space="preserve"> </v>
      </c>
      <c r="N139" s="275"/>
      <c r="O139" s="275"/>
      <c r="P139" s="275">
        <f t="shared" si="9"/>
        <v>0</v>
      </c>
      <c r="R139" s="331" t="b">
        <f t="shared" si="10"/>
        <v>0</v>
      </c>
      <c r="S139" s="332"/>
    </row>
    <row r="140" spans="3:19" s="130" customFormat="1" ht="18" x14ac:dyDescent="0.25">
      <c r="C140" s="246"/>
      <c r="E140" s="282"/>
      <c r="G140" s="246">
        <f t="shared" si="14"/>
        <v>0</v>
      </c>
      <c r="H140" s="130">
        <f t="shared" si="14"/>
        <v>0</v>
      </c>
      <c r="L140" s="130" t="str">
        <f t="shared" si="11"/>
        <v xml:space="preserve"> </v>
      </c>
      <c r="N140" s="275"/>
      <c r="O140" s="275"/>
      <c r="P140" s="275">
        <f t="shared" si="9"/>
        <v>0</v>
      </c>
      <c r="R140" s="331" t="b">
        <f t="shared" si="10"/>
        <v>0</v>
      </c>
      <c r="S140" s="332"/>
    </row>
    <row r="141" spans="3:19" s="130" customFormat="1" ht="18" x14ac:dyDescent="0.25">
      <c r="C141" s="246"/>
      <c r="E141" s="282"/>
      <c r="G141" s="246">
        <f t="shared" si="14"/>
        <v>0</v>
      </c>
      <c r="H141" s="130">
        <f t="shared" si="14"/>
        <v>0</v>
      </c>
      <c r="L141" s="130" t="str">
        <f t="shared" si="11"/>
        <v xml:space="preserve"> </v>
      </c>
      <c r="N141" s="275"/>
      <c r="O141" s="275"/>
      <c r="P141" s="275">
        <f t="shared" si="9"/>
        <v>0</v>
      </c>
      <c r="R141" s="331" t="b">
        <f t="shared" si="10"/>
        <v>0</v>
      </c>
      <c r="S141" s="332"/>
    </row>
    <row r="142" spans="3:19" s="130" customFormat="1" ht="18" x14ac:dyDescent="0.25">
      <c r="C142" s="246"/>
      <c r="E142" s="282"/>
      <c r="G142" s="246">
        <f t="shared" si="14"/>
        <v>0</v>
      </c>
      <c r="H142" s="130">
        <f t="shared" si="14"/>
        <v>0</v>
      </c>
      <c r="L142" s="130" t="str">
        <f t="shared" si="11"/>
        <v xml:space="preserve"> </v>
      </c>
      <c r="N142" s="275"/>
      <c r="O142" s="275"/>
      <c r="P142" s="275">
        <f t="shared" si="9"/>
        <v>0</v>
      </c>
      <c r="R142" s="331" t="b">
        <f t="shared" si="10"/>
        <v>0</v>
      </c>
      <c r="S142" s="332"/>
    </row>
    <row r="143" spans="3:19" s="130" customFormat="1" ht="18" x14ac:dyDescent="0.25">
      <c r="C143" s="246"/>
      <c r="E143" s="282"/>
      <c r="G143" s="246">
        <f t="shared" si="14"/>
        <v>0</v>
      </c>
      <c r="H143" s="130">
        <f t="shared" si="14"/>
        <v>0</v>
      </c>
      <c r="L143" s="130" t="str">
        <f t="shared" si="11"/>
        <v xml:space="preserve"> </v>
      </c>
      <c r="N143" s="275"/>
      <c r="O143" s="275"/>
      <c r="P143" s="275">
        <f t="shared" si="9"/>
        <v>0</v>
      </c>
      <c r="R143" s="331" t="b">
        <f t="shared" si="10"/>
        <v>0</v>
      </c>
      <c r="S143" s="332"/>
    </row>
    <row r="144" spans="3:19" s="130" customFormat="1" ht="18" x14ac:dyDescent="0.25">
      <c r="C144" s="246"/>
      <c r="E144" s="282"/>
      <c r="G144" s="246">
        <f t="shared" si="14"/>
        <v>0</v>
      </c>
      <c r="H144" s="130">
        <f t="shared" si="14"/>
        <v>0</v>
      </c>
      <c r="L144" s="130" t="str">
        <f t="shared" si="11"/>
        <v xml:space="preserve"> </v>
      </c>
      <c r="N144" s="275"/>
      <c r="O144" s="275"/>
      <c r="P144" s="275">
        <f t="shared" si="9"/>
        <v>0</v>
      </c>
      <c r="R144" s="331" t="b">
        <f t="shared" si="10"/>
        <v>0</v>
      </c>
      <c r="S144" s="332"/>
    </row>
    <row r="145" spans="3:19" s="130" customFormat="1" ht="18" x14ac:dyDescent="0.25">
      <c r="C145" s="246"/>
      <c r="E145" s="282"/>
      <c r="G145" s="246">
        <f t="shared" si="14"/>
        <v>0</v>
      </c>
      <c r="H145" s="130">
        <f t="shared" si="14"/>
        <v>0</v>
      </c>
      <c r="L145" s="130" t="str">
        <f t="shared" si="11"/>
        <v xml:space="preserve"> </v>
      </c>
      <c r="N145" s="275"/>
      <c r="O145" s="275"/>
      <c r="P145" s="275">
        <f t="shared" si="9"/>
        <v>0</v>
      </c>
      <c r="R145" s="331" t="b">
        <f t="shared" si="10"/>
        <v>0</v>
      </c>
      <c r="S145" s="332"/>
    </row>
    <row r="146" spans="3:19" s="130" customFormat="1" ht="18" x14ac:dyDescent="0.25">
      <c r="C146" s="246"/>
      <c r="E146" s="282"/>
      <c r="G146" s="246">
        <f t="shared" si="14"/>
        <v>0</v>
      </c>
      <c r="H146" s="130">
        <f t="shared" si="14"/>
        <v>0</v>
      </c>
      <c r="L146" s="130" t="str">
        <f t="shared" si="11"/>
        <v xml:space="preserve"> </v>
      </c>
      <c r="N146" s="275"/>
      <c r="O146" s="275"/>
      <c r="P146" s="275">
        <f t="shared" si="9"/>
        <v>0</v>
      </c>
      <c r="R146" s="331" t="b">
        <f t="shared" si="10"/>
        <v>0</v>
      </c>
      <c r="S146" s="332"/>
    </row>
    <row r="147" spans="3:19" s="130" customFormat="1" ht="18" x14ac:dyDescent="0.25">
      <c r="C147" s="246"/>
      <c r="E147" s="282"/>
      <c r="G147" s="246">
        <f t="shared" si="14"/>
        <v>0</v>
      </c>
      <c r="H147" s="130">
        <f t="shared" si="14"/>
        <v>0</v>
      </c>
      <c r="L147" s="130" t="str">
        <f t="shared" si="11"/>
        <v xml:space="preserve"> </v>
      </c>
      <c r="N147" s="275"/>
      <c r="O147" s="275"/>
      <c r="P147" s="275">
        <f t="shared" si="9"/>
        <v>0</v>
      </c>
      <c r="R147" s="331" t="b">
        <f t="shared" si="10"/>
        <v>0</v>
      </c>
      <c r="S147" s="332"/>
    </row>
    <row r="148" spans="3:19" s="130" customFormat="1" ht="18" x14ac:dyDescent="0.25">
      <c r="C148" s="246"/>
      <c r="E148" s="282"/>
      <c r="G148" s="246">
        <f t="shared" si="14"/>
        <v>0</v>
      </c>
      <c r="H148" s="130">
        <f t="shared" si="14"/>
        <v>0</v>
      </c>
      <c r="L148" s="130" t="str">
        <f t="shared" si="11"/>
        <v xml:space="preserve"> </v>
      </c>
      <c r="N148" s="275"/>
      <c r="O148" s="275"/>
      <c r="P148" s="275">
        <f t="shared" si="9"/>
        <v>0</v>
      </c>
      <c r="R148" s="331" t="b">
        <f t="shared" si="10"/>
        <v>0</v>
      </c>
      <c r="S148" s="332"/>
    </row>
    <row r="149" spans="3:19" s="130" customFormat="1" ht="18" x14ac:dyDescent="0.25">
      <c r="C149" s="246"/>
      <c r="E149" s="282"/>
      <c r="G149" s="246">
        <f t="shared" si="14"/>
        <v>0</v>
      </c>
      <c r="H149" s="130">
        <f t="shared" si="14"/>
        <v>0</v>
      </c>
      <c r="L149" s="130" t="str">
        <f t="shared" si="11"/>
        <v xml:space="preserve"> </v>
      </c>
      <c r="N149" s="275"/>
      <c r="O149" s="275"/>
      <c r="P149" s="275">
        <f t="shared" si="9"/>
        <v>0</v>
      </c>
      <c r="R149" s="331" t="b">
        <f t="shared" si="10"/>
        <v>0</v>
      </c>
      <c r="S149" s="332"/>
    </row>
    <row r="150" spans="3:19" s="130" customFormat="1" ht="18" x14ac:dyDescent="0.25">
      <c r="C150" s="246"/>
      <c r="E150" s="282"/>
      <c r="G150" s="246">
        <f t="shared" si="14"/>
        <v>0</v>
      </c>
      <c r="H150" s="130">
        <f t="shared" si="14"/>
        <v>0</v>
      </c>
      <c r="L150" s="130" t="str">
        <f t="shared" si="11"/>
        <v xml:space="preserve"> </v>
      </c>
      <c r="N150" s="275"/>
      <c r="O150" s="275"/>
      <c r="P150" s="275">
        <f t="shared" ref="P150:P213" si="15">O150*G150</f>
        <v>0</v>
      </c>
      <c r="R150" s="331" t="b">
        <f t="shared" si="10"/>
        <v>0</v>
      </c>
      <c r="S150" s="332"/>
    </row>
    <row r="151" spans="3:19" s="130" customFormat="1" ht="18" x14ac:dyDescent="0.25">
      <c r="C151" s="246"/>
      <c r="E151" s="282"/>
      <c r="G151" s="246">
        <f t="shared" si="14"/>
        <v>0</v>
      </c>
      <c r="H151" s="130">
        <f t="shared" si="14"/>
        <v>0</v>
      </c>
      <c r="L151" s="130" t="str">
        <f t="shared" si="11"/>
        <v xml:space="preserve"> </v>
      </c>
      <c r="N151" s="275"/>
      <c r="O151" s="275"/>
      <c r="P151" s="275">
        <f t="shared" si="15"/>
        <v>0</v>
      </c>
      <c r="R151" s="331" t="b">
        <f t="shared" ref="R151:R214" si="16">IF((F151)&gt;=1, SUM(E151))</f>
        <v>0</v>
      </c>
      <c r="S151" s="332"/>
    </row>
    <row r="152" spans="3:19" s="130" customFormat="1" ht="18" x14ac:dyDescent="0.25">
      <c r="C152" s="246"/>
      <c r="E152" s="282"/>
      <c r="G152" s="246">
        <f t="shared" si="14"/>
        <v>0</v>
      </c>
      <c r="H152" s="130">
        <f t="shared" si="14"/>
        <v>0</v>
      </c>
      <c r="L152" s="130" t="str">
        <f t="shared" si="11"/>
        <v xml:space="preserve"> </v>
      </c>
      <c r="N152" s="275"/>
      <c r="O152" s="275"/>
      <c r="P152" s="275">
        <f t="shared" si="15"/>
        <v>0</v>
      </c>
      <c r="R152" s="331" t="b">
        <f t="shared" si="16"/>
        <v>0</v>
      </c>
      <c r="S152" s="332"/>
    </row>
    <row r="153" spans="3:19" s="130" customFormat="1" ht="18" x14ac:dyDescent="0.25">
      <c r="C153" s="246"/>
      <c r="E153" s="282"/>
      <c r="G153" s="246">
        <f t="shared" si="14"/>
        <v>0</v>
      </c>
      <c r="H153" s="130">
        <f t="shared" si="14"/>
        <v>0</v>
      </c>
      <c r="L153" s="130" t="str">
        <f t="shared" si="11"/>
        <v xml:space="preserve"> </v>
      </c>
      <c r="N153" s="275"/>
      <c r="O153" s="275"/>
      <c r="P153" s="275">
        <f t="shared" si="15"/>
        <v>0</v>
      </c>
      <c r="R153" s="331" t="b">
        <f t="shared" si="16"/>
        <v>0</v>
      </c>
      <c r="S153" s="332"/>
    </row>
    <row r="154" spans="3:19" s="130" customFormat="1" ht="18" x14ac:dyDescent="0.25">
      <c r="C154" s="246"/>
      <c r="E154" s="282"/>
      <c r="G154" s="246">
        <f t="shared" si="14"/>
        <v>0</v>
      </c>
      <c r="H154" s="130">
        <f t="shared" si="14"/>
        <v>0</v>
      </c>
      <c r="L154" s="130" t="str">
        <f t="shared" ref="L154:L215" si="17">IF(D154&gt;0,D154," ")</f>
        <v xml:space="preserve"> </v>
      </c>
      <c r="N154" s="275"/>
      <c r="O154" s="275"/>
      <c r="P154" s="275">
        <f t="shared" si="15"/>
        <v>0</v>
      </c>
      <c r="R154" s="331" t="b">
        <f t="shared" si="16"/>
        <v>0</v>
      </c>
      <c r="S154" s="332"/>
    </row>
    <row r="155" spans="3:19" s="130" customFormat="1" ht="18" x14ac:dyDescent="0.25">
      <c r="C155" s="246"/>
      <c r="E155" s="282"/>
      <c r="G155" s="246">
        <f t="shared" si="14"/>
        <v>0</v>
      </c>
      <c r="H155" s="130">
        <f t="shared" si="14"/>
        <v>0</v>
      </c>
      <c r="L155" s="130" t="str">
        <f t="shared" si="17"/>
        <v xml:space="preserve"> </v>
      </c>
      <c r="N155" s="275"/>
      <c r="O155" s="275"/>
      <c r="P155" s="275">
        <f t="shared" si="15"/>
        <v>0</v>
      </c>
      <c r="R155" s="331" t="b">
        <f t="shared" si="16"/>
        <v>0</v>
      </c>
      <c r="S155" s="332"/>
    </row>
    <row r="156" spans="3:19" s="130" customFormat="1" ht="18" x14ac:dyDescent="0.25">
      <c r="C156" s="246"/>
      <c r="E156" s="282"/>
      <c r="G156" s="246">
        <f t="shared" si="14"/>
        <v>0</v>
      </c>
      <c r="H156" s="130">
        <f t="shared" si="14"/>
        <v>0</v>
      </c>
      <c r="L156" s="130" t="str">
        <f t="shared" si="17"/>
        <v xml:space="preserve"> </v>
      </c>
      <c r="N156" s="275"/>
      <c r="O156" s="275"/>
      <c r="P156" s="275">
        <f t="shared" si="15"/>
        <v>0</v>
      </c>
      <c r="R156" s="331" t="b">
        <f t="shared" si="16"/>
        <v>0</v>
      </c>
      <c r="S156" s="332"/>
    </row>
    <row r="157" spans="3:19" s="130" customFormat="1" ht="18" x14ac:dyDescent="0.25">
      <c r="C157" s="246"/>
      <c r="E157" s="282"/>
      <c r="G157" s="246">
        <f t="shared" si="14"/>
        <v>0</v>
      </c>
      <c r="H157" s="130">
        <f t="shared" si="14"/>
        <v>0</v>
      </c>
      <c r="L157" s="130" t="str">
        <f t="shared" si="17"/>
        <v xml:space="preserve"> </v>
      </c>
      <c r="N157" s="275"/>
      <c r="O157" s="275"/>
      <c r="P157" s="275">
        <f t="shared" si="15"/>
        <v>0</v>
      </c>
      <c r="R157" s="331" t="b">
        <f t="shared" si="16"/>
        <v>0</v>
      </c>
      <c r="S157" s="332"/>
    </row>
    <row r="158" spans="3:19" s="130" customFormat="1" ht="18" x14ac:dyDescent="0.25">
      <c r="C158" s="246"/>
      <c r="E158" s="282"/>
      <c r="G158" s="246">
        <f t="shared" si="14"/>
        <v>0</v>
      </c>
      <c r="H158" s="130">
        <f t="shared" si="14"/>
        <v>0</v>
      </c>
      <c r="L158" s="130" t="str">
        <f t="shared" si="17"/>
        <v xml:space="preserve"> </v>
      </c>
      <c r="N158" s="275"/>
      <c r="O158" s="275"/>
      <c r="P158" s="275">
        <f t="shared" si="15"/>
        <v>0</v>
      </c>
      <c r="R158" s="331" t="b">
        <f t="shared" si="16"/>
        <v>0</v>
      </c>
      <c r="S158" s="332"/>
    </row>
    <row r="159" spans="3:19" s="130" customFormat="1" ht="18" x14ac:dyDescent="0.25">
      <c r="C159" s="246"/>
      <c r="E159" s="282"/>
      <c r="G159" s="246">
        <f t="shared" si="14"/>
        <v>0</v>
      </c>
      <c r="H159" s="130">
        <f t="shared" si="14"/>
        <v>0</v>
      </c>
      <c r="L159" s="130" t="str">
        <f t="shared" si="17"/>
        <v xml:space="preserve"> </v>
      </c>
      <c r="N159" s="275"/>
      <c r="O159" s="275"/>
      <c r="P159" s="275">
        <f t="shared" si="15"/>
        <v>0</v>
      </c>
      <c r="R159" s="331" t="b">
        <f t="shared" si="16"/>
        <v>0</v>
      </c>
      <c r="S159" s="332"/>
    </row>
    <row r="160" spans="3:19" s="130" customFormat="1" x14ac:dyDescent="0.2">
      <c r="C160" s="246"/>
      <c r="E160" s="246"/>
      <c r="G160" s="246">
        <f t="shared" si="14"/>
        <v>0</v>
      </c>
      <c r="H160" s="130">
        <f t="shared" si="14"/>
        <v>0</v>
      </c>
      <c r="L160" s="130" t="str">
        <f t="shared" si="17"/>
        <v xml:space="preserve"> </v>
      </c>
      <c r="N160" s="275"/>
      <c r="O160" s="275"/>
      <c r="P160" s="275">
        <f t="shared" si="15"/>
        <v>0</v>
      </c>
      <c r="R160" s="331" t="b">
        <f t="shared" si="16"/>
        <v>0</v>
      </c>
      <c r="S160" s="332"/>
    </row>
    <row r="161" spans="3:19" s="130" customFormat="1" x14ac:dyDescent="0.2">
      <c r="C161" s="246"/>
      <c r="E161" s="246"/>
      <c r="G161" s="246">
        <f t="shared" si="14"/>
        <v>0</v>
      </c>
      <c r="H161" s="130">
        <f t="shared" si="14"/>
        <v>0</v>
      </c>
      <c r="L161" s="130" t="str">
        <f t="shared" si="17"/>
        <v xml:space="preserve"> </v>
      </c>
      <c r="N161" s="275"/>
      <c r="O161" s="275"/>
      <c r="P161" s="275">
        <f t="shared" si="15"/>
        <v>0</v>
      </c>
      <c r="R161" s="331" t="b">
        <f t="shared" si="16"/>
        <v>0</v>
      </c>
      <c r="S161" s="332"/>
    </row>
    <row r="162" spans="3:19" s="130" customFormat="1" x14ac:dyDescent="0.2">
      <c r="C162" s="246"/>
      <c r="E162" s="246"/>
      <c r="G162" s="246">
        <f t="shared" si="14"/>
        <v>0</v>
      </c>
      <c r="H162" s="130">
        <f t="shared" si="14"/>
        <v>0</v>
      </c>
      <c r="L162" s="130" t="str">
        <f t="shared" si="17"/>
        <v xml:space="preserve"> </v>
      </c>
      <c r="N162" s="275"/>
      <c r="O162" s="275"/>
      <c r="P162" s="275">
        <f t="shared" si="15"/>
        <v>0</v>
      </c>
      <c r="R162" s="331" t="b">
        <f t="shared" si="16"/>
        <v>0</v>
      </c>
      <c r="S162" s="332"/>
    </row>
    <row r="163" spans="3:19" s="130" customFormat="1" x14ac:dyDescent="0.2">
      <c r="C163" s="246"/>
      <c r="E163" s="246"/>
      <c r="G163" s="246">
        <f t="shared" si="14"/>
        <v>0</v>
      </c>
      <c r="H163" s="130">
        <f t="shared" si="14"/>
        <v>0</v>
      </c>
      <c r="L163" s="130" t="str">
        <f t="shared" si="17"/>
        <v xml:space="preserve"> </v>
      </c>
      <c r="N163" s="275"/>
      <c r="O163" s="275"/>
      <c r="P163" s="275">
        <f t="shared" si="15"/>
        <v>0</v>
      </c>
      <c r="R163" s="331" t="b">
        <f t="shared" si="16"/>
        <v>0</v>
      </c>
      <c r="S163" s="332"/>
    </row>
    <row r="164" spans="3:19" s="130" customFormat="1" x14ac:dyDescent="0.2">
      <c r="C164" s="246"/>
      <c r="E164" s="246"/>
      <c r="G164" s="246">
        <f t="shared" si="14"/>
        <v>0</v>
      </c>
      <c r="H164" s="130">
        <f t="shared" si="14"/>
        <v>0</v>
      </c>
      <c r="L164" s="130" t="str">
        <f t="shared" si="17"/>
        <v xml:space="preserve"> </v>
      </c>
      <c r="N164" s="275"/>
      <c r="O164" s="275"/>
      <c r="P164" s="275">
        <f t="shared" si="15"/>
        <v>0</v>
      </c>
      <c r="R164" s="331" t="b">
        <f t="shared" si="16"/>
        <v>0</v>
      </c>
      <c r="S164" s="332"/>
    </row>
    <row r="165" spans="3:19" s="130" customFormat="1" x14ac:dyDescent="0.2">
      <c r="C165" s="246"/>
      <c r="E165" s="246"/>
      <c r="G165" s="246">
        <f t="shared" si="14"/>
        <v>0</v>
      </c>
      <c r="H165" s="130">
        <f t="shared" si="14"/>
        <v>0</v>
      </c>
      <c r="L165" s="130" t="str">
        <f t="shared" si="17"/>
        <v xml:space="preserve"> </v>
      </c>
      <c r="N165" s="275"/>
      <c r="O165" s="275"/>
      <c r="P165" s="275">
        <f t="shared" si="15"/>
        <v>0</v>
      </c>
      <c r="R165" s="331" t="b">
        <f t="shared" si="16"/>
        <v>0</v>
      </c>
      <c r="S165" s="332"/>
    </row>
    <row r="166" spans="3:19" s="130" customFormat="1" x14ac:dyDescent="0.2">
      <c r="C166" s="246"/>
      <c r="E166" s="246"/>
      <c r="G166" s="246">
        <f t="shared" si="14"/>
        <v>0</v>
      </c>
      <c r="H166" s="130">
        <f t="shared" si="14"/>
        <v>0</v>
      </c>
      <c r="L166" s="130" t="str">
        <f t="shared" si="17"/>
        <v xml:space="preserve"> </v>
      </c>
      <c r="N166" s="275"/>
      <c r="O166" s="275"/>
      <c r="P166" s="275">
        <f t="shared" si="15"/>
        <v>0</v>
      </c>
      <c r="R166" s="331" t="b">
        <f t="shared" si="16"/>
        <v>0</v>
      </c>
      <c r="S166" s="332"/>
    </row>
    <row r="167" spans="3:19" s="130" customFormat="1" x14ac:dyDescent="0.2">
      <c r="C167" s="246"/>
      <c r="E167" s="246"/>
      <c r="G167" s="246">
        <f t="shared" si="14"/>
        <v>0</v>
      </c>
      <c r="H167" s="130">
        <f t="shared" si="14"/>
        <v>0</v>
      </c>
      <c r="L167" s="130" t="str">
        <f t="shared" si="17"/>
        <v xml:space="preserve"> </v>
      </c>
      <c r="N167" s="275"/>
      <c r="O167" s="275"/>
      <c r="P167" s="275">
        <f t="shared" si="15"/>
        <v>0</v>
      </c>
      <c r="R167" s="331" t="b">
        <f t="shared" si="16"/>
        <v>0</v>
      </c>
      <c r="S167" s="332"/>
    </row>
    <row r="168" spans="3:19" s="130" customFormat="1" x14ac:dyDescent="0.2">
      <c r="C168" s="246"/>
      <c r="E168" s="246"/>
      <c r="G168" s="246">
        <f t="shared" si="14"/>
        <v>0</v>
      </c>
      <c r="H168" s="130">
        <f t="shared" si="14"/>
        <v>0</v>
      </c>
      <c r="L168" s="130" t="str">
        <f t="shared" si="17"/>
        <v xml:space="preserve"> </v>
      </c>
      <c r="N168" s="275"/>
      <c r="O168" s="275"/>
      <c r="P168" s="275">
        <f t="shared" si="15"/>
        <v>0</v>
      </c>
      <c r="R168" s="331" t="b">
        <f t="shared" si="16"/>
        <v>0</v>
      </c>
      <c r="S168" s="332"/>
    </row>
    <row r="169" spans="3:19" s="130" customFormat="1" x14ac:dyDescent="0.2">
      <c r="C169" s="246"/>
      <c r="E169" s="246"/>
      <c r="G169" s="246">
        <f t="shared" si="14"/>
        <v>0</v>
      </c>
      <c r="H169" s="130">
        <f t="shared" si="14"/>
        <v>0</v>
      </c>
      <c r="L169" s="130" t="str">
        <f t="shared" si="17"/>
        <v xml:space="preserve"> </v>
      </c>
      <c r="N169" s="275"/>
      <c r="O169" s="275"/>
      <c r="P169" s="275">
        <f t="shared" si="15"/>
        <v>0</v>
      </c>
      <c r="R169" s="331" t="b">
        <f t="shared" si="16"/>
        <v>0</v>
      </c>
      <c r="S169" s="332"/>
    </row>
    <row r="170" spans="3:19" s="130" customFormat="1" x14ac:dyDescent="0.2">
      <c r="C170" s="246"/>
      <c r="E170" s="246"/>
      <c r="G170" s="246">
        <f t="shared" si="14"/>
        <v>0</v>
      </c>
      <c r="H170" s="130">
        <f t="shared" si="14"/>
        <v>0</v>
      </c>
      <c r="L170" s="130" t="str">
        <f t="shared" si="17"/>
        <v xml:space="preserve"> </v>
      </c>
      <c r="N170" s="275"/>
      <c r="O170" s="275"/>
      <c r="P170" s="275">
        <f t="shared" si="15"/>
        <v>0</v>
      </c>
      <c r="R170" s="331" t="b">
        <f t="shared" si="16"/>
        <v>0</v>
      </c>
      <c r="S170" s="332"/>
    </row>
    <row r="171" spans="3:19" s="130" customFormat="1" x14ac:dyDescent="0.2">
      <c r="C171" s="246"/>
      <c r="E171" s="246"/>
      <c r="G171" s="246">
        <f t="shared" si="14"/>
        <v>0</v>
      </c>
      <c r="H171" s="130">
        <f t="shared" si="14"/>
        <v>0</v>
      </c>
      <c r="L171" s="130" t="str">
        <f t="shared" si="17"/>
        <v xml:space="preserve"> </v>
      </c>
      <c r="N171" s="275"/>
      <c r="O171" s="275"/>
      <c r="P171" s="275">
        <f t="shared" si="15"/>
        <v>0</v>
      </c>
      <c r="R171" s="331" t="b">
        <f t="shared" si="16"/>
        <v>0</v>
      </c>
      <c r="S171" s="332"/>
    </row>
    <row r="172" spans="3:19" s="130" customFormat="1" x14ac:dyDescent="0.2">
      <c r="C172" s="246"/>
      <c r="E172" s="246"/>
      <c r="G172" s="246">
        <f t="shared" si="14"/>
        <v>0</v>
      </c>
      <c r="H172" s="130">
        <f t="shared" si="14"/>
        <v>0</v>
      </c>
      <c r="L172" s="130" t="str">
        <f t="shared" si="17"/>
        <v xml:space="preserve"> </v>
      </c>
      <c r="N172" s="275"/>
      <c r="O172" s="275"/>
      <c r="P172" s="275">
        <f t="shared" si="15"/>
        <v>0</v>
      </c>
      <c r="R172" s="331" t="b">
        <f t="shared" si="16"/>
        <v>0</v>
      </c>
      <c r="S172" s="332"/>
    </row>
    <row r="173" spans="3:19" s="130" customFormat="1" x14ac:dyDescent="0.2">
      <c r="C173" s="246"/>
      <c r="E173" s="246"/>
      <c r="G173" s="246">
        <f t="shared" si="14"/>
        <v>0</v>
      </c>
      <c r="H173" s="130">
        <f t="shared" si="14"/>
        <v>0</v>
      </c>
      <c r="L173" s="130" t="str">
        <f t="shared" si="17"/>
        <v xml:space="preserve"> </v>
      </c>
      <c r="N173" s="275"/>
      <c r="O173" s="275"/>
      <c r="P173" s="275">
        <f t="shared" si="15"/>
        <v>0</v>
      </c>
      <c r="R173" s="331" t="b">
        <f t="shared" si="16"/>
        <v>0</v>
      </c>
      <c r="S173" s="332"/>
    </row>
    <row r="174" spans="3:19" s="130" customFormat="1" x14ac:dyDescent="0.2">
      <c r="C174" s="246"/>
      <c r="E174" s="246"/>
      <c r="G174" s="246">
        <f t="shared" si="14"/>
        <v>0</v>
      </c>
      <c r="H174" s="130">
        <f t="shared" si="14"/>
        <v>0</v>
      </c>
      <c r="L174" s="130" t="str">
        <f t="shared" si="17"/>
        <v xml:space="preserve"> </v>
      </c>
      <c r="N174" s="275"/>
      <c r="O174" s="275"/>
      <c r="P174" s="275">
        <f t="shared" si="15"/>
        <v>0</v>
      </c>
      <c r="R174" s="331" t="b">
        <f t="shared" si="16"/>
        <v>0</v>
      </c>
      <c r="S174" s="332"/>
    </row>
    <row r="175" spans="3:19" s="130" customFormat="1" x14ac:dyDescent="0.2">
      <c r="C175" s="246"/>
      <c r="E175" s="246"/>
      <c r="G175" s="246">
        <f t="shared" si="14"/>
        <v>0</v>
      </c>
      <c r="H175" s="130">
        <f t="shared" si="14"/>
        <v>0</v>
      </c>
      <c r="L175" s="130" t="str">
        <f t="shared" si="17"/>
        <v xml:space="preserve"> </v>
      </c>
      <c r="N175" s="275"/>
      <c r="O175" s="275"/>
      <c r="P175" s="275">
        <f t="shared" si="15"/>
        <v>0</v>
      </c>
      <c r="R175" s="331" t="b">
        <f t="shared" si="16"/>
        <v>0</v>
      </c>
      <c r="S175" s="332"/>
    </row>
    <row r="176" spans="3:19" s="130" customFormat="1" x14ac:dyDescent="0.2">
      <c r="C176" s="246"/>
      <c r="E176" s="246"/>
      <c r="G176" s="246">
        <f t="shared" si="14"/>
        <v>0</v>
      </c>
      <c r="H176" s="130">
        <f t="shared" si="14"/>
        <v>0</v>
      </c>
      <c r="L176" s="130" t="str">
        <f t="shared" si="17"/>
        <v xml:space="preserve"> </v>
      </c>
      <c r="N176" s="275"/>
      <c r="O176" s="275"/>
      <c r="P176" s="275">
        <f t="shared" si="15"/>
        <v>0</v>
      </c>
      <c r="R176" s="331" t="b">
        <f t="shared" si="16"/>
        <v>0</v>
      </c>
      <c r="S176" s="332"/>
    </row>
    <row r="177" spans="3:19" s="130" customFormat="1" x14ac:dyDescent="0.2">
      <c r="C177" s="246"/>
      <c r="E177" s="246"/>
      <c r="G177" s="246">
        <f t="shared" si="14"/>
        <v>0</v>
      </c>
      <c r="H177" s="130">
        <f t="shared" si="14"/>
        <v>0</v>
      </c>
      <c r="L177" s="130" t="str">
        <f t="shared" si="17"/>
        <v xml:space="preserve"> </v>
      </c>
      <c r="N177" s="275"/>
      <c r="O177" s="275"/>
      <c r="P177" s="275">
        <f t="shared" si="15"/>
        <v>0</v>
      </c>
      <c r="R177" s="331" t="b">
        <f t="shared" si="16"/>
        <v>0</v>
      </c>
      <c r="S177" s="332"/>
    </row>
    <row r="178" spans="3:19" s="130" customFormat="1" x14ac:dyDescent="0.2">
      <c r="C178" s="246"/>
      <c r="E178" s="246"/>
      <c r="G178" s="246">
        <f t="shared" si="14"/>
        <v>0</v>
      </c>
      <c r="H178" s="130">
        <f t="shared" si="14"/>
        <v>0</v>
      </c>
      <c r="L178" s="130" t="str">
        <f t="shared" si="17"/>
        <v xml:space="preserve"> </v>
      </c>
      <c r="N178" s="275"/>
      <c r="O178" s="275"/>
      <c r="P178" s="275">
        <f t="shared" si="15"/>
        <v>0</v>
      </c>
      <c r="R178" s="331" t="b">
        <f t="shared" si="16"/>
        <v>0</v>
      </c>
      <c r="S178" s="332"/>
    </row>
    <row r="179" spans="3:19" s="130" customFormat="1" x14ac:dyDescent="0.2">
      <c r="C179" s="246"/>
      <c r="E179" s="246"/>
      <c r="G179" s="246">
        <f t="shared" si="14"/>
        <v>0</v>
      </c>
      <c r="H179" s="130">
        <f t="shared" si="14"/>
        <v>0</v>
      </c>
      <c r="L179" s="130" t="str">
        <f t="shared" si="17"/>
        <v xml:space="preserve"> </v>
      </c>
      <c r="N179" s="275"/>
      <c r="O179" s="275"/>
      <c r="P179" s="275">
        <f t="shared" si="15"/>
        <v>0</v>
      </c>
      <c r="R179" s="331" t="b">
        <f t="shared" si="16"/>
        <v>0</v>
      </c>
      <c r="S179" s="332"/>
    </row>
    <row r="180" spans="3:19" s="130" customFormat="1" x14ac:dyDescent="0.2">
      <c r="C180" s="246"/>
      <c r="E180" s="246"/>
      <c r="G180" s="246">
        <f t="shared" si="14"/>
        <v>0</v>
      </c>
      <c r="H180" s="130">
        <f t="shared" si="14"/>
        <v>0</v>
      </c>
      <c r="L180" s="130" t="str">
        <f t="shared" si="17"/>
        <v xml:space="preserve"> </v>
      </c>
      <c r="N180" s="275"/>
      <c r="O180" s="275"/>
      <c r="P180" s="275">
        <f t="shared" si="15"/>
        <v>0</v>
      </c>
      <c r="R180" s="331" t="b">
        <f t="shared" si="16"/>
        <v>0</v>
      </c>
      <c r="S180" s="332"/>
    </row>
    <row r="181" spans="3:19" s="130" customFormat="1" x14ac:dyDescent="0.2">
      <c r="C181" s="246"/>
      <c r="E181" s="246"/>
      <c r="G181" s="246">
        <f t="shared" si="14"/>
        <v>0</v>
      </c>
      <c r="H181" s="130">
        <f t="shared" si="14"/>
        <v>0</v>
      </c>
      <c r="L181" s="130" t="str">
        <f t="shared" si="17"/>
        <v xml:space="preserve"> </v>
      </c>
      <c r="N181" s="275"/>
      <c r="O181" s="275"/>
      <c r="P181" s="275">
        <f t="shared" si="15"/>
        <v>0</v>
      </c>
      <c r="R181" s="331" t="b">
        <f t="shared" si="16"/>
        <v>0</v>
      </c>
      <c r="S181" s="332"/>
    </row>
    <row r="182" spans="3:19" s="130" customFormat="1" x14ac:dyDescent="0.2">
      <c r="C182" s="246"/>
      <c r="E182" s="246"/>
      <c r="G182" s="246">
        <f t="shared" si="14"/>
        <v>0</v>
      </c>
      <c r="H182" s="130">
        <f t="shared" si="14"/>
        <v>0</v>
      </c>
      <c r="L182" s="130" t="str">
        <f t="shared" si="17"/>
        <v xml:space="preserve"> </v>
      </c>
      <c r="N182" s="275"/>
      <c r="O182" s="275"/>
      <c r="P182" s="275">
        <f t="shared" si="15"/>
        <v>0</v>
      </c>
      <c r="R182" s="331" t="b">
        <f t="shared" si="16"/>
        <v>0</v>
      </c>
      <c r="S182" s="332"/>
    </row>
    <row r="183" spans="3:19" s="130" customFormat="1" x14ac:dyDescent="0.2">
      <c r="C183" s="246"/>
      <c r="E183" s="246"/>
      <c r="G183" s="246">
        <f t="shared" si="14"/>
        <v>0</v>
      </c>
      <c r="H183" s="130">
        <f t="shared" si="14"/>
        <v>0</v>
      </c>
      <c r="L183" s="130" t="str">
        <f t="shared" si="17"/>
        <v xml:space="preserve"> </v>
      </c>
      <c r="N183" s="275"/>
      <c r="O183" s="275"/>
      <c r="P183" s="275">
        <f t="shared" si="15"/>
        <v>0</v>
      </c>
      <c r="R183" s="331" t="b">
        <f t="shared" si="16"/>
        <v>0</v>
      </c>
      <c r="S183" s="332"/>
    </row>
    <row r="184" spans="3:19" s="130" customFormat="1" x14ac:dyDescent="0.2">
      <c r="C184" s="246"/>
      <c r="E184" s="246"/>
      <c r="G184" s="246">
        <f t="shared" si="14"/>
        <v>0</v>
      </c>
      <c r="H184" s="130">
        <f t="shared" si="14"/>
        <v>0</v>
      </c>
      <c r="L184" s="130" t="str">
        <f t="shared" si="17"/>
        <v xml:space="preserve"> </v>
      </c>
      <c r="N184" s="275"/>
      <c r="O184" s="275"/>
      <c r="P184" s="275">
        <f t="shared" si="15"/>
        <v>0</v>
      </c>
      <c r="R184" s="331" t="b">
        <f t="shared" si="16"/>
        <v>0</v>
      </c>
      <c r="S184" s="332"/>
    </row>
    <row r="185" spans="3:19" s="130" customFormat="1" x14ac:dyDescent="0.2">
      <c r="C185" s="246"/>
      <c r="E185" s="246"/>
      <c r="G185" s="246">
        <f t="shared" si="14"/>
        <v>0</v>
      </c>
      <c r="H185" s="130">
        <f t="shared" si="14"/>
        <v>0</v>
      </c>
      <c r="L185" s="130" t="str">
        <f t="shared" si="17"/>
        <v xml:space="preserve"> </v>
      </c>
      <c r="N185" s="275"/>
      <c r="O185" s="275"/>
      <c r="P185" s="275">
        <f t="shared" si="15"/>
        <v>0</v>
      </c>
      <c r="R185" s="331" t="b">
        <f t="shared" si="16"/>
        <v>0</v>
      </c>
      <c r="S185" s="332"/>
    </row>
    <row r="186" spans="3:19" s="130" customFormat="1" x14ac:dyDescent="0.2">
      <c r="C186" s="246"/>
      <c r="E186" s="246"/>
      <c r="G186" s="246">
        <f t="shared" si="14"/>
        <v>0</v>
      </c>
      <c r="H186" s="130">
        <f t="shared" si="14"/>
        <v>0</v>
      </c>
      <c r="L186" s="130" t="str">
        <f t="shared" si="17"/>
        <v xml:space="preserve"> </v>
      </c>
      <c r="N186" s="275"/>
      <c r="O186" s="275"/>
      <c r="P186" s="275">
        <f t="shared" si="15"/>
        <v>0</v>
      </c>
      <c r="R186" s="331" t="b">
        <f t="shared" si="16"/>
        <v>0</v>
      </c>
      <c r="S186" s="332"/>
    </row>
    <row r="187" spans="3:19" s="130" customFormat="1" x14ac:dyDescent="0.2">
      <c r="C187" s="246"/>
      <c r="E187" s="246"/>
      <c r="G187" s="246">
        <f t="shared" si="14"/>
        <v>0</v>
      </c>
      <c r="H187" s="130">
        <f t="shared" si="14"/>
        <v>0</v>
      </c>
      <c r="L187" s="130" t="str">
        <f t="shared" si="17"/>
        <v xml:space="preserve"> </v>
      </c>
      <c r="N187" s="275"/>
      <c r="O187" s="275"/>
      <c r="P187" s="275">
        <f t="shared" si="15"/>
        <v>0</v>
      </c>
      <c r="R187" s="331" t="b">
        <f t="shared" si="16"/>
        <v>0</v>
      </c>
      <c r="S187" s="332"/>
    </row>
    <row r="188" spans="3:19" s="130" customFormat="1" x14ac:dyDescent="0.2">
      <c r="C188" s="246"/>
      <c r="E188" s="246"/>
      <c r="G188" s="246">
        <f t="shared" si="14"/>
        <v>0</v>
      </c>
      <c r="H188" s="130">
        <f t="shared" si="14"/>
        <v>0</v>
      </c>
      <c r="L188" s="130" t="str">
        <f t="shared" si="17"/>
        <v xml:space="preserve"> </v>
      </c>
      <c r="N188" s="275"/>
      <c r="O188" s="275"/>
      <c r="P188" s="275">
        <f t="shared" si="15"/>
        <v>0</v>
      </c>
      <c r="R188" s="331" t="b">
        <f t="shared" si="16"/>
        <v>0</v>
      </c>
      <c r="S188" s="332"/>
    </row>
    <row r="189" spans="3:19" s="130" customFormat="1" x14ac:dyDescent="0.2">
      <c r="C189" s="246"/>
      <c r="E189" s="246"/>
      <c r="G189" s="246">
        <f t="shared" si="14"/>
        <v>0</v>
      </c>
      <c r="H189" s="130">
        <f t="shared" si="14"/>
        <v>0</v>
      </c>
      <c r="L189" s="130" t="str">
        <f t="shared" si="17"/>
        <v xml:space="preserve"> </v>
      </c>
      <c r="N189" s="275"/>
      <c r="O189" s="275"/>
      <c r="P189" s="275">
        <f t="shared" si="15"/>
        <v>0</v>
      </c>
      <c r="R189" s="331" t="b">
        <f t="shared" si="16"/>
        <v>0</v>
      </c>
      <c r="S189" s="332"/>
    </row>
    <row r="190" spans="3:19" s="130" customFormat="1" x14ac:dyDescent="0.2">
      <c r="C190" s="246"/>
      <c r="E190" s="246"/>
      <c r="G190" s="246">
        <f t="shared" si="14"/>
        <v>0</v>
      </c>
      <c r="H190" s="130">
        <f t="shared" si="14"/>
        <v>0</v>
      </c>
      <c r="L190" s="130" t="str">
        <f t="shared" si="17"/>
        <v xml:space="preserve"> </v>
      </c>
      <c r="N190" s="275"/>
      <c r="O190" s="275"/>
      <c r="P190" s="275">
        <f t="shared" si="15"/>
        <v>0</v>
      </c>
      <c r="R190" s="331" t="b">
        <f t="shared" si="16"/>
        <v>0</v>
      </c>
      <c r="S190" s="332"/>
    </row>
    <row r="191" spans="3:19" s="130" customFormat="1" x14ac:dyDescent="0.2">
      <c r="C191" s="246"/>
      <c r="E191" s="246"/>
      <c r="G191" s="246">
        <f t="shared" si="14"/>
        <v>0</v>
      </c>
      <c r="H191" s="130">
        <f t="shared" si="14"/>
        <v>0</v>
      </c>
      <c r="L191" s="130" t="str">
        <f t="shared" si="17"/>
        <v xml:space="preserve"> </v>
      </c>
      <c r="N191" s="275"/>
      <c r="O191" s="275"/>
      <c r="P191" s="275">
        <f t="shared" si="15"/>
        <v>0</v>
      </c>
      <c r="R191" s="331" t="b">
        <f t="shared" si="16"/>
        <v>0</v>
      </c>
      <c r="S191" s="332"/>
    </row>
    <row r="192" spans="3:19" s="130" customFormat="1" x14ac:dyDescent="0.2">
      <c r="C192" s="246"/>
      <c r="E192" s="246"/>
      <c r="G192" s="246">
        <f t="shared" si="14"/>
        <v>0</v>
      </c>
      <c r="H192" s="130">
        <f t="shared" si="14"/>
        <v>0</v>
      </c>
      <c r="L192" s="130" t="str">
        <f t="shared" si="17"/>
        <v xml:space="preserve"> </v>
      </c>
      <c r="N192" s="275"/>
      <c r="O192" s="275"/>
      <c r="P192" s="275">
        <f t="shared" si="15"/>
        <v>0</v>
      </c>
      <c r="R192" s="331" t="b">
        <f t="shared" si="16"/>
        <v>0</v>
      </c>
      <c r="S192" s="332"/>
    </row>
    <row r="193" spans="3:19" s="130" customFormat="1" x14ac:dyDescent="0.2">
      <c r="C193" s="246"/>
      <c r="E193" s="246"/>
      <c r="G193" s="246">
        <f t="shared" si="14"/>
        <v>0</v>
      </c>
      <c r="H193" s="130">
        <f t="shared" si="14"/>
        <v>0</v>
      </c>
      <c r="L193" s="130" t="str">
        <f t="shared" si="17"/>
        <v xml:space="preserve"> </v>
      </c>
      <c r="N193" s="275"/>
      <c r="O193" s="275"/>
      <c r="P193" s="275">
        <f t="shared" si="15"/>
        <v>0</v>
      </c>
      <c r="R193" s="331" t="b">
        <f t="shared" si="16"/>
        <v>0</v>
      </c>
      <c r="S193" s="332"/>
    </row>
    <row r="194" spans="3:19" s="130" customFormat="1" x14ac:dyDescent="0.2">
      <c r="C194" s="246"/>
      <c r="E194" s="246"/>
      <c r="G194" s="246">
        <f t="shared" si="14"/>
        <v>0</v>
      </c>
      <c r="H194" s="130">
        <f t="shared" si="14"/>
        <v>0</v>
      </c>
      <c r="L194" s="130" t="str">
        <f t="shared" si="17"/>
        <v xml:space="preserve"> </v>
      </c>
      <c r="N194" s="275"/>
      <c r="O194" s="275"/>
      <c r="P194" s="275">
        <f t="shared" si="15"/>
        <v>0</v>
      </c>
      <c r="R194" s="331" t="b">
        <f t="shared" si="16"/>
        <v>0</v>
      </c>
      <c r="S194" s="332"/>
    </row>
    <row r="195" spans="3:19" s="130" customFormat="1" x14ac:dyDescent="0.2">
      <c r="C195" s="246"/>
      <c r="E195" s="246"/>
      <c r="G195" s="246">
        <f t="shared" ref="G195:H220" si="18">G194-E195+C195</f>
        <v>0</v>
      </c>
      <c r="H195" s="130">
        <f t="shared" si="18"/>
        <v>0</v>
      </c>
      <c r="L195" s="130" t="str">
        <f t="shared" si="17"/>
        <v xml:space="preserve"> </v>
      </c>
      <c r="N195" s="275"/>
      <c r="O195" s="275"/>
      <c r="P195" s="275">
        <f t="shared" si="15"/>
        <v>0</v>
      </c>
      <c r="R195" s="331" t="b">
        <f t="shared" si="16"/>
        <v>0</v>
      </c>
      <c r="S195" s="332"/>
    </row>
    <row r="196" spans="3:19" s="130" customFormat="1" x14ac:dyDescent="0.2">
      <c r="C196" s="246"/>
      <c r="E196" s="246"/>
      <c r="G196" s="246">
        <f t="shared" si="18"/>
        <v>0</v>
      </c>
      <c r="H196" s="130">
        <f t="shared" si="18"/>
        <v>0</v>
      </c>
      <c r="L196" s="130" t="str">
        <f t="shared" si="17"/>
        <v xml:space="preserve"> </v>
      </c>
      <c r="N196" s="275"/>
      <c r="O196" s="275"/>
      <c r="P196" s="275">
        <f t="shared" si="15"/>
        <v>0</v>
      </c>
      <c r="R196" s="331" t="b">
        <f t="shared" si="16"/>
        <v>0</v>
      </c>
      <c r="S196" s="332"/>
    </row>
    <row r="197" spans="3:19" s="130" customFormat="1" x14ac:dyDescent="0.2">
      <c r="C197" s="246"/>
      <c r="E197" s="246"/>
      <c r="G197" s="246">
        <f t="shared" si="18"/>
        <v>0</v>
      </c>
      <c r="H197" s="130">
        <f t="shared" si="18"/>
        <v>0</v>
      </c>
      <c r="L197" s="130" t="str">
        <f t="shared" si="17"/>
        <v xml:space="preserve"> </v>
      </c>
      <c r="N197" s="275"/>
      <c r="O197" s="275"/>
      <c r="P197" s="275">
        <f t="shared" si="15"/>
        <v>0</v>
      </c>
      <c r="R197" s="331" t="b">
        <f t="shared" si="16"/>
        <v>0</v>
      </c>
      <c r="S197" s="332"/>
    </row>
    <row r="198" spans="3:19" s="130" customFormat="1" x14ac:dyDescent="0.2">
      <c r="C198" s="246"/>
      <c r="E198" s="246"/>
      <c r="G198" s="246">
        <f t="shared" si="18"/>
        <v>0</v>
      </c>
      <c r="H198" s="130">
        <f t="shared" si="18"/>
        <v>0</v>
      </c>
      <c r="L198" s="130" t="str">
        <f t="shared" si="17"/>
        <v xml:space="preserve"> </v>
      </c>
      <c r="N198" s="275"/>
      <c r="O198" s="275"/>
      <c r="P198" s="275">
        <f t="shared" si="15"/>
        <v>0</v>
      </c>
      <c r="R198" s="331" t="b">
        <f t="shared" si="16"/>
        <v>0</v>
      </c>
      <c r="S198" s="332"/>
    </row>
    <row r="199" spans="3:19" s="130" customFormat="1" x14ac:dyDescent="0.2">
      <c r="C199" s="246"/>
      <c r="E199" s="246"/>
      <c r="G199" s="246">
        <f t="shared" si="18"/>
        <v>0</v>
      </c>
      <c r="H199" s="130">
        <f t="shared" si="18"/>
        <v>0</v>
      </c>
      <c r="L199" s="130" t="str">
        <f t="shared" si="17"/>
        <v xml:space="preserve"> </v>
      </c>
      <c r="N199" s="275"/>
      <c r="O199" s="275"/>
      <c r="P199" s="275">
        <f t="shared" si="15"/>
        <v>0</v>
      </c>
      <c r="R199" s="331" t="b">
        <f t="shared" si="16"/>
        <v>0</v>
      </c>
      <c r="S199" s="332"/>
    </row>
    <row r="200" spans="3:19" s="130" customFormat="1" x14ac:dyDescent="0.2">
      <c r="C200" s="246"/>
      <c r="E200" s="246"/>
      <c r="G200" s="246">
        <f t="shared" si="18"/>
        <v>0</v>
      </c>
      <c r="H200" s="130">
        <f t="shared" si="18"/>
        <v>0</v>
      </c>
      <c r="L200" s="130" t="str">
        <f t="shared" si="17"/>
        <v xml:space="preserve"> </v>
      </c>
      <c r="N200" s="275"/>
      <c r="O200" s="275"/>
      <c r="P200" s="275">
        <f t="shared" si="15"/>
        <v>0</v>
      </c>
      <c r="R200" s="331" t="b">
        <f t="shared" si="16"/>
        <v>0</v>
      </c>
      <c r="S200" s="332"/>
    </row>
    <row r="201" spans="3:19" s="130" customFormat="1" x14ac:dyDescent="0.2">
      <c r="C201" s="246"/>
      <c r="E201" s="246"/>
      <c r="G201" s="246">
        <f t="shared" si="18"/>
        <v>0</v>
      </c>
      <c r="H201" s="130">
        <f t="shared" si="18"/>
        <v>0</v>
      </c>
      <c r="L201" s="130" t="str">
        <f t="shared" si="17"/>
        <v xml:space="preserve"> </v>
      </c>
      <c r="N201" s="275"/>
      <c r="O201" s="275"/>
      <c r="P201" s="275">
        <f t="shared" si="15"/>
        <v>0</v>
      </c>
      <c r="R201" s="331" t="b">
        <f t="shared" si="16"/>
        <v>0</v>
      </c>
      <c r="S201" s="332"/>
    </row>
    <row r="202" spans="3:19" s="130" customFormat="1" x14ac:dyDescent="0.2">
      <c r="C202" s="246"/>
      <c r="E202" s="246"/>
      <c r="G202" s="246">
        <f t="shared" si="18"/>
        <v>0</v>
      </c>
      <c r="H202" s="130">
        <f t="shared" si="18"/>
        <v>0</v>
      </c>
      <c r="L202" s="130" t="str">
        <f t="shared" si="17"/>
        <v xml:space="preserve"> </v>
      </c>
      <c r="N202" s="275"/>
      <c r="O202" s="275"/>
      <c r="P202" s="275">
        <f t="shared" si="15"/>
        <v>0</v>
      </c>
      <c r="R202" s="331" t="b">
        <f t="shared" si="16"/>
        <v>0</v>
      </c>
      <c r="S202" s="332"/>
    </row>
    <row r="203" spans="3:19" s="130" customFormat="1" x14ac:dyDescent="0.2">
      <c r="C203" s="246"/>
      <c r="E203" s="246"/>
      <c r="G203" s="246">
        <f t="shared" si="18"/>
        <v>0</v>
      </c>
      <c r="H203" s="130">
        <f t="shared" si="18"/>
        <v>0</v>
      </c>
      <c r="L203" s="130" t="str">
        <f t="shared" si="17"/>
        <v xml:space="preserve"> </v>
      </c>
      <c r="N203" s="275"/>
      <c r="O203" s="275"/>
      <c r="P203" s="275">
        <f t="shared" si="15"/>
        <v>0</v>
      </c>
      <c r="R203" s="331" t="b">
        <f t="shared" si="16"/>
        <v>0</v>
      </c>
      <c r="S203" s="332"/>
    </row>
    <row r="204" spans="3:19" s="130" customFormat="1" x14ac:dyDescent="0.2">
      <c r="C204" s="246"/>
      <c r="E204" s="246"/>
      <c r="G204" s="246">
        <f t="shared" si="18"/>
        <v>0</v>
      </c>
      <c r="H204" s="130">
        <f t="shared" si="18"/>
        <v>0</v>
      </c>
      <c r="L204" s="130" t="str">
        <f t="shared" si="17"/>
        <v xml:space="preserve"> </v>
      </c>
      <c r="N204" s="275"/>
      <c r="O204" s="275"/>
      <c r="P204" s="275">
        <f t="shared" si="15"/>
        <v>0</v>
      </c>
      <c r="R204" s="331" t="b">
        <f t="shared" si="16"/>
        <v>0</v>
      </c>
      <c r="S204" s="332"/>
    </row>
    <row r="205" spans="3:19" s="130" customFormat="1" x14ac:dyDescent="0.2">
      <c r="C205" s="246"/>
      <c r="E205" s="246"/>
      <c r="G205" s="246">
        <f t="shared" si="18"/>
        <v>0</v>
      </c>
      <c r="H205" s="130">
        <f t="shared" si="18"/>
        <v>0</v>
      </c>
      <c r="L205" s="130" t="str">
        <f t="shared" si="17"/>
        <v xml:space="preserve"> </v>
      </c>
      <c r="N205" s="275"/>
      <c r="O205" s="275"/>
      <c r="P205" s="275">
        <f t="shared" si="15"/>
        <v>0</v>
      </c>
      <c r="R205" s="331" t="b">
        <f t="shared" si="16"/>
        <v>0</v>
      </c>
      <c r="S205" s="332"/>
    </row>
    <row r="206" spans="3:19" s="130" customFormat="1" x14ac:dyDescent="0.2">
      <c r="C206" s="246"/>
      <c r="E206" s="246"/>
      <c r="G206" s="246">
        <f t="shared" si="18"/>
        <v>0</v>
      </c>
      <c r="H206" s="130">
        <f t="shared" si="18"/>
        <v>0</v>
      </c>
      <c r="L206" s="130" t="str">
        <f t="shared" si="17"/>
        <v xml:space="preserve"> </v>
      </c>
      <c r="N206" s="275"/>
      <c r="O206" s="275"/>
      <c r="P206" s="275">
        <f t="shared" si="15"/>
        <v>0</v>
      </c>
      <c r="R206" s="331" t="b">
        <f t="shared" si="16"/>
        <v>0</v>
      </c>
      <c r="S206" s="332"/>
    </row>
    <row r="207" spans="3:19" s="130" customFormat="1" x14ac:dyDescent="0.2">
      <c r="C207" s="246"/>
      <c r="E207" s="246"/>
      <c r="G207" s="246">
        <f t="shared" si="18"/>
        <v>0</v>
      </c>
      <c r="H207" s="130">
        <f t="shared" si="18"/>
        <v>0</v>
      </c>
      <c r="L207" s="130" t="str">
        <f t="shared" si="17"/>
        <v xml:space="preserve"> </v>
      </c>
      <c r="N207" s="275"/>
      <c r="O207" s="275"/>
      <c r="P207" s="275">
        <f t="shared" si="15"/>
        <v>0</v>
      </c>
      <c r="R207" s="331" t="b">
        <f t="shared" si="16"/>
        <v>0</v>
      </c>
      <c r="S207" s="332"/>
    </row>
    <row r="208" spans="3:19" s="130" customFormat="1" x14ac:dyDescent="0.2">
      <c r="C208" s="246"/>
      <c r="E208" s="246"/>
      <c r="G208" s="246">
        <f t="shared" si="18"/>
        <v>0</v>
      </c>
      <c r="H208" s="130">
        <f t="shared" si="18"/>
        <v>0</v>
      </c>
      <c r="L208" s="130" t="str">
        <f t="shared" si="17"/>
        <v xml:space="preserve"> </v>
      </c>
      <c r="N208" s="275"/>
      <c r="O208" s="275"/>
      <c r="P208" s="275">
        <f t="shared" si="15"/>
        <v>0</v>
      </c>
      <c r="R208" s="331" t="b">
        <f t="shared" si="16"/>
        <v>0</v>
      </c>
      <c r="S208" s="332"/>
    </row>
    <row r="209" spans="3:19" s="130" customFormat="1" x14ac:dyDescent="0.2">
      <c r="C209" s="246"/>
      <c r="E209" s="246"/>
      <c r="G209" s="246">
        <f t="shared" si="18"/>
        <v>0</v>
      </c>
      <c r="H209" s="130">
        <f t="shared" si="18"/>
        <v>0</v>
      </c>
      <c r="L209" s="130" t="str">
        <f t="shared" si="17"/>
        <v xml:space="preserve"> </v>
      </c>
      <c r="N209" s="275"/>
      <c r="O209" s="275"/>
      <c r="P209" s="275">
        <f t="shared" si="15"/>
        <v>0</v>
      </c>
      <c r="R209" s="331" t="b">
        <f t="shared" si="16"/>
        <v>0</v>
      </c>
      <c r="S209" s="332"/>
    </row>
    <row r="210" spans="3:19" s="130" customFormat="1" x14ac:dyDescent="0.2">
      <c r="C210" s="246"/>
      <c r="E210" s="246"/>
      <c r="G210" s="246">
        <f t="shared" si="18"/>
        <v>0</v>
      </c>
      <c r="H210" s="130">
        <f t="shared" si="18"/>
        <v>0</v>
      </c>
      <c r="L210" s="130" t="str">
        <f t="shared" si="17"/>
        <v xml:space="preserve"> </v>
      </c>
      <c r="N210" s="275"/>
      <c r="O210" s="275"/>
      <c r="P210" s="275">
        <f t="shared" si="15"/>
        <v>0</v>
      </c>
      <c r="R210" s="331" t="b">
        <f t="shared" si="16"/>
        <v>0</v>
      </c>
      <c r="S210" s="332"/>
    </row>
    <row r="211" spans="3:19" s="130" customFormat="1" x14ac:dyDescent="0.2">
      <c r="C211" s="246"/>
      <c r="E211" s="246"/>
      <c r="G211" s="246">
        <f t="shared" si="18"/>
        <v>0</v>
      </c>
      <c r="H211" s="130">
        <f t="shared" si="18"/>
        <v>0</v>
      </c>
      <c r="L211" s="130" t="str">
        <f t="shared" si="17"/>
        <v xml:space="preserve"> </v>
      </c>
      <c r="N211" s="275"/>
      <c r="O211" s="275"/>
      <c r="P211" s="275">
        <f t="shared" si="15"/>
        <v>0</v>
      </c>
      <c r="R211" s="331" t="b">
        <f t="shared" si="16"/>
        <v>0</v>
      </c>
      <c r="S211" s="332"/>
    </row>
    <row r="212" spans="3:19" s="130" customFormat="1" x14ac:dyDescent="0.2">
      <c r="C212" s="246"/>
      <c r="E212" s="246"/>
      <c r="G212" s="246">
        <f t="shared" si="18"/>
        <v>0</v>
      </c>
      <c r="H212" s="130">
        <f t="shared" si="18"/>
        <v>0</v>
      </c>
      <c r="L212" s="130" t="str">
        <f t="shared" si="17"/>
        <v xml:space="preserve"> </v>
      </c>
      <c r="N212" s="275"/>
      <c r="O212" s="275"/>
      <c r="P212" s="275">
        <f t="shared" si="15"/>
        <v>0</v>
      </c>
      <c r="R212" s="331" t="b">
        <f t="shared" si="16"/>
        <v>0</v>
      </c>
      <c r="S212" s="332"/>
    </row>
    <row r="213" spans="3:19" s="130" customFormat="1" x14ac:dyDescent="0.2">
      <c r="C213" s="246"/>
      <c r="E213" s="246"/>
      <c r="G213" s="246">
        <f t="shared" si="18"/>
        <v>0</v>
      </c>
      <c r="H213" s="130">
        <f t="shared" si="18"/>
        <v>0</v>
      </c>
      <c r="L213" s="130" t="str">
        <f t="shared" si="17"/>
        <v xml:space="preserve"> </v>
      </c>
      <c r="N213" s="275"/>
      <c r="O213" s="275"/>
      <c r="P213" s="275">
        <f t="shared" si="15"/>
        <v>0</v>
      </c>
      <c r="R213" s="331" t="b">
        <f t="shared" si="16"/>
        <v>0</v>
      </c>
      <c r="S213" s="332"/>
    </row>
    <row r="214" spans="3:19" x14ac:dyDescent="0.2">
      <c r="G214" s="13">
        <f t="shared" si="18"/>
        <v>0</v>
      </c>
      <c r="H214" s="9">
        <f t="shared" si="18"/>
        <v>0</v>
      </c>
      <c r="I214" s="9"/>
      <c r="J214" s="9"/>
      <c r="L214" s="9" t="str">
        <f t="shared" si="17"/>
        <v xml:space="preserve"> </v>
      </c>
      <c r="P214" s="14">
        <f t="shared" ref="P214:P220" si="19">O214*G214</f>
        <v>0</v>
      </c>
      <c r="R214" s="192" t="b">
        <f t="shared" si="16"/>
        <v>0</v>
      </c>
    </row>
    <row r="215" spans="3:19" x14ac:dyDescent="0.2">
      <c r="G215" s="13">
        <f t="shared" si="18"/>
        <v>0</v>
      </c>
      <c r="H215" s="9">
        <f t="shared" si="18"/>
        <v>0</v>
      </c>
      <c r="I215" s="9"/>
      <c r="J215" s="9"/>
      <c r="L215" s="9" t="str">
        <f t="shared" si="17"/>
        <v xml:space="preserve"> </v>
      </c>
      <c r="P215" s="14">
        <f t="shared" si="19"/>
        <v>0</v>
      </c>
      <c r="R215" s="192" t="b">
        <f t="shared" ref="R215:R220" si="20">IF((F215)&gt;=1, SUM(E215))</f>
        <v>0</v>
      </c>
    </row>
    <row r="216" spans="3:19" x14ac:dyDescent="0.2">
      <c r="G216" s="13">
        <f t="shared" si="18"/>
        <v>0</v>
      </c>
      <c r="H216" s="9">
        <f t="shared" si="18"/>
        <v>0</v>
      </c>
      <c r="I216" s="9"/>
      <c r="J216" s="9"/>
      <c r="L216" s="9" t="str">
        <f>IF(D216&gt;0,D216," ")</f>
        <v xml:space="preserve"> </v>
      </c>
      <c r="P216" s="14">
        <f t="shared" si="19"/>
        <v>0</v>
      </c>
      <c r="R216" s="192" t="b">
        <f t="shared" si="20"/>
        <v>0</v>
      </c>
    </row>
    <row r="217" spans="3:19" x14ac:dyDescent="0.2">
      <c r="G217" s="13">
        <f t="shared" si="18"/>
        <v>0</v>
      </c>
      <c r="H217" s="9">
        <f t="shared" si="18"/>
        <v>0</v>
      </c>
      <c r="I217" s="9"/>
      <c r="J217" s="9"/>
      <c r="L217" s="9" t="str">
        <f>IF(D217&gt;0,D217," ")</f>
        <v xml:space="preserve"> </v>
      </c>
      <c r="P217" s="14">
        <f t="shared" si="19"/>
        <v>0</v>
      </c>
      <c r="R217" s="192" t="b">
        <f t="shared" si="20"/>
        <v>0</v>
      </c>
    </row>
    <row r="218" spans="3:19" x14ac:dyDescent="0.2">
      <c r="G218" s="13">
        <f t="shared" si="18"/>
        <v>0</v>
      </c>
      <c r="H218" s="9">
        <f t="shared" si="18"/>
        <v>0</v>
      </c>
      <c r="I218" s="9"/>
      <c r="J218" s="9"/>
      <c r="L218" s="9" t="str">
        <f>IF(D218&gt;0,D218," ")</f>
        <v xml:space="preserve"> </v>
      </c>
      <c r="P218" s="14">
        <f t="shared" si="19"/>
        <v>0</v>
      </c>
      <c r="R218" s="192" t="b">
        <f t="shared" si="20"/>
        <v>0</v>
      </c>
    </row>
    <row r="219" spans="3:19" x14ac:dyDescent="0.2">
      <c r="G219" s="13">
        <f t="shared" si="18"/>
        <v>0</v>
      </c>
      <c r="H219" s="9">
        <f t="shared" si="18"/>
        <v>0</v>
      </c>
      <c r="I219" s="9"/>
      <c r="J219" s="9"/>
      <c r="L219" s="9" t="str">
        <f>IF(D219&gt;0,D219," ")</f>
        <v xml:space="preserve"> </v>
      </c>
      <c r="P219" s="14">
        <f t="shared" si="19"/>
        <v>0</v>
      </c>
      <c r="R219" s="192" t="b">
        <f t="shared" si="20"/>
        <v>0</v>
      </c>
    </row>
    <row r="220" spans="3:19" x14ac:dyDescent="0.2">
      <c r="G220" s="13">
        <f t="shared" si="18"/>
        <v>0</v>
      </c>
      <c r="H220" s="9">
        <f t="shared" si="18"/>
        <v>0</v>
      </c>
      <c r="I220" s="9"/>
      <c r="J220" s="9"/>
      <c r="L220" s="9" t="str">
        <f>IF(D220&gt;0,D220," ")</f>
        <v xml:space="preserve"> </v>
      </c>
      <c r="P220" s="14">
        <f t="shared" si="19"/>
        <v>0</v>
      </c>
      <c r="R220" s="192" t="b">
        <f t="shared" si="20"/>
        <v>0</v>
      </c>
    </row>
    <row r="221" spans="3:19" x14ac:dyDescent="0.2">
      <c r="R221" s="192">
        <f>SUM(R9:R220)</f>
        <v>1943.01</v>
      </c>
      <c r="S221" s="194">
        <f>SUM(C9:C220)-R221</f>
        <v>-1943.01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2" sqref="J22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56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383" t="s">
        <v>22</v>
      </c>
      <c r="L6" s="384"/>
      <c r="M6" s="385"/>
    </row>
    <row r="7" spans="1:18" x14ac:dyDescent="0.2">
      <c r="A7" s="383" t="s">
        <v>2</v>
      </c>
      <c r="B7" s="385"/>
      <c r="C7" s="386" t="s">
        <v>3</v>
      </c>
      <c r="D7" s="387"/>
      <c r="E7" s="386" t="s">
        <v>4</v>
      </c>
      <c r="F7" s="387"/>
      <c r="G7" s="386" t="s">
        <v>5</v>
      </c>
      <c r="H7" s="387"/>
      <c r="I7" s="15" t="s">
        <v>17</v>
      </c>
      <c r="J7" s="387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32.25" customHeight="1" thickBot="1" x14ac:dyDescent="0.25">
      <c r="A8" s="26" t="s">
        <v>19</v>
      </c>
      <c r="B8" s="38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4.25" customHeight="1" x14ac:dyDescent="0.2">
      <c r="A9" s="43" t="s">
        <v>85</v>
      </c>
      <c r="B9" s="651"/>
      <c r="G9" s="11">
        <v>3400.8</v>
      </c>
      <c r="H9" s="12">
        <v>312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692" customFormat="1" ht="15.75" x14ac:dyDescent="0.25">
      <c r="A10" s="755"/>
      <c r="B10" s="784">
        <v>2</v>
      </c>
      <c r="C10" s="757"/>
      <c r="E10" s="785">
        <v>697.6</v>
      </c>
      <c r="F10" s="762">
        <v>64</v>
      </c>
      <c r="G10" s="786">
        <f>G9-E10+C10</f>
        <v>2703.2000000000003</v>
      </c>
      <c r="H10" s="774">
        <f>H9-F10+D10</f>
        <v>248</v>
      </c>
      <c r="I10" s="762" t="s">
        <v>92</v>
      </c>
      <c r="J10" s="787" t="s">
        <v>52</v>
      </c>
      <c r="K10" s="756"/>
      <c r="N10" s="693"/>
      <c r="O10" s="693"/>
      <c r="P10" s="693">
        <f t="shared" si="0"/>
        <v>0</v>
      </c>
      <c r="R10" s="693"/>
    </row>
    <row r="11" spans="1:18" s="692" customFormat="1" ht="15.75" x14ac:dyDescent="0.25">
      <c r="A11" s="815"/>
      <c r="B11" s="784">
        <v>2</v>
      </c>
      <c r="C11" s="757"/>
      <c r="E11" s="785">
        <v>109</v>
      </c>
      <c r="F11" s="762">
        <v>10</v>
      </c>
      <c r="G11" s="786">
        <f t="shared" ref="G11:G16" si="1">G10-E11+C11</f>
        <v>2594.2000000000003</v>
      </c>
      <c r="H11" s="774">
        <f t="shared" ref="H11:H16" si="2">H10-F11+D11</f>
        <v>238</v>
      </c>
      <c r="I11" s="775" t="s">
        <v>94</v>
      </c>
      <c r="J11" s="762" t="s">
        <v>52</v>
      </c>
      <c r="K11" s="816"/>
      <c r="L11" s="816"/>
      <c r="N11" s="693"/>
      <c r="O11" s="693"/>
      <c r="P11" s="693"/>
      <c r="R11" s="693"/>
    </row>
    <row r="12" spans="1:18" s="692" customFormat="1" ht="15.75" x14ac:dyDescent="0.25">
      <c r="A12" s="815"/>
      <c r="B12" s="784">
        <v>5</v>
      </c>
      <c r="C12" s="820"/>
      <c r="E12" s="785">
        <v>54.5</v>
      </c>
      <c r="F12" s="762">
        <v>5</v>
      </c>
      <c r="G12" s="786">
        <f t="shared" si="1"/>
        <v>2539.7000000000003</v>
      </c>
      <c r="H12" s="774">
        <f t="shared" si="2"/>
        <v>233</v>
      </c>
      <c r="I12" s="762" t="s">
        <v>121</v>
      </c>
      <c r="J12" s="762" t="s">
        <v>52</v>
      </c>
      <c r="K12" s="756"/>
      <c r="N12" s="693"/>
      <c r="O12" s="693"/>
      <c r="P12" s="693">
        <f t="shared" si="0"/>
        <v>0</v>
      </c>
      <c r="R12" s="693"/>
    </row>
    <row r="13" spans="1:18" s="130" customFormat="1" ht="15.75" x14ac:dyDescent="0.25">
      <c r="A13" s="292"/>
      <c r="B13" s="335"/>
      <c r="C13" s="517"/>
      <c r="D13" s="264"/>
      <c r="E13" s="323"/>
      <c r="F13" s="234"/>
      <c r="G13" s="786">
        <f t="shared" si="1"/>
        <v>2539.7000000000003</v>
      </c>
      <c r="H13" s="774">
        <f t="shared" si="2"/>
        <v>233</v>
      </c>
      <c r="I13" s="234"/>
      <c r="J13" s="234"/>
      <c r="K13" s="498"/>
      <c r="N13" s="275"/>
      <c r="O13" s="275"/>
      <c r="P13" s="275">
        <f t="shared" si="0"/>
        <v>0</v>
      </c>
      <c r="R13" s="275"/>
    </row>
    <row r="14" spans="1:18" s="130" customFormat="1" ht="15.75" x14ac:dyDescent="0.25">
      <c r="A14" s="292"/>
      <c r="B14" s="335"/>
      <c r="C14" s="517"/>
      <c r="D14" s="264"/>
      <c r="E14" s="323"/>
      <c r="F14" s="234"/>
      <c r="G14" s="786">
        <f t="shared" si="1"/>
        <v>2539.7000000000003</v>
      </c>
      <c r="H14" s="774">
        <f t="shared" si="2"/>
        <v>233</v>
      </c>
      <c r="I14" s="234"/>
      <c r="J14" s="234"/>
      <c r="K14" s="498"/>
      <c r="N14" s="275"/>
      <c r="O14" s="274"/>
      <c r="P14" s="275">
        <f t="shared" si="0"/>
        <v>0</v>
      </c>
      <c r="R14" s="275"/>
    </row>
    <row r="15" spans="1:18" s="295" customFormat="1" ht="15.75" x14ac:dyDescent="0.25">
      <c r="A15" s="292"/>
      <c r="B15" s="335"/>
      <c r="C15" s="517"/>
      <c r="D15" s="264"/>
      <c r="E15" s="323"/>
      <c r="F15" s="234"/>
      <c r="G15" s="786">
        <f t="shared" si="1"/>
        <v>2539.7000000000003</v>
      </c>
      <c r="H15" s="774">
        <f t="shared" si="2"/>
        <v>233</v>
      </c>
      <c r="I15" s="234"/>
      <c r="J15" s="234"/>
      <c r="K15" s="710"/>
      <c r="N15" s="541"/>
      <c r="O15" s="455"/>
      <c r="P15" s="455">
        <f t="shared" si="0"/>
        <v>0</v>
      </c>
      <c r="R15" s="455"/>
    </row>
    <row r="16" spans="1:18" s="130" customFormat="1" ht="15" x14ac:dyDescent="0.2">
      <c r="B16" s="240"/>
      <c r="C16" s="246"/>
      <c r="E16" s="323"/>
      <c r="F16" s="234"/>
      <c r="G16" s="786">
        <f t="shared" si="1"/>
        <v>2539.7000000000003</v>
      </c>
      <c r="H16" s="774">
        <f t="shared" si="2"/>
        <v>233</v>
      </c>
      <c r="I16" s="234"/>
      <c r="J16" s="234"/>
      <c r="N16" s="541"/>
      <c r="O16" s="275"/>
      <c r="P16" s="275">
        <f t="shared" si="0"/>
        <v>0</v>
      </c>
      <c r="R16" s="275"/>
    </row>
    <row r="17" spans="2:18" s="130" customFormat="1" ht="15" x14ac:dyDescent="0.2">
      <c r="B17" s="240"/>
      <c r="C17" s="246"/>
      <c r="E17" s="323"/>
      <c r="F17" s="234"/>
      <c r="G17" s="471">
        <f t="shared" ref="G17" si="3">G16-E17+C17</f>
        <v>2539.7000000000003</v>
      </c>
      <c r="H17" s="401">
        <f t="shared" ref="H17:H19" si="4">H16-F17+D17</f>
        <v>233</v>
      </c>
      <c r="I17" s="234"/>
      <c r="J17" s="234"/>
      <c r="N17" s="275"/>
      <c r="O17" s="275"/>
      <c r="P17" s="275">
        <f t="shared" si="0"/>
        <v>0</v>
      </c>
      <c r="R17" s="275"/>
    </row>
    <row r="18" spans="2:18" s="130" customFormat="1" ht="15" x14ac:dyDescent="0.2">
      <c r="B18" s="240"/>
      <c r="C18" s="246"/>
      <c r="E18" s="323"/>
      <c r="F18" s="234"/>
      <c r="G18" s="471">
        <f t="shared" ref="G18:G29" si="5">G17-E18+C18</f>
        <v>2539.7000000000003</v>
      </c>
      <c r="H18" s="401">
        <f t="shared" si="4"/>
        <v>233</v>
      </c>
      <c r="I18" s="256"/>
      <c r="J18" s="234"/>
      <c r="N18" s="275"/>
      <c r="O18" s="275"/>
      <c r="P18" s="275">
        <f t="shared" si="0"/>
        <v>0</v>
      </c>
    </row>
    <row r="19" spans="2:18" s="130" customFormat="1" ht="15" x14ac:dyDescent="0.2">
      <c r="B19" s="240"/>
      <c r="C19" s="246"/>
      <c r="E19" s="323"/>
      <c r="F19" s="234"/>
      <c r="G19" s="471">
        <f t="shared" si="5"/>
        <v>2539.7000000000003</v>
      </c>
      <c r="H19" s="401">
        <f t="shared" si="4"/>
        <v>233</v>
      </c>
      <c r="I19" s="256"/>
      <c r="J19" s="234"/>
      <c r="N19" s="275"/>
      <c r="O19" s="275"/>
      <c r="P19" s="275"/>
    </row>
    <row r="20" spans="2:18" s="130" customFormat="1" ht="15" x14ac:dyDescent="0.2">
      <c r="B20" s="240"/>
      <c r="C20" s="246"/>
      <c r="E20" s="323"/>
      <c r="F20" s="234"/>
      <c r="G20" s="471">
        <f t="shared" si="5"/>
        <v>2539.7000000000003</v>
      </c>
      <c r="H20" s="401">
        <f t="shared" ref="H20:H29" si="6">H19-F20+D20</f>
        <v>233</v>
      </c>
      <c r="I20" s="256"/>
      <c r="J20" s="234"/>
      <c r="N20" s="275"/>
      <c r="O20" s="275"/>
      <c r="P20" s="275">
        <f t="shared" si="0"/>
        <v>0</v>
      </c>
    </row>
    <row r="21" spans="2:18" s="130" customFormat="1" ht="15" x14ac:dyDescent="0.2">
      <c r="B21" s="240"/>
      <c r="C21" s="246"/>
      <c r="E21" s="323"/>
      <c r="F21" s="234"/>
      <c r="G21" s="471">
        <f t="shared" si="5"/>
        <v>2539.7000000000003</v>
      </c>
      <c r="H21" s="401">
        <f t="shared" si="6"/>
        <v>233</v>
      </c>
      <c r="I21" s="256"/>
      <c r="J21" s="234"/>
      <c r="N21" s="275"/>
      <c r="O21" s="275"/>
      <c r="P21" s="275">
        <f t="shared" si="0"/>
        <v>0</v>
      </c>
    </row>
    <row r="22" spans="2:18" s="130" customFormat="1" ht="15" x14ac:dyDescent="0.2">
      <c r="B22" s="240"/>
      <c r="C22" s="246"/>
      <c r="E22" s="323"/>
      <c r="F22" s="234"/>
      <c r="G22" s="471">
        <f t="shared" si="5"/>
        <v>2539.7000000000003</v>
      </c>
      <c r="H22" s="401">
        <f t="shared" si="6"/>
        <v>233</v>
      </c>
      <c r="I22" s="256"/>
      <c r="J22" s="234"/>
      <c r="N22" s="275"/>
      <c r="O22" s="275"/>
      <c r="P22" s="275">
        <f t="shared" si="0"/>
        <v>0</v>
      </c>
    </row>
    <row r="23" spans="2:18" s="130" customFormat="1" ht="15" x14ac:dyDescent="0.2">
      <c r="B23" s="240"/>
      <c r="C23" s="246"/>
      <c r="E23" s="432"/>
      <c r="F23" s="234"/>
      <c r="G23" s="471">
        <f t="shared" si="5"/>
        <v>2539.7000000000003</v>
      </c>
      <c r="H23" s="401">
        <f t="shared" si="6"/>
        <v>233</v>
      </c>
      <c r="I23" s="256"/>
      <c r="J23" s="234"/>
      <c r="K23" s="264"/>
      <c r="N23" s="275"/>
      <c r="O23" s="275"/>
      <c r="P23" s="275">
        <f t="shared" si="0"/>
        <v>0</v>
      </c>
    </row>
    <row r="24" spans="2:18" s="130" customFormat="1" ht="15" x14ac:dyDescent="0.2">
      <c r="B24" s="240"/>
      <c r="C24" s="246"/>
      <c r="E24" s="433"/>
      <c r="F24" s="234"/>
      <c r="G24" s="471">
        <f t="shared" si="5"/>
        <v>2539.7000000000003</v>
      </c>
      <c r="H24" s="401">
        <f t="shared" si="6"/>
        <v>233</v>
      </c>
      <c r="I24" s="256"/>
      <c r="J24" s="234"/>
      <c r="N24" s="275"/>
      <c r="O24" s="275"/>
      <c r="P24" s="275">
        <f t="shared" si="0"/>
        <v>0</v>
      </c>
    </row>
    <row r="25" spans="2:18" s="130" customFormat="1" ht="15" x14ac:dyDescent="0.2">
      <c r="B25" s="240"/>
      <c r="C25" s="246"/>
      <c r="E25" s="433"/>
      <c r="F25" s="234"/>
      <c r="G25" s="471">
        <f t="shared" si="5"/>
        <v>2539.7000000000003</v>
      </c>
      <c r="H25" s="401">
        <f t="shared" si="6"/>
        <v>233</v>
      </c>
      <c r="I25" s="256"/>
      <c r="J25" s="234"/>
      <c r="N25" s="275"/>
      <c r="O25" s="275"/>
      <c r="P25" s="275">
        <f t="shared" si="0"/>
        <v>0</v>
      </c>
    </row>
    <row r="26" spans="2:18" s="130" customFormat="1" ht="15" x14ac:dyDescent="0.2">
      <c r="B26" s="241"/>
      <c r="C26" s="246"/>
      <c r="E26" s="433"/>
      <c r="F26" s="234"/>
      <c r="G26" s="471">
        <f t="shared" si="5"/>
        <v>2539.7000000000003</v>
      </c>
      <c r="H26" s="401">
        <f t="shared" si="6"/>
        <v>233</v>
      </c>
      <c r="I26" s="396"/>
      <c r="J26" s="396"/>
      <c r="N26" s="275"/>
      <c r="O26" s="275"/>
      <c r="P26" s="275">
        <f t="shared" si="0"/>
        <v>0</v>
      </c>
    </row>
    <row r="27" spans="2:18" s="130" customFormat="1" ht="15" x14ac:dyDescent="0.2">
      <c r="B27" s="241"/>
      <c r="C27" s="246"/>
      <c r="E27" s="246"/>
      <c r="F27" s="234"/>
      <c r="G27" s="471">
        <f t="shared" si="5"/>
        <v>2539.7000000000003</v>
      </c>
      <c r="H27" s="401">
        <f t="shared" si="6"/>
        <v>233</v>
      </c>
      <c r="I27" s="396"/>
      <c r="J27" s="433"/>
      <c r="K27" s="234"/>
      <c r="N27" s="275"/>
      <c r="O27" s="275"/>
      <c r="P27" s="275"/>
    </row>
    <row r="28" spans="2:18" s="130" customFormat="1" ht="15" x14ac:dyDescent="0.2">
      <c r="B28" s="241"/>
      <c r="C28" s="246"/>
      <c r="E28" s="246"/>
      <c r="F28" s="234"/>
      <c r="G28" s="471">
        <f t="shared" si="5"/>
        <v>2539.7000000000003</v>
      </c>
      <c r="H28" s="401">
        <f t="shared" si="6"/>
        <v>233</v>
      </c>
      <c r="I28" s="396"/>
      <c r="J28" s="396"/>
      <c r="N28" s="275"/>
      <c r="O28" s="275"/>
      <c r="P28" s="275">
        <f t="shared" si="0"/>
        <v>0</v>
      </c>
    </row>
    <row r="29" spans="2:18" s="130" customFormat="1" ht="15" x14ac:dyDescent="0.2">
      <c r="B29" s="241"/>
      <c r="C29" s="246"/>
      <c r="E29" s="246"/>
      <c r="F29" s="234"/>
      <c r="G29" s="471">
        <f t="shared" si="5"/>
        <v>2539.7000000000003</v>
      </c>
      <c r="H29" s="401">
        <f t="shared" si="6"/>
        <v>233</v>
      </c>
      <c r="I29" s="396"/>
      <c r="J29" s="396"/>
      <c r="N29" s="275"/>
      <c r="O29" s="275"/>
      <c r="P29" s="275">
        <f t="shared" si="0"/>
        <v>0</v>
      </c>
    </row>
    <row r="30" spans="2:18" s="130" customFormat="1" ht="15" x14ac:dyDescent="0.2">
      <c r="B30" s="241"/>
      <c r="C30" s="246"/>
      <c r="E30" s="246"/>
      <c r="F30" s="234"/>
      <c r="G30" s="471">
        <f t="shared" ref="G30:G65" si="7">G29-E30+C30</f>
        <v>2539.7000000000003</v>
      </c>
      <c r="H30" s="401">
        <f t="shared" ref="H30:H45" si="8">H29-F30+D30</f>
        <v>233</v>
      </c>
      <c r="I30" s="396"/>
      <c r="J30" s="396"/>
      <c r="N30" s="275"/>
      <c r="O30" s="275"/>
      <c r="P30" s="275">
        <f t="shared" si="0"/>
        <v>0</v>
      </c>
    </row>
    <row r="31" spans="2:18" s="130" customFormat="1" ht="15" x14ac:dyDescent="0.2">
      <c r="B31" s="241"/>
      <c r="C31" s="246"/>
      <c r="E31" s="246"/>
      <c r="F31" s="234"/>
      <c r="G31" s="471">
        <f t="shared" si="7"/>
        <v>2539.7000000000003</v>
      </c>
      <c r="H31" s="401">
        <f t="shared" si="8"/>
        <v>233</v>
      </c>
      <c r="I31" s="396"/>
      <c r="J31" s="396"/>
      <c r="N31" s="275"/>
      <c r="O31" s="275"/>
      <c r="P31" s="275">
        <f t="shared" si="0"/>
        <v>0</v>
      </c>
    </row>
    <row r="32" spans="2:18" s="130" customFormat="1" ht="15" x14ac:dyDescent="0.2">
      <c r="B32" s="241"/>
      <c r="C32" s="246"/>
      <c r="E32" s="246"/>
      <c r="F32" s="234"/>
      <c r="G32" s="471">
        <f t="shared" si="7"/>
        <v>2539.7000000000003</v>
      </c>
      <c r="H32" s="401">
        <f t="shared" si="8"/>
        <v>233</v>
      </c>
      <c r="I32" s="396"/>
      <c r="J32" s="396"/>
      <c r="N32" s="275"/>
      <c r="O32" s="275"/>
      <c r="P32" s="275">
        <f t="shared" si="0"/>
        <v>0</v>
      </c>
    </row>
    <row r="33" spans="2:16" s="130" customFormat="1" ht="15" x14ac:dyDescent="0.2">
      <c r="B33" s="241"/>
      <c r="C33" s="246"/>
      <c r="E33" s="246"/>
      <c r="F33" s="234"/>
      <c r="G33" s="471">
        <f t="shared" si="7"/>
        <v>2539.7000000000003</v>
      </c>
      <c r="H33" s="401">
        <f t="shared" si="8"/>
        <v>233</v>
      </c>
      <c r="I33" s="396"/>
      <c r="J33" s="396"/>
      <c r="N33" s="275"/>
      <c r="O33" s="275"/>
      <c r="P33" s="275">
        <f t="shared" si="0"/>
        <v>0</v>
      </c>
    </row>
    <row r="34" spans="2:16" s="130" customFormat="1" x14ac:dyDescent="0.2">
      <c r="B34" s="241"/>
      <c r="C34" s="246"/>
      <c r="E34" s="246"/>
      <c r="F34" s="242"/>
      <c r="G34" s="471">
        <f t="shared" si="7"/>
        <v>2539.7000000000003</v>
      </c>
      <c r="H34" s="401">
        <f t="shared" si="8"/>
        <v>233</v>
      </c>
      <c r="I34" s="396"/>
      <c r="J34" s="396"/>
      <c r="N34" s="275"/>
      <c r="O34" s="275"/>
      <c r="P34" s="275">
        <f t="shared" si="0"/>
        <v>0</v>
      </c>
    </row>
    <row r="35" spans="2:16" s="130" customFormat="1" x14ac:dyDescent="0.2">
      <c r="B35" s="241"/>
      <c r="C35" s="246"/>
      <c r="E35" s="246"/>
      <c r="F35" s="242"/>
      <c r="G35" s="471">
        <f t="shared" si="7"/>
        <v>2539.7000000000003</v>
      </c>
      <c r="H35" s="401">
        <f t="shared" si="8"/>
        <v>233</v>
      </c>
      <c r="I35" s="263"/>
      <c r="J35" s="263"/>
      <c r="N35" s="275"/>
      <c r="O35" s="275"/>
      <c r="P35" s="275">
        <f t="shared" si="0"/>
        <v>0</v>
      </c>
    </row>
    <row r="36" spans="2:16" s="130" customFormat="1" x14ac:dyDescent="0.2">
      <c r="B36" s="241"/>
      <c r="C36" s="246"/>
      <c r="E36" s="246"/>
      <c r="F36" s="242"/>
      <c r="G36" s="471">
        <f t="shared" si="7"/>
        <v>2539.7000000000003</v>
      </c>
      <c r="H36" s="401">
        <f t="shared" si="8"/>
        <v>233</v>
      </c>
      <c r="I36" s="263"/>
      <c r="J36" s="263"/>
      <c r="N36" s="275"/>
      <c r="O36" s="275"/>
      <c r="P36" s="275">
        <f t="shared" si="0"/>
        <v>0</v>
      </c>
    </row>
    <row r="37" spans="2:16" s="130" customFormat="1" x14ac:dyDescent="0.2">
      <c r="B37" s="241"/>
      <c r="C37" s="246"/>
      <c r="E37" s="246"/>
      <c r="F37" s="242"/>
      <c r="G37" s="471">
        <f t="shared" si="7"/>
        <v>2539.7000000000003</v>
      </c>
      <c r="H37" s="401">
        <f t="shared" si="8"/>
        <v>233</v>
      </c>
      <c r="I37" s="263"/>
      <c r="J37" s="263"/>
      <c r="N37" s="275"/>
      <c r="O37" s="275"/>
      <c r="P37" s="275">
        <f t="shared" si="0"/>
        <v>0</v>
      </c>
    </row>
    <row r="38" spans="2:16" s="130" customFormat="1" x14ac:dyDescent="0.2">
      <c r="B38" s="241"/>
      <c r="C38" s="246"/>
      <c r="E38" s="246"/>
      <c r="F38" s="242"/>
      <c r="G38" s="471">
        <f t="shared" si="7"/>
        <v>2539.7000000000003</v>
      </c>
      <c r="H38" s="401">
        <f t="shared" si="8"/>
        <v>233</v>
      </c>
      <c r="I38" s="245"/>
      <c r="J38" s="245"/>
      <c r="N38" s="275"/>
      <c r="O38" s="275"/>
      <c r="P38" s="275">
        <f t="shared" si="0"/>
        <v>0</v>
      </c>
    </row>
    <row r="39" spans="2:16" s="130" customFormat="1" x14ac:dyDescent="0.2">
      <c r="B39" s="241"/>
      <c r="C39" s="246"/>
      <c r="E39" s="246"/>
      <c r="F39" s="242"/>
      <c r="G39" s="471">
        <f t="shared" si="7"/>
        <v>2539.7000000000003</v>
      </c>
      <c r="H39" s="401">
        <f t="shared" si="8"/>
        <v>233</v>
      </c>
      <c r="I39" s="245"/>
      <c r="J39" s="245"/>
      <c r="N39" s="275"/>
      <c r="O39" s="275"/>
      <c r="P39" s="275">
        <f t="shared" si="0"/>
        <v>0</v>
      </c>
    </row>
    <row r="40" spans="2:16" s="130" customFormat="1" x14ac:dyDescent="0.2">
      <c r="C40" s="246"/>
      <c r="E40" s="246"/>
      <c r="G40" s="471">
        <f t="shared" si="7"/>
        <v>2539.7000000000003</v>
      </c>
      <c r="H40" s="401">
        <f t="shared" si="8"/>
        <v>233</v>
      </c>
      <c r="I40" s="242"/>
      <c r="J40" s="245"/>
      <c r="N40" s="275"/>
      <c r="O40" s="275"/>
      <c r="P40" s="275">
        <f t="shared" si="0"/>
        <v>0</v>
      </c>
    </row>
    <row r="41" spans="2:16" s="130" customFormat="1" x14ac:dyDescent="0.2">
      <c r="C41" s="246"/>
      <c r="E41" s="246"/>
      <c r="G41" s="471">
        <f t="shared" si="7"/>
        <v>2539.7000000000003</v>
      </c>
      <c r="H41" s="401">
        <f t="shared" si="8"/>
        <v>233</v>
      </c>
      <c r="I41" s="242"/>
      <c r="J41" s="245"/>
      <c r="N41" s="275"/>
      <c r="O41" s="275"/>
      <c r="P41" s="275">
        <f t="shared" si="0"/>
        <v>0</v>
      </c>
    </row>
    <row r="42" spans="2:16" s="130" customFormat="1" x14ac:dyDescent="0.2">
      <c r="C42" s="246"/>
      <c r="E42" s="246"/>
      <c r="G42" s="471">
        <f t="shared" si="7"/>
        <v>2539.7000000000003</v>
      </c>
      <c r="H42" s="401">
        <f t="shared" si="8"/>
        <v>233</v>
      </c>
      <c r="I42" s="242"/>
      <c r="J42" s="245"/>
      <c r="N42" s="275"/>
      <c r="O42" s="275"/>
      <c r="P42" s="275">
        <f t="shared" si="0"/>
        <v>0</v>
      </c>
    </row>
    <row r="43" spans="2:16" s="130" customFormat="1" x14ac:dyDescent="0.2">
      <c r="C43" s="246"/>
      <c r="E43" s="246"/>
      <c r="G43" s="471">
        <f t="shared" si="7"/>
        <v>2539.7000000000003</v>
      </c>
      <c r="H43" s="401">
        <f t="shared" si="8"/>
        <v>233</v>
      </c>
      <c r="N43" s="275"/>
      <c r="O43" s="275"/>
      <c r="P43" s="275">
        <f t="shared" si="0"/>
        <v>0</v>
      </c>
    </row>
    <row r="44" spans="2:16" s="130" customFormat="1" x14ac:dyDescent="0.2">
      <c r="C44" s="246"/>
      <c r="E44" s="246"/>
      <c r="G44" s="471">
        <f t="shared" si="7"/>
        <v>2539.7000000000003</v>
      </c>
      <c r="H44" s="401">
        <f t="shared" si="8"/>
        <v>233</v>
      </c>
      <c r="N44" s="275"/>
      <c r="O44" s="275"/>
      <c r="P44" s="275">
        <f t="shared" si="0"/>
        <v>0</v>
      </c>
    </row>
    <row r="45" spans="2:16" s="130" customFormat="1" x14ac:dyDescent="0.2">
      <c r="C45" s="246"/>
      <c r="E45" s="246"/>
      <c r="G45" s="471">
        <f t="shared" si="7"/>
        <v>2539.7000000000003</v>
      </c>
      <c r="H45" s="401">
        <f t="shared" si="8"/>
        <v>233</v>
      </c>
      <c r="N45" s="275"/>
      <c r="O45" s="275"/>
      <c r="P45" s="275">
        <f t="shared" si="0"/>
        <v>0</v>
      </c>
    </row>
    <row r="46" spans="2:16" s="130" customFormat="1" x14ac:dyDescent="0.2">
      <c r="C46" s="246"/>
      <c r="E46" s="246"/>
      <c r="G46" s="471">
        <f t="shared" si="7"/>
        <v>2539.7000000000003</v>
      </c>
      <c r="H46" s="130">
        <f t="shared" ref="H46:H51" si="9">H45-F46+D46</f>
        <v>233</v>
      </c>
      <c r="N46" s="275"/>
      <c r="O46" s="275"/>
      <c r="P46" s="275">
        <f t="shared" si="0"/>
        <v>0</v>
      </c>
    </row>
    <row r="47" spans="2:16" s="130" customFormat="1" x14ac:dyDescent="0.2">
      <c r="C47" s="246"/>
      <c r="E47" s="246"/>
      <c r="G47" s="471">
        <f t="shared" si="7"/>
        <v>2539.7000000000003</v>
      </c>
      <c r="H47" s="130">
        <f t="shared" si="9"/>
        <v>233</v>
      </c>
      <c r="N47" s="275"/>
      <c r="O47" s="275"/>
      <c r="P47" s="275">
        <f t="shared" si="0"/>
        <v>0</v>
      </c>
    </row>
    <row r="48" spans="2:16" s="130" customFormat="1" x14ac:dyDescent="0.2">
      <c r="C48" s="246"/>
      <c r="E48" s="246"/>
      <c r="G48" s="471">
        <f t="shared" si="7"/>
        <v>2539.7000000000003</v>
      </c>
      <c r="H48" s="130">
        <f t="shared" si="9"/>
        <v>233</v>
      </c>
      <c r="N48" s="275"/>
      <c r="O48" s="275"/>
      <c r="P48" s="275">
        <f t="shared" si="0"/>
        <v>0</v>
      </c>
    </row>
    <row r="49" spans="3:16" s="130" customFormat="1" x14ac:dyDescent="0.2">
      <c r="C49" s="246"/>
      <c r="E49" s="246"/>
      <c r="G49" s="471">
        <f t="shared" si="7"/>
        <v>2539.7000000000003</v>
      </c>
      <c r="H49" s="130">
        <f t="shared" si="9"/>
        <v>233</v>
      </c>
      <c r="N49" s="275"/>
      <c r="O49" s="275"/>
      <c r="P49" s="275">
        <f t="shared" si="0"/>
        <v>0</v>
      </c>
    </row>
    <row r="50" spans="3:16" s="130" customFormat="1" x14ac:dyDescent="0.2">
      <c r="C50" s="246"/>
      <c r="E50" s="246"/>
      <c r="G50" s="471">
        <f t="shared" si="7"/>
        <v>2539.7000000000003</v>
      </c>
      <c r="H50" s="130">
        <f t="shared" si="9"/>
        <v>233</v>
      </c>
      <c r="N50" s="275"/>
      <c r="O50" s="275"/>
      <c r="P50" s="275">
        <f t="shared" si="0"/>
        <v>0</v>
      </c>
    </row>
    <row r="51" spans="3:16" s="130" customFormat="1" x14ac:dyDescent="0.2">
      <c r="C51" s="246"/>
      <c r="E51" s="246"/>
      <c r="G51" s="471">
        <f t="shared" si="7"/>
        <v>2539.7000000000003</v>
      </c>
      <c r="H51" s="130">
        <f t="shared" si="9"/>
        <v>233</v>
      </c>
      <c r="N51" s="275"/>
      <c r="O51" s="275"/>
      <c r="P51" s="275">
        <f t="shared" si="0"/>
        <v>0</v>
      </c>
    </row>
    <row r="52" spans="3:16" s="130" customFormat="1" x14ac:dyDescent="0.2">
      <c r="C52" s="246"/>
      <c r="E52" s="246"/>
      <c r="G52" s="471">
        <f t="shared" si="7"/>
        <v>2539.7000000000003</v>
      </c>
      <c r="H52" s="130">
        <f t="shared" ref="G52:H92" si="10">H51-F52+D52</f>
        <v>233</v>
      </c>
      <c r="N52" s="275"/>
      <c r="O52" s="275"/>
      <c r="P52" s="275">
        <f t="shared" si="0"/>
        <v>0</v>
      </c>
    </row>
    <row r="53" spans="3:16" s="130" customFormat="1" x14ac:dyDescent="0.2">
      <c r="C53" s="246"/>
      <c r="E53" s="246"/>
      <c r="G53" s="471">
        <f t="shared" si="7"/>
        <v>2539.7000000000003</v>
      </c>
      <c r="H53" s="130">
        <f t="shared" si="10"/>
        <v>233</v>
      </c>
      <c r="N53" s="275"/>
      <c r="O53" s="275"/>
      <c r="P53" s="275">
        <f t="shared" si="0"/>
        <v>0</v>
      </c>
    </row>
    <row r="54" spans="3:16" s="130" customFormat="1" x14ac:dyDescent="0.2">
      <c r="C54" s="246"/>
      <c r="E54" s="246"/>
      <c r="G54" s="471">
        <f t="shared" si="7"/>
        <v>2539.7000000000003</v>
      </c>
      <c r="H54" s="130">
        <f t="shared" si="10"/>
        <v>233</v>
      </c>
      <c r="N54" s="275"/>
      <c r="O54" s="275"/>
      <c r="P54" s="275">
        <f t="shared" si="0"/>
        <v>0</v>
      </c>
    </row>
    <row r="55" spans="3:16" s="130" customFormat="1" x14ac:dyDescent="0.2">
      <c r="C55" s="246"/>
      <c r="E55" s="246"/>
      <c r="G55" s="471">
        <f t="shared" si="7"/>
        <v>2539.7000000000003</v>
      </c>
      <c r="H55" s="130">
        <f t="shared" si="10"/>
        <v>233</v>
      </c>
      <c r="N55" s="275"/>
      <c r="O55" s="275"/>
      <c r="P55" s="275">
        <f t="shared" si="0"/>
        <v>0</v>
      </c>
    </row>
    <row r="56" spans="3:16" s="130" customFormat="1" x14ac:dyDescent="0.2">
      <c r="C56" s="246"/>
      <c r="E56" s="246"/>
      <c r="G56" s="471">
        <f t="shared" si="7"/>
        <v>2539.7000000000003</v>
      </c>
      <c r="H56" s="130">
        <f t="shared" si="10"/>
        <v>233</v>
      </c>
      <c r="N56" s="275"/>
      <c r="O56" s="275"/>
      <c r="P56" s="275">
        <f t="shared" si="0"/>
        <v>0</v>
      </c>
    </row>
    <row r="57" spans="3:16" s="130" customFormat="1" x14ac:dyDescent="0.2">
      <c r="C57" s="246"/>
      <c r="E57" s="246"/>
      <c r="G57" s="471">
        <f t="shared" si="7"/>
        <v>2539.7000000000003</v>
      </c>
      <c r="H57" s="130">
        <f t="shared" si="10"/>
        <v>233</v>
      </c>
      <c r="N57" s="275"/>
      <c r="O57" s="275"/>
      <c r="P57" s="275">
        <f t="shared" si="0"/>
        <v>0</v>
      </c>
    </row>
    <row r="58" spans="3:16" s="130" customFormat="1" x14ac:dyDescent="0.2">
      <c r="C58" s="246"/>
      <c r="E58" s="246"/>
      <c r="G58" s="471">
        <f t="shared" si="7"/>
        <v>2539.7000000000003</v>
      </c>
      <c r="H58" s="130">
        <f t="shared" si="10"/>
        <v>233</v>
      </c>
      <c r="N58" s="275"/>
      <c r="O58" s="275"/>
      <c r="P58" s="275">
        <f t="shared" si="0"/>
        <v>0</v>
      </c>
    </row>
    <row r="59" spans="3:16" s="130" customFormat="1" x14ac:dyDescent="0.2">
      <c r="C59" s="246"/>
      <c r="E59" s="246"/>
      <c r="G59" s="471">
        <f t="shared" si="7"/>
        <v>2539.7000000000003</v>
      </c>
      <c r="H59" s="130">
        <f t="shared" si="10"/>
        <v>233</v>
      </c>
      <c r="N59" s="275"/>
      <c r="O59" s="275"/>
      <c r="P59" s="275">
        <f t="shared" si="0"/>
        <v>0</v>
      </c>
    </row>
    <row r="60" spans="3:16" s="130" customFormat="1" x14ac:dyDescent="0.2">
      <c r="C60" s="246"/>
      <c r="E60" s="246"/>
      <c r="G60" s="471">
        <f t="shared" si="7"/>
        <v>2539.7000000000003</v>
      </c>
      <c r="H60" s="130">
        <f t="shared" si="10"/>
        <v>233</v>
      </c>
      <c r="N60" s="275"/>
      <c r="O60" s="275"/>
      <c r="P60" s="275">
        <f t="shared" si="0"/>
        <v>0</v>
      </c>
    </row>
    <row r="61" spans="3:16" s="130" customFormat="1" x14ac:dyDescent="0.2">
      <c r="C61" s="246"/>
      <c r="E61" s="246"/>
      <c r="G61" s="471">
        <f t="shared" si="7"/>
        <v>2539.7000000000003</v>
      </c>
      <c r="H61" s="130">
        <f t="shared" si="10"/>
        <v>233</v>
      </c>
      <c r="N61" s="275"/>
      <c r="O61" s="275"/>
      <c r="P61" s="275">
        <f t="shared" si="0"/>
        <v>0</v>
      </c>
    </row>
    <row r="62" spans="3:16" s="130" customFormat="1" x14ac:dyDescent="0.2">
      <c r="C62" s="246"/>
      <c r="E62" s="246"/>
      <c r="G62" s="471">
        <f t="shared" si="7"/>
        <v>2539.7000000000003</v>
      </c>
      <c r="H62" s="130">
        <f t="shared" si="10"/>
        <v>233</v>
      </c>
      <c r="L62" s="130" t="str">
        <f t="shared" ref="L62:L77" si="11">IF(D62&gt;0,D62," ")</f>
        <v xml:space="preserve"> </v>
      </c>
      <c r="N62" s="275"/>
      <c r="O62" s="275"/>
      <c r="P62" s="275">
        <f t="shared" si="0"/>
        <v>0</v>
      </c>
    </row>
    <row r="63" spans="3:16" s="130" customFormat="1" x14ac:dyDescent="0.2">
      <c r="C63" s="246"/>
      <c r="E63" s="246"/>
      <c r="G63" s="471">
        <f t="shared" si="7"/>
        <v>2539.7000000000003</v>
      </c>
      <c r="H63" s="130">
        <f t="shared" si="10"/>
        <v>233</v>
      </c>
      <c r="L63" s="130" t="str">
        <f t="shared" si="11"/>
        <v xml:space="preserve"> </v>
      </c>
      <c r="N63" s="275"/>
      <c r="O63" s="275"/>
      <c r="P63" s="275">
        <f t="shared" si="0"/>
        <v>0</v>
      </c>
    </row>
    <row r="64" spans="3:16" s="130" customFormat="1" x14ac:dyDescent="0.2">
      <c r="C64" s="246"/>
      <c r="E64" s="246"/>
      <c r="G64" s="471">
        <f t="shared" si="7"/>
        <v>2539.7000000000003</v>
      </c>
      <c r="H64" s="130">
        <f t="shared" si="10"/>
        <v>233</v>
      </c>
      <c r="L64" s="130" t="str">
        <f t="shared" si="11"/>
        <v xml:space="preserve"> </v>
      </c>
      <c r="N64" s="275"/>
      <c r="O64" s="275"/>
      <c r="P64" s="275">
        <f t="shared" si="0"/>
        <v>0</v>
      </c>
    </row>
    <row r="65" spans="1:16" s="130" customFormat="1" x14ac:dyDescent="0.2">
      <c r="C65" s="246"/>
      <c r="E65" s="246"/>
      <c r="G65" s="471">
        <f t="shared" si="7"/>
        <v>2539.7000000000003</v>
      </c>
      <c r="H65" s="130">
        <f t="shared" si="10"/>
        <v>233</v>
      </c>
      <c r="L65" s="130" t="str">
        <f t="shared" si="11"/>
        <v xml:space="preserve"> </v>
      </c>
      <c r="N65" s="275"/>
      <c r="O65" s="275"/>
      <c r="P65" s="275">
        <f t="shared" si="0"/>
        <v>0</v>
      </c>
    </row>
    <row r="66" spans="1:16" s="130" customFormat="1" x14ac:dyDescent="0.2">
      <c r="C66" s="246"/>
      <c r="E66" s="246"/>
      <c r="G66" s="471">
        <f t="shared" ref="G66:G72" si="12">G65-E66+C66</f>
        <v>2539.7000000000003</v>
      </c>
      <c r="H66" s="130">
        <f t="shared" si="10"/>
        <v>233</v>
      </c>
      <c r="L66" s="130" t="str">
        <f t="shared" si="11"/>
        <v xml:space="preserve"> </v>
      </c>
      <c r="N66" s="275"/>
      <c r="O66" s="275"/>
      <c r="P66" s="275">
        <f t="shared" si="0"/>
        <v>0</v>
      </c>
    </row>
    <row r="67" spans="1:16" s="130" customFormat="1" x14ac:dyDescent="0.2">
      <c r="C67" s="246"/>
      <c r="E67" s="246"/>
      <c r="G67" s="471">
        <f t="shared" si="12"/>
        <v>2539.7000000000003</v>
      </c>
      <c r="H67" s="130">
        <f t="shared" si="10"/>
        <v>233</v>
      </c>
      <c r="L67" s="130" t="str">
        <f t="shared" si="11"/>
        <v xml:space="preserve"> </v>
      </c>
      <c r="N67" s="275"/>
      <c r="O67" s="275"/>
      <c r="P67" s="275">
        <f t="shared" si="0"/>
        <v>0</v>
      </c>
    </row>
    <row r="68" spans="1:16" s="130" customFormat="1" x14ac:dyDescent="0.2">
      <c r="C68" s="246"/>
      <c r="E68" s="246"/>
      <c r="G68" s="471">
        <f t="shared" si="12"/>
        <v>2539.7000000000003</v>
      </c>
      <c r="H68" s="130">
        <f t="shared" si="10"/>
        <v>233</v>
      </c>
      <c r="L68" s="130" t="str">
        <f t="shared" si="11"/>
        <v xml:space="preserve"> </v>
      </c>
      <c r="N68" s="275"/>
      <c r="O68" s="275"/>
      <c r="P68" s="275">
        <f t="shared" si="0"/>
        <v>0</v>
      </c>
    </row>
    <row r="69" spans="1:16" s="130" customFormat="1" x14ac:dyDescent="0.2">
      <c r="C69" s="246"/>
      <c r="E69" s="246"/>
      <c r="G69" s="471">
        <f t="shared" si="12"/>
        <v>2539.7000000000003</v>
      </c>
      <c r="H69" s="130">
        <f t="shared" si="10"/>
        <v>233</v>
      </c>
      <c r="L69" s="130" t="str">
        <f t="shared" si="11"/>
        <v xml:space="preserve"> </v>
      </c>
      <c r="N69" s="275"/>
      <c r="O69" s="275"/>
      <c r="P69" s="275">
        <f t="shared" si="0"/>
        <v>0</v>
      </c>
    </row>
    <row r="70" spans="1:16" s="130" customFormat="1" x14ac:dyDescent="0.2">
      <c r="C70" s="246"/>
      <c r="E70" s="246"/>
      <c r="G70" s="471">
        <f t="shared" si="12"/>
        <v>2539.7000000000003</v>
      </c>
      <c r="H70" s="130">
        <f t="shared" si="10"/>
        <v>233</v>
      </c>
      <c r="L70" s="130" t="str">
        <f t="shared" si="11"/>
        <v xml:space="preserve"> </v>
      </c>
      <c r="N70" s="275"/>
      <c r="O70" s="275"/>
      <c r="P70" s="275">
        <f t="shared" si="0"/>
        <v>0</v>
      </c>
    </row>
    <row r="71" spans="1:16" s="130" customFormat="1" x14ac:dyDescent="0.2">
      <c r="C71" s="246"/>
      <c r="E71" s="246"/>
      <c r="G71" s="471">
        <f t="shared" si="12"/>
        <v>2539.7000000000003</v>
      </c>
      <c r="H71" s="130">
        <f t="shared" si="10"/>
        <v>233</v>
      </c>
      <c r="L71" s="130" t="str">
        <f t="shared" si="11"/>
        <v xml:space="preserve"> </v>
      </c>
      <c r="N71" s="275"/>
      <c r="O71" s="275"/>
      <c r="P71" s="275">
        <f t="shared" si="0"/>
        <v>0</v>
      </c>
    </row>
    <row r="72" spans="1:16" x14ac:dyDescent="0.2">
      <c r="A72" s="9"/>
      <c r="B72" s="9"/>
      <c r="C72" s="13"/>
      <c r="D72" s="9"/>
      <c r="E72" s="13"/>
      <c r="F72" s="130"/>
      <c r="G72" s="471">
        <f t="shared" si="12"/>
        <v>2539.7000000000003</v>
      </c>
      <c r="H72" s="130">
        <f t="shared" si="10"/>
        <v>233</v>
      </c>
      <c r="I72" s="130"/>
      <c r="J72" s="9"/>
      <c r="K72" s="9"/>
      <c r="L72" s="9" t="str">
        <f t="shared" si="11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246">
        <f t="shared" si="10"/>
        <v>2539.7000000000003</v>
      </c>
      <c r="H73" s="130">
        <f t="shared" si="10"/>
        <v>233</v>
      </c>
      <c r="I73" s="130"/>
      <c r="J73" s="9"/>
      <c r="K73" s="9"/>
      <c r="L73" s="9" t="str">
        <f t="shared" si="11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10"/>
        <v>2539.7000000000003</v>
      </c>
      <c r="H74" s="9">
        <f t="shared" si="10"/>
        <v>233</v>
      </c>
      <c r="I74" s="9"/>
      <c r="J74" s="9"/>
      <c r="K74" s="9"/>
      <c r="L74" s="9" t="str">
        <f t="shared" si="11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10"/>
        <v>2539.7000000000003</v>
      </c>
      <c r="H75" s="9">
        <f t="shared" si="10"/>
        <v>233</v>
      </c>
      <c r="I75" s="9"/>
      <c r="J75" s="9"/>
      <c r="K75" s="9"/>
      <c r="L75" s="9" t="str">
        <f t="shared" si="11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10"/>
        <v>2539.7000000000003</v>
      </c>
      <c r="H76" s="9">
        <f t="shared" si="10"/>
        <v>233</v>
      </c>
      <c r="I76" s="9"/>
      <c r="J76" s="9"/>
      <c r="K76" s="9"/>
      <c r="L76" s="9" t="str">
        <f t="shared" si="11"/>
        <v xml:space="preserve"> </v>
      </c>
      <c r="M76" s="9"/>
      <c r="N76" s="14"/>
      <c r="O76" s="14"/>
      <c r="P76" s="14">
        <f t="shared" ref="P76:P139" si="13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10"/>
        <v>2539.7000000000003</v>
      </c>
      <c r="H77" s="9">
        <f t="shared" si="10"/>
        <v>233</v>
      </c>
      <c r="I77" s="9"/>
      <c r="J77" s="9"/>
      <c r="K77" s="9"/>
      <c r="L77" s="9" t="str">
        <f t="shared" si="11"/>
        <v xml:space="preserve"> </v>
      </c>
      <c r="M77" s="9"/>
      <c r="N77" s="14"/>
      <c r="O77" s="14"/>
      <c r="P77" s="14">
        <f t="shared" si="13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10"/>
        <v>2539.7000000000003</v>
      </c>
      <c r="H78" s="9">
        <f t="shared" si="10"/>
        <v>233</v>
      </c>
      <c r="I78" s="9"/>
      <c r="J78" s="9"/>
      <c r="K78" s="9"/>
      <c r="L78" s="9" t="str">
        <f t="shared" ref="L78:L141" si="14">IF(D78&gt;0,D78," ")</f>
        <v xml:space="preserve"> </v>
      </c>
      <c r="M78" s="9"/>
      <c r="N78" s="14"/>
      <c r="O78" s="14"/>
      <c r="P78" s="14">
        <f t="shared" si="13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10"/>
        <v>2539.7000000000003</v>
      </c>
      <c r="H79" s="9">
        <f t="shared" si="10"/>
        <v>233</v>
      </c>
      <c r="I79" s="9"/>
      <c r="J79" s="9"/>
      <c r="K79" s="9"/>
      <c r="L79" s="9" t="str">
        <f t="shared" si="14"/>
        <v xml:space="preserve"> </v>
      </c>
      <c r="M79" s="9"/>
      <c r="N79" s="14"/>
      <c r="O79" s="14"/>
      <c r="P79" s="14">
        <f t="shared" si="13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10"/>
        <v>2539.7000000000003</v>
      </c>
      <c r="H80" s="9">
        <f t="shared" si="10"/>
        <v>233</v>
      </c>
      <c r="I80" s="9"/>
      <c r="J80" s="9"/>
      <c r="K80" s="9"/>
      <c r="L80" s="9" t="str">
        <f t="shared" si="14"/>
        <v xml:space="preserve"> </v>
      </c>
      <c r="M80" s="9"/>
      <c r="N80" s="14"/>
      <c r="O80" s="14"/>
      <c r="P80" s="14">
        <f t="shared" si="13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10"/>
        <v>2539.7000000000003</v>
      </c>
      <c r="H81" s="9">
        <f t="shared" si="10"/>
        <v>233</v>
      </c>
      <c r="I81" s="9"/>
      <c r="J81" s="9"/>
      <c r="K81" s="9"/>
      <c r="L81" s="9" t="str">
        <f t="shared" si="14"/>
        <v xml:space="preserve"> </v>
      </c>
      <c r="M81" s="9"/>
      <c r="N81" s="14"/>
      <c r="O81" s="14"/>
      <c r="P81" s="14">
        <f t="shared" si="13"/>
        <v>0</v>
      </c>
    </row>
    <row r="82" spans="1:16" x14ac:dyDescent="0.2">
      <c r="G82" s="13">
        <f t="shared" si="10"/>
        <v>2539.7000000000003</v>
      </c>
      <c r="H82" s="9">
        <f t="shared" si="10"/>
        <v>233</v>
      </c>
      <c r="I82" s="9"/>
      <c r="J82" s="9"/>
      <c r="L82" s="9" t="str">
        <f t="shared" si="14"/>
        <v xml:space="preserve"> </v>
      </c>
      <c r="P82" s="14">
        <f t="shared" si="13"/>
        <v>0</v>
      </c>
    </row>
    <row r="83" spans="1:16" x14ac:dyDescent="0.2">
      <c r="G83" s="13">
        <f t="shared" si="10"/>
        <v>2539.7000000000003</v>
      </c>
      <c r="H83" s="9">
        <f t="shared" si="10"/>
        <v>233</v>
      </c>
      <c r="I83" s="9"/>
      <c r="J83" s="9"/>
      <c r="L83" s="9" t="str">
        <f t="shared" si="14"/>
        <v xml:space="preserve"> </v>
      </c>
      <c r="P83" s="14">
        <f t="shared" si="13"/>
        <v>0</v>
      </c>
    </row>
    <row r="84" spans="1:16" x14ac:dyDescent="0.2">
      <c r="G84" s="13">
        <f t="shared" si="10"/>
        <v>2539.7000000000003</v>
      </c>
      <c r="H84" s="9">
        <f t="shared" si="10"/>
        <v>233</v>
      </c>
      <c r="I84" s="9"/>
      <c r="J84" s="9"/>
      <c r="L84" s="9" t="str">
        <f t="shared" si="14"/>
        <v xml:space="preserve"> </v>
      </c>
      <c r="P84" s="14">
        <f t="shared" si="13"/>
        <v>0</v>
      </c>
    </row>
    <row r="85" spans="1:16" x14ac:dyDescent="0.2">
      <c r="G85" s="13">
        <f t="shared" si="10"/>
        <v>2539.7000000000003</v>
      </c>
      <c r="H85" s="9">
        <f t="shared" si="10"/>
        <v>233</v>
      </c>
      <c r="I85" s="9"/>
      <c r="J85" s="9"/>
      <c r="L85" s="9" t="str">
        <f t="shared" si="14"/>
        <v xml:space="preserve"> </v>
      </c>
      <c r="P85" s="14">
        <f t="shared" si="13"/>
        <v>0</v>
      </c>
    </row>
    <row r="86" spans="1:16" x14ac:dyDescent="0.2">
      <c r="G86" s="13">
        <f t="shared" si="10"/>
        <v>2539.7000000000003</v>
      </c>
      <c r="H86" s="9">
        <f t="shared" si="10"/>
        <v>233</v>
      </c>
      <c r="I86" s="9"/>
      <c r="J86" s="9"/>
      <c r="L86" s="9" t="str">
        <f t="shared" si="14"/>
        <v xml:space="preserve"> </v>
      </c>
      <c r="P86" s="14">
        <f t="shared" si="13"/>
        <v>0</v>
      </c>
    </row>
    <row r="87" spans="1:16" x14ac:dyDescent="0.2">
      <c r="G87" s="13">
        <f t="shared" si="10"/>
        <v>2539.7000000000003</v>
      </c>
      <c r="H87" s="9">
        <f t="shared" si="10"/>
        <v>233</v>
      </c>
      <c r="I87" s="9"/>
      <c r="J87" s="9"/>
      <c r="L87" s="9" t="str">
        <f t="shared" si="14"/>
        <v xml:space="preserve"> </v>
      </c>
      <c r="P87" s="14">
        <f t="shared" si="13"/>
        <v>0</v>
      </c>
    </row>
    <row r="88" spans="1:16" x14ac:dyDescent="0.2">
      <c r="G88" s="13">
        <f t="shared" si="10"/>
        <v>2539.7000000000003</v>
      </c>
      <c r="H88" s="9">
        <f t="shared" si="10"/>
        <v>233</v>
      </c>
      <c r="I88" s="9"/>
      <c r="J88" s="9"/>
      <c r="L88" s="9" t="str">
        <f t="shared" si="14"/>
        <v xml:space="preserve"> </v>
      </c>
      <c r="P88" s="14">
        <f t="shared" si="13"/>
        <v>0</v>
      </c>
    </row>
    <row r="89" spans="1:16" x14ac:dyDescent="0.2">
      <c r="G89" s="13">
        <f t="shared" si="10"/>
        <v>2539.7000000000003</v>
      </c>
      <c r="H89" s="9">
        <f t="shared" si="10"/>
        <v>233</v>
      </c>
      <c r="I89" s="9"/>
      <c r="J89" s="9"/>
      <c r="L89" s="9" t="str">
        <f t="shared" si="14"/>
        <v xml:space="preserve"> </v>
      </c>
      <c r="P89" s="14">
        <f t="shared" si="13"/>
        <v>0</v>
      </c>
    </row>
    <row r="90" spans="1:16" x14ac:dyDescent="0.2">
      <c r="G90" s="13">
        <f t="shared" si="10"/>
        <v>2539.7000000000003</v>
      </c>
      <c r="H90" s="9">
        <f t="shared" si="10"/>
        <v>233</v>
      </c>
      <c r="I90" s="9"/>
      <c r="J90" s="9"/>
      <c r="L90" s="9" t="str">
        <f t="shared" si="14"/>
        <v xml:space="preserve"> </v>
      </c>
      <c r="P90" s="14">
        <f t="shared" si="13"/>
        <v>0</v>
      </c>
    </row>
    <row r="91" spans="1:16" x14ac:dyDescent="0.2">
      <c r="G91" s="13">
        <f t="shared" si="10"/>
        <v>2539.7000000000003</v>
      </c>
      <c r="H91" s="9">
        <f t="shared" si="10"/>
        <v>233</v>
      </c>
      <c r="I91" s="9"/>
      <c r="J91" s="9"/>
      <c r="L91" s="9" t="str">
        <f t="shared" si="14"/>
        <v xml:space="preserve"> </v>
      </c>
      <c r="P91" s="14">
        <f t="shared" si="13"/>
        <v>0</v>
      </c>
    </row>
    <row r="92" spans="1:16" x14ac:dyDescent="0.2">
      <c r="G92" s="13">
        <f t="shared" si="10"/>
        <v>2539.7000000000003</v>
      </c>
      <c r="H92" s="9">
        <f t="shared" si="10"/>
        <v>233</v>
      </c>
      <c r="I92" s="9"/>
      <c r="J92" s="9"/>
      <c r="L92" s="9" t="str">
        <f t="shared" si="14"/>
        <v xml:space="preserve"> </v>
      </c>
      <c r="P92" s="14">
        <f t="shared" si="13"/>
        <v>0</v>
      </c>
    </row>
    <row r="93" spans="1:16" x14ac:dyDescent="0.2">
      <c r="G93" s="13">
        <f t="shared" ref="G93:H120" si="15">G92-E93+C93</f>
        <v>2539.7000000000003</v>
      </c>
      <c r="H93" s="9">
        <f t="shared" si="15"/>
        <v>233</v>
      </c>
      <c r="I93" s="9"/>
      <c r="J93" s="9"/>
      <c r="L93" s="9" t="str">
        <f t="shared" si="14"/>
        <v xml:space="preserve"> </v>
      </c>
      <c r="P93" s="14">
        <f t="shared" si="13"/>
        <v>0</v>
      </c>
    </row>
    <row r="94" spans="1:16" x14ac:dyDescent="0.2">
      <c r="G94" s="13">
        <f t="shared" si="15"/>
        <v>2539.7000000000003</v>
      </c>
      <c r="H94" s="9">
        <f t="shared" si="15"/>
        <v>233</v>
      </c>
      <c r="I94" s="9"/>
      <c r="J94" s="9"/>
      <c r="L94" s="9" t="str">
        <f t="shared" si="14"/>
        <v xml:space="preserve"> </v>
      </c>
      <c r="P94" s="14">
        <f t="shared" si="13"/>
        <v>0</v>
      </c>
    </row>
    <row r="95" spans="1:16" x14ac:dyDescent="0.2">
      <c r="G95" s="13">
        <f t="shared" si="15"/>
        <v>2539.7000000000003</v>
      </c>
      <c r="H95" s="9">
        <f t="shared" si="15"/>
        <v>233</v>
      </c>
      <c r="I95" s="9"/>
      <c r="J95" s="9"/>
      <c r="L95" s="9" t="str">
        <f t="shared" si="14"/>
        <v xml:space="preserve"> </v>
      </c>
      <c r="P95" s="14">
        <f t="shared" si="13"/>
        <v>0</v>
      </c>
    </row>
    <row r="96" spans="1:16" x14ac:dyDescent="0.2">
      <c r="G96" s="13">
        <f t="shared" si="15"/>
        <v>2539.7000000000003</v>
      </c>
      <c r="H96" s="9">
        <f t="shared" si="15"/>
        <v>233</v>
      </c>
      <c r="I96" s="9"/>
      <c r="J96" s="9"/>
      <c r="L96" s="9" t="str">
        <f t="shared" si="14"/>
        <v xml:space="preserve"> </v>
      </c>
      <c r="P96" s="14">
        <f t="shared" si="13"/>
        <v>0</v>
      </c>
    </row>
    <row r="97" spans="7:16" x14ac:dyDescent="0.2">
      <c r="G97" s="13">
        <f t="shared" si="15"/>
        <v>2539.7000000000003</v>
      </c>
      <c r="H97" s="9">
        <f t="shared" si="15"/>
        <v>233</v>
      </c>
      <c r="I97" s="9"/>
      <c r="J97" s="9"/>
      <c r="L97" s="9" t="str">
        <f t="shared" si="14"/>
        <v xml:space="preserve"> </v>
      </c>
      <c r="P97" s="14">
        <f t="shared" si="13"/>
        <v>0</v>
      </c>
    </row>
    <row r="98" spans="7:16" x14ac:dyDescent="0.2">
      <c r="G98" s="13">
        <f t="shared" si="15"/>
        <v>2539.7000000000003</v>
      </c>
      <c r="H98" s="9">
        <f t="shared" si="15"/>
        <v>233</v>
      </c>
      <c r="I98" s="9"/>
      <c r="J98" s="9"/>
      <c r="L98" s="9" t="str">
        <f t="shared" si="14"/>
        <v xml:space="preserve"> </v>
      </c>
      <c r="P98" s="14">
        <f t="shared" si="13"/>
        <v>0</v>
      </c>
    </row>
    <row r="99" spans="7:16" x14ac:dyDescent="0.2">
      <c r="G99" s="13">
        <f t="shared" si="15"/>
        <v>2539.7000000000003</v>
      </c>
      <c r="H99" s="9">
        <f t="shared" si="15"/>
        <v>233</v>
      </c>
      <c r="I99" s="9"/>
      <c r="J99" s="9"/>
      <c r="L99" s="9" t="str">
        <f t="shared" si="14"/>
        <v xml:space="preserve"> </v>
      </c>
      <c r="P99" s="14">
        <f t="shared" si="13"/>
        <v>0</v>
      </c>
    </row>
    <row r="100" spans="7:16" x14ac:dyDescent="0.2">
      <c r="G100" s="13">
        <f t="shared" si="15"/>
        <v>2539.7000000000003</v>
      </c>
      <c r="H100" s="9">
        <f t="shared" si="15"/>
        <v>233</v>
      </c>
      <c r="I100" s="9"/>
      <c r="J100" s="9"/>
      <c r="L100" s="9" t="str">
        <f t="shared" si="14"/>
        <v xml:space="preserve"> </v>
      </c>
      <c r="P100" s="14">
        <f t="shared" si="13"/>
        <v>0</v>
      </c>
    </row>
    <row r="101" spans="7:16" x14ac:dyDescent="0.2">
      <c r="G101" s="13">
        <f t="shared" si="15"/>
        <v>2539.7000000000003</v>
      </c>
      <c r="H101" s="9">
        <f t="shared" si="15"/>
        <v>233</v>
      </c>
      <c r="I101" s="9"/>
      <c r="J101" s="9"/>
      <c r="L101" s="9" t="str">
        <f t="shared" si="14"/>
        <v xml:space="preserve"> </v>
      </c>
      <c r="P101" s="14">
        <f t="shared" si="13"/>
        <v>0</v>
      </c>
    </row>
    <row r="102" spans="7:16" x14ac:dyDescent="0.2">
      <c r="G102" s="13">
        <f t="shared" si="15"/>
        <v>2539.7000000000003</v>
      </c>
      <c r="H102" s="9">
        <f t="shared" si="15"/>
        <v>233</v>
      </c>
      <c r="I102" s="9"/>
      <c r="J102" s="9"/>
      <c r="L102" s="9" t="str">
        <f t="shared" si="14"/>
        <v xml:space="preserve"> </v>
      </c>
      <c r="P102" s="14">
        <f t="shared" si="13"/>
        <v>0</v>
      </c>
    </row>
    <row r="103" spans="7:16" x14ac:dyDescent="0.2">
      <c r="G103" s="13">
        <f t="shared" si="15"/>
        <v>2539.7000000000003</v>
      </c>
      <c r="H103" s="9">
        <f t="shared" si="15"/>
        <v>233</v>
      </c>
      <c r="I103" s="9"/>
      <c r="J103" s="9"/>
      <c r="L103" s="9" t="str">
        <f t="shared" si="14"/>
        <v xml:space="preserve"> </v>
      </c>
      <c r="P103" s="14">
        <f t="shared" si="13"/>
        <v>0</v>
      </c>
    </row>
    <row r="104" spans="7:16" x14ac:dyDescent="0.2">
      <c r="G104" s="13">
        <f t="shared" si="15"/>
        <v>2539.7000000000003</v>
      </c>
      <c r="H104" s="9">
        <f t="shared" si="15"/>
        <v>233</v>
      </c>
      <c r="I104" s="9"/>
      <c r="J104" s="9"/>
      <c r="L104" s="9" t="str">
        <f t="shared" si="14"/>
        <v xml:space="preserve"> </v>
      </c>
      <c r="P104" s="14">
        <f t="shared" si="13"/>
        <v>0</v>
      </c>
    </row>
    <row r="105" spans="7:16" x14ac:dyDescent="0.2">
      <c r="G105" s="13">
        <f t="shared" si="15"/>
        <v>2539.7000000000003</v>
      </c>
      <c r="H105" s="9">
        <f t="shared" si="15"/>
        <v>233</v>
      </c>
      <c r="I105" s="9"/>
      <c r="J105" s="9"/>
      <c r="L105" s="9" t="str">
        <f t="shared" si="14"/>
        <v xml:space="preserve"> </v>
      </c>
      <c r="P105" s="14">
        <f t="shared" si="13"/>
        <v>0</v>
      </c>
    </row>
    <row r="106" spans="7:16" x14ac:dyDescent="0.2">
      <c r="G106" s="13">
        <f t="shared" si="15"/>
        <v>2539.7000000000003</v>
      </c>
      <c r="H106" s="9">
        <f t="shared" si="15"/>
        <v>233</v>
      </c>
      <c r="I106" s="9"/>
      <c r="J106" s="9"/>
      <c r="L106" s="9" t="str">
        <f t="shared" si="14"/>
        <v xml:space="preserve"> </v>
      </c>
      <c r="P106" s="14">
        <f t="shared" si="13"/>
        <v>0</v>
      </c>
    </row>
    <row r="107" spans="7:16" x14ac:dyDescent="0.2">
      <c r="G107" s="13">
        <f t="shared" si="15"/>
        <v>2539.7000000000003</v>
      </c>
      <c r="H107" s="9">
        <f t="shared" si="15"/>
        <v>233</v>
      </c>
      <c r="I107" s="9"/>
      <c r="J107" s="9"/>
      <c r="L107" s="9" t="str">
        <f t="shared" si="14"/>
        <v xml:space="preserve"> </v>
      </c>
      <c r="P107" s="14">
        <f t="shared" si="13"/>
        <v>0</v>
      </c>
    </row>
    <row r="108" spans="7:16" x14ac:dyDescent="0.2">
      <c r="G108" s="13">
        <f t="shared" si="15"/>
        <v>2539.7000000000003</v>
      </c>
      <c r="H108" s="9">
        <f t="shared" si="15"/>
        <v>233</v>
      </c>
      <c r="I108" s="9"/>
      <c r="J108" s="9"/>
      <c r="L108" s="9" t="str">
        <f t="shared" si="14"/>
        <v xml:space="preserve"> </v>
      </c>
      <c r="P108" s="14">
        <f t="shared" si="13"/>
        <v>0</v>
      </c>
    </row>
    <row r="109" spans="7:16" x14ac:dyDescent="0.2">
      <c r="G109" s="13">
        <f t="shared" si="15"/>
        <v>2539.7000000000003</v>
      </c>
      <c r="H109" s="9">
        <f t="shared" si="15"/>
        <v>233</v>
      </c>
      <c r="I109" s="9"/>
      <c r="J109" s="9"/>
      <c r="L109" s="9" t="str">
        <f t="shared" si="14"/>
        <v xml:space="preserve"> </v>
      </c>
      <c r="P109" s="14">
        <f t="shared" si="13"/>
        <v>0</v>
      </c>
    </row>
    <row r="110" spans="7:16" x14ac:dyDescent="0.2">
      <c r="G110" s="13">
        <f t="shared" si="15"/>
        <v>2539.7000000000003</v>
      </c>
      <c r="H110" s="9">
        <f t="shared" si="15"/>
        <v>233</v>
      </c>
      <c r="I110" s="9"/>
      <c r="J110" s="9"/>
      <c r="L110" s="9" t="str">
        <f t="shared" si="14"/>
        <v xml:space="preserve"> </v>
      </c>
      <c r="P110" s="14">
        <f t="shared" si="13"/>
        <v>0</v>
      </c>
    </row>
    <row r="111" spans="7:16" x14ac:dyDescent="0.2">
      <c r="G111" s="13">
        <f t="shared" si="15"/>
        <v>2539.7000000000003</v>
      </c>
      <c r="H111" s="9">
        <f t="shared" si="15"/>
        <v>233</v>
      </c>
      <c r="I111" s="9"/>
      <c r="J111" s="9"/>
      <c r="L111" s="9" t="str">
        <f t="shared" si="14"/>
        <v xml:space="preserve"> </v>
      </c>
      <c r="P111" s="14">
        <f t="shared" si="13"/>
        <v>0</v>
      </c>
    </row>
    <row r="112" spans="7:16" x14ac:dyDescent="0.2">
      <c r="G112" s="13">
        <f t="shared" si="15"/>
        <v>2539.7000000000003</v>
      </c>
      <c r="H112" s="9">
        <f t="shared" si="15"/>
        <v>233</v>
      </c>
      <c r="I112" s="9"/>
      <c r="J112" s="9"/>
      <c r="L112" s="9" t="str">
        <f t="shared" si="14"/>
        <v xml:space="preserve"> </v>
      </c>
      <c r="P112" s="14">
        <f t="shared" si="13"/>
        <v>0</v>
      </c>
    </row>
    <row r="113" spans="7:16" x14ac:dyDescent="0.2">
      <c r="G113" s="13">
        <f t="shared" si="15"/>
        <v>2539.7000000000003</v>
      </c>
      <c r="H113" s="9">
        <f t="shared" si="15"/>
        <v>233</v>
      </c>
      <c r="I113" s="9"/>
      <c r="J113" s="9"/>
      <c r="L113" s="9" t="str">
        <f t="shared" si="14"/>
        <v xml:space="preserve"> </v>
      </c>
      <c r="P113" s="14">
        <f t="shared" si="13"/>
        <v>0</v>
      </c>
    </row>
    <row r="114" spans="7:16" x14ac:dyDescent="0.2">
      <c r="G114" s="13">
        <f t="shared" si="15"/>
        <v>2539.7000000000003</v>
      </c>
      <c r="H114" s="9">
        <f t="shared" si="15"/>
        <v>233</v>
      </c>
      <c r="I114" s="9"/>
      <c r="J114" s="9"/>
      <c r="L114" s="9" t="str">
        <f t="shared" si="14"/>
        <v xml:space="preserve"> </v>
      </c>
      <c r="P114" s="14">
        <f t="shared" si="13"/>
        <v>0</v>
      </c>
    </row>
    <row r="115" spans="7:16" x14ac:dyDescent="0.2">
      <c r="G115" s="13">
        <f t="shared" si="15"/>
        <v>2539.7000000000003</v>
      </c>
      <c r="H115" s="9">
        <f t="shared" si="15"/>
        <v>233</v>
      </c>
      <c r="I115" s="9"/>
      <c r="J115" s="9"/>
      <c r="L115" s="9" t="str">
        <f t="shared" si="14"/>
        <v xml:space="preserve"> </v>
      </c>
      <c r="P115" s="14">
        <f t="shared" si="13"/>
        <v>0</v>
      </c>
    </row>
    <row r="116" spans="7:16" x14ac:dyDescent="0.2">
      <c r="G116" s="13">
        <f t="shared" si="15"/>
        <v>2539.7000000000003</v>
      </c>
      <c r="H116" s="9">
        <f t="shared" si="15"/>
        <v>233</v>
      </c>
      <c r="I116" s="9"/>
      <c r="J116" s="9"/>
      <c r="L116" s="9" t="str">
        <f t="shared" si="14"/>
        <v xml:space="preserve"> </v>
      </c>
      <c r="P116" s="14">
        <f t="shared" si="13"/>
        <v>0</v>
      </c>
    </row>
    <row r="117" spans="7:16" x14ac:dyDescent="0.2">
      <c r="G117" s="13">
        <f t="shared" si="15"/>
        <v>2539.7000000000003</v>
      </c>
      <c r="H117" s="9">
        <f t="shared" si="15"/>
        <v>233</v>
      </c>
      <c r="I117" s="9"/>
      <c r="J117" s="9"/>
      <c r="L117" s="9" t="str">
        <f t="shared" si="14"/>
        <v xml:space="preserve"> </v>
      </c>
      <c r="P117" s="14">
        <f t="shared" si="13"/>
        <v>0</v>
      </c>
    </row>
    <row r="118" spans="7:16" x14ac:dyDescent="0.2">
      <c r="G118" s="13">
        <f t="shared" si="15"/>
        <v>2539.7000000000003</v>
      </c>
      <c r="H118" s="9">
        <f t="shared" si="15"/>
        <v>233</v>
      </c>
      <c r="I118" s="9"/>
      <c r="J118" s="9"/>
      <c r="L118" s="9" t="str">
        <f t="shared" si="14"/>
        <v xml:space="preserve"> </v>
      </c>
      <c r="P118" s="14">
        <f t="shared" si="13"/>
        <v>0</v>
      </c>
    </row>
    <row r="119" spans="7:16" x14ac:dyDescent="0.2">
      <c r="G119" s="13">
        <f t="shared" si="15"/>
        <v>2539.7000000000003</v>
      </c>
      <c r="H119" s="9">
        <f t="shared" si="15"/>
        <v>233</v>
      </c>
      <c r="I119" s="9"/>
      <c r="J119" s="9"/>
      <c r="L119" s="9" t="str">
        <f t="shared" si="14"/>
        <v xml:space="preserve"> </v>
      </c>
      <c r="P119" s="14">
        <f t="shared" si="13"/>
        <v>0</v>
      </c>
    </row>
    <row r="120" spans="7:16" x14ac:dyDescent="0.2">
      <c r="G120" s="13">
        <f t="shared" si="15"/>
        <v>2539.7000000000003</v>
      </c>
      <c r="H120" s="9">
        <f t="shared" si="15"/>
        <v>233</v>
      </c>
      <c r="I120" s="9"/>
      <c r="J120" s="9"/>
      <c r="L120" s="9" t="str">
        <f t="shared" si="14"/>
        <v xml:space="preserve"> </v>
      </c>
      <c r="P120" s="14">
        <f t="shared" si="13"/>
        <v>0</v>
      </c>
    </row>
    <row r="121" spans="7:16" x14ac:dyDescent="0.2">
      <c r="G121" s="13">
        <f t="shared" ref="G121:H184" si="16">G120-E121+C121</f>
        <v>2539.7000000000003</v>
      </c>
      <c r="H121" s="9">
        <f t="shared" si="16"/>
        <v>233</v>
      </c>
      <c r="I121" s="9"/>
      <c r="J121" s="9"/>
      <c r="L121" s="9" t="str">
        <f t="shared" si="14"/>
        <v xml:space="preserve"> </v>
      </c>
      <c r="P121" s="14">
        <f t="shared" si="13"/>
        <v>0</v>
      </c>
    </row>
    <row r="122" spans="7:16" x14ac:dyDescent="0.2">
      <c r="G122" s="13">
        <f t="shared" si="16"/>
        <v>2539.7000000000003</v>
      </c>
      <c r="H122" s="9">
        <f t="shared" si="16"/>
        <v>233</v>
      </c>
      <c r="I122" s="9"/>
      <c r="J122" s="9"/>
      <c r="L122" s="9" t="str">
        <f t="shared" si="14"/>
        <v xml:space="preserve"> </v>
      </c>
      <c r="P122" s="14">
        <f t="shared" si="13"/>
        <v>0</v>
      </c>
    </row>
    <row r="123" spans="7:16" x14ac:dyDescent="0.2">
      <c r="G123" s="13">
        <f t="shared" si="16"/>
        <v>2539.7000000000003</v>
      </c>
      <c r="H123" s="9">
        <f t="shared" si="16"/>
        <v>233</v>
      </c>
      <c r="I123" s="9"/>
      <c r="J123" s="9"/>
      <c r="L123" s="9" t="str">
        <f t="shared" si="14"/>
        <v xml:space="preserve"> </v>
      </c>
      <c r="P123" s="14">
        <f t="shared" si="13"/>
        <v>0</v>
      </c>
    </row>
    <row r="124" spans="7:16" x14ac:dyDescent="0.2">
      <c r="G124" s="13">
        <f t="shared" si="16"/>
        <v>2539.7000000000003</v>
      </c>
      <c r="H124" s="9">
        <f t="shared" si="16"/>
        <v>233</v>
      </c>
      <c r="I124" s="9"/>
      <c r="J124" s="9"/>
      <c r="L124" s="9" t="str">
        <f t="shared" si="14"/>
        <v xml:space="preserve"> </v>
      </c>
      <c r="P124" s="14">
        <f t="shared" si="13"/>
        <v>0</v>
      </c>
    </row>
    <row r="125" spans="7:16" x14ac:dyDescent="0.2">
      <c r="G125" s="13">
        <f t="shared" si="16"/>
        <v>2539.7000000000003</v>
      </c>
      <c r="H125" s="9">
        <f t="shared" si="16"/>
        <v>233</v>
      </c>
      <c r="I125" s="9"/>
      <c r="J125" s="9"/>
      <c r="L125" s="9" t="str">
        <f t="shared" si="14"/>
        <v xml:space="preserve"> </v>
      </c>
      <c r="P125" s="14">
        <f t="shared" si="13"/>
        <v>0</v>
      </c>
    </row>
    <row r="126" spans="7:16" x14ac:dyDescent="0.2">
      <c r="G126" s="13">
        <f t="shared" si="16"/>
        <v>2539.7000000000003</v>
      </c>
      <c r="H126" s="9">
        <f t="shared" si="16"/>
        <v>233</v>
      </c>
      <c r="I126" s="9"/>
      <c r="J126" s="9"/>
      <c r="L126" s="9" t="str">
        <f t="shared" si="14"/>
        <v xml:space="preserve"> </v>
      </c>
      <c r="P126" s="14">
        <f t="shared" si="13"/>
        <v>0</v>
      </c>
    </row>
    <row r="127" spans="7:16" x14ac:dyDescent="0.2">
      <c r="G127" s="13">
        <f t="shared" si="16"/>
        <v>2539.7000000000003</v>
      </c>
      <c r="H127" s="9">
        <f t="shared" si="16"/>
        <v>233</v>
      </c>
      <c r="I127" s="9"/>
      <c r="J127" s="9"/>
      <c r="L127" s="9" t="str">
        <f t="shared" si="14"/>
        <v xml:space="preserve"> </v>
      </c>
      <c r="P127" s="14">
        <f t="shared" si="13"/>
        <v>0</v>
      </c>
    </row>
    <row r="128" spans="7:16" x14ac:dyDescent="0.2">
      <c r="G128" s="13">
        <f t="shared" si="16"/>
        <v>2539.7000000000003</v>
      </c>
      <c r="H128" s="9">
        <f t="shared" si="16"/>
        <v>233</v>
      </c>
      <c r="I128" s="9"/>
      <c r="J128" s="9"/>
      <c r="L128" s="9" t="str">
        <f t="shared" si="14"/>
        <v xml:space="preserve"> </v>
      </c>
      <c r="P128" s="14">
        <f t="shared" si="13"/>
        <v>0</v>
      </c>
    </row>
    <row r="129" spans="7:16" x14ac:dyDescent="0.2">
      <c r="G129" s="13">
        <f t="shared" si="16"/>
        <v>2539.7000000000003</v>
      </c>
      <c r="H129" s="9">
        <f t="shared" si="16"/>
        <v>233</v>
      </c>
      <c r="I129" s="9"/>
      <c r="J129" s="9"/>
      <c r="L129" s="9" t="str">
        <f t="shared" si="14"/>
        <v xml:space="preserve"> </v>
      </c>
      <c r="P129" s="14">
        <f t="shared" si="13"/>
        <v>0</v>
      </c>
    </row>
    <row r="130" spans="7:16" x14ac:dyDescent="0.2">
      <c r="G130" s="13">
        <f t="shared" si="16"/>
        <v>2539.7000000000003</v>
      </c>
      <c r="H130" s="9">
        <f t="shared" si="16"/>
        <v>233</v>
      </c>
      <c r="I130" s="9"/>
      <c r="J130" s="9"/>
      <c r="L130" s="9" t="str">
        <f t="shared" si="14"/>
        <v xml:space="preserve"> </v>
      </c>
      <c r="P130" s="14">
        <f t="shared" si="13"/>
        <v>0</v>
      </c>
    </row>
    <row r="131" spans="7:16" x14ac:dyDescent="0.2">
      <c r="G131" s="13">
        <f t="shared" si="16"/>
        <v>2539.7000000000003</v>
      </c>
      <c r="H131" s="9">
        <f t="shared" si="16"/>
        <v>233</v>
      </c>
      <c r="I131" s="9"/>
      <c r="J131" s="9"/>
      <c r="L131" s="9" t="str">
        <f t="shared" si="14"/>
        <v xml:space="preserve"> </v>
      </c>
      <c r="P131" s="14">
        <f t="shared" si="13"/>
        <v>0</v>
      </c>
    </row>
    <row r="132" spans="7:16" x14ac:dyDescent="0.2">
      <c r="G132" s="13">
        <f t="shared" si="16"/>
        <v>2539.7000000000003</v>
      </c>
      <c r="H132" s="9">
        <f t="shared" si="16"/>
        <v>233</v>
      </c>
      <c r="I132" s="9"/>
      <c r="J132" s="9"/>
      <c r="L132" s="9" t="str">
        <f t="shared" si="14"/>
        <v xml:space="preserve"> </v>
      </c>
      <c r="P132" s="14">
        <f t="shared" si="13"/>
        <v>0</v>
      </c>
    </row>
    <row r="133" spans="7:16" x14ac:dyDescent="0.2">
      <c r="G133" s="13">
        <f t="shared" si="16"/>
        <v>2539.7000000000003</v>
      </c>
      <c r="H133" s="9">
        <f t="shared" si="16"/>
        <v>233</v>
      </c>
      <c r="I133" s="9"/>
      <c r="J133" s="9"/>
      <c r="L133" s="9" t="str">
        <f t="shared" si="14"/>
        <v xml:space="preserve"> </v>
      </c>
      <c r="P133" s="14">
        <f t="shared" si="13"/>
        <v>0</v>
      </c>
    </row>
    <row r="134" spans="7:16" x14ac:dyDescent="0.2">
      <c r="G134" s="13">
        <f t="shared" si="16"/>
        <v>2539.7000000000003</v>
      </c>
      <c r="H134" s="9">
        <f t="shared" si="16"/>
        <v>233</v>
      </c>
      <c r="I134" s="9"/>
      <c r="J134" s="9"/>
      <c r="L134" s="9" t="str">
        <f t="shared" si="14"/>
        <v xml:space="preserve"> </v>
      </c>
      <c r="P134" s="14">
        <f t="shared" si="13"/>
        <v>0</v>
      </c>
    </row>
    <row r="135" spans="7:16" x14ac:dyDescent="0.2">
      <c r="G135" s="13">
        <f t="shared" si="16"/>
        <v>2539.7000000000003</v>
      </c>
      <c r="H135" s="9">
        <f t="shared" si="16"/>
        <v>233</v>
      </c>
      <c r="I135" s="9"/>
      <c r="J135" s="9"/>
      <c r="L135" s="9" t="str">
        <f t="shared" si="14"/>
        <v xml:space="preserve"> </v>
      </c>
      <c r="P135" s="14">
        <f t="shared" si="13"/>
        <v>0</v>
      </c>
    </row>
    <row r="136" spans="7:16" x14ac:dyDescent="0.2">
      <c r="G136" s="13">
        <f t="shared" si="16"/>
        <v>2539.7000000000003</v>
      </c>
      <c r="H136" s="9">
        <f t="shared" si="16"/>
        <v>233</v>
      </c>
      <c r="I136" s="9"/>
      <c r="J136" s="9"/>
      <c r="L136" s="9" t="str">
        <f t="shared" si="14"/>
        <v xml:space="preserve"> </v>
      </c>
      <c r="P136" s="14">
        <f t="shared" si="13"/>
        <v>0</v>
      </c>
    </row>
    <row r="137" spans="7:16" x14ac:dyDescent="0.2">
      <c r="G137" s="13">
        <f t="shared" si="16"/>
        <v>2539.7000000000003</v>
      </c>
      <c r="H137" s="9">
        <f t="shared" si="16"/>
        <v>233</v>
      </c>
      <c r="I137" s="9"/>
      <c r="J137" s="9"/>
      <c r="L137" s="9" t="str">
        <f t="shared" si="14"/>
        <v xml:space="preserve"> </v>
      </c>
      <c r="P137" s="14">
        <f t="shared" si="13"/>
        <v>0</v>
      </c>
    </row>
    <row r="138" spans="7:16" x14ac:dyDescent="0.2">
      <c r="G138" s="13">
        <f t="shared" si="16"/>
        <v>2539.7000000000003</v>
      </c>
      <c r="H138" s="9">
        <f t="shared" si="16"/>
        <v>233</v>
      </c>
      <c r="I138" s="9"/>
      <c r="J138" s="9"/>
      <c r="L138" s="9" t="str">
        <f t="shared" si="14"/>
        <v xml:space="preserve"> </v>
      </c>
      <c r="P138" s="14">
        <f t="shared" si="13"/>
        <v>0</v>
      </c>
    </row>
    <row r="139" spans="7:16" x14ac:dyDescent="0.2">
      <c r="G139" s="13">
        <f t="shared" si="16"/>
        <v>2539.7000000000003</v>
      </c>
      <c r="H139" s="9">
        <f t="shared" si="16"/>
        <v>233</v>
      </c>
      <c r="I139" s="9"/>
      <c r="J139" s="9"/>
      <c r="L139" s="9" t="str">
        <f t="shared" si="14"/>
        <v xml:space="preserve"> </v>
      </c>
      <c r="P139" s="14">
        <f t="shared" si="13"/>
        <v>0</v>
      </c>
    </row>
    <row r="140" spans="7:16" x14ac:dyDescent="0.2">
      <c r="G140" s="13">
        <f t="shared" si="16"/>
        <v>2539.7000000000003</v>
      </c>
      <c r="H140" s="9">
        <f t="shared" si="16"/>
        <v>233</v>
      </c>
      <c r="I140" s="9"/>
      <c r="J140" s="9"/>
      <c r="L140" s="9" t="str">
        <f t="shared" si="14"/>
        <v xml:space="preserve"> </v>
      </c>
      <c r="P140" s="14">
        <f t="shared" ref="P140:P203" si="17">O140*G140</f>
        <v>0</v>
      </c>
    </row>
    <row r="141" spans="7:16" x14ac:dyDescent="0.2">
      <c r="G141" s="13">
        <f t="shared" si="16"/>
        <v>2539.7000000000003</v>
      </c>
      <c r="H141" s="9">
        <f t="shared" si="16"/>
        <v>233</v>
      </c>
      <c r="I141" s="9"/>
      <c r="J141" s="9"/>
      <c r="L141" s="9" t="str">
        <f t="shared" si="14"/>
        <v xml:space="preserve"> </v>
      </c>
      <c r="P141" s="14">
        <f t="shared" si="17"/>
        <v>0</v>
      </c>
    </row>
    <row r="142" spans="7:16" x14ac:dyDescent="0.2">
      <c r="G142" s="13">
        <f t="shared" si="16"/>
        <v>2539.7000000000003</v>
      </c>
      <c r="H142" s="9">
        <f t="shared" si="16"/>
        <v>233</v>
      </c>
      <c r="I142" s="9"/>
      <c r="J142" s="9"/>
      <c r="L142" s="9" t="str">
        <f t="shared" ref="L142:L205" si="18">IF(D142&gt;0,D142," ")</f>
        <v xml:space="preserve"> </v>
      </c>
      <c r="P142" s="14">
        <f t="shared" si="17"/>
        <v>0</v>
      </c>
    </row>
    <row r="143" spans="7:16" x14ac:dyDescent="0.2">
      <c r="G143" s="13">
        <f t="shared" si="16"/>
        <v>2539.7000000000003</v>
      </c>
      <c r="H143" s="9">
        <f t="shared" si="16"/>
        <v>233</v>
      </c>
      <c r="I143" s="9"/>
      <c r="J143" s="9"/>
      <c r="L143" s="9" t="str">
        <f t="shared" si="18"/>
        <v xml:space="preserve"> </v>
      </c>
      <c r="P143" s="14">
        <f t="shared" si="17"/>
        <v>0</v>
      </c>
    </row>
    <row r="144" spans="7:16" x14ac:dyDescent="0.2">
      <c r="G144" s="13">
        <f t="shared" si="16"/>
        <v>2539.7000000000003</v>
      </c>
      <c r="H144" s="9">
        <f t="shared" si="16"/>
        <v>233</v>
      </c>
      <c r="I144" s="9"/>
      <c r="J144" s="9"/>
      <c r="L144" s="9" t="str">
        <f t="shared" si="18"/>
        <v xml:space="preserve"> </v>
      </c>
      <c r="P144" s="14">
        <f t="shared" si="17"/>
        <v>0</v>
      </c>
    </row>
    <row r="145" spans="7:16" x14ac:dyDescent="0.2">
      <c r="G145" s="13">
        <f t="shared" si="16"/>
        <v>2539.7000000000003</v>
      </c>
      <c r="H145" s="9">
        <f t="shared" si="16"/>
        <v>233</v>
      </c>
      <c r="I145" s="9"/>
      <c r="J145" s="9"/>
      <c r="L145" s="9" t="str">
        <f t="shared" si="18"/>
        <v xml:space="preserve"> </v>
      </c>
      <c r="P145" s="14">
        <f t="shared" si="17"/>
        <v>0</v>
      </c>
    </row>
    <row r="146" spans="7:16" x14ac:dyDescent="0.2">
      <c r="G146" s="13">
        <f t="shared" si="16"/>
        <v>2539.7000000000003</v>
      </c>
      <c r="H146" s="9">
        <f t="shared" si="16"/>
        <v>233</v>
      </c>
      <c r="I146" s="9"/>
      <c r="J146" s="9"/>
      <c r="L146" s="9" t="str">
        <f t="shared" si="18"/>
        <v xml:space="preserve"> </v>
      </c>
      <c r="P146" s="14">
        <f t="shared" si="17"/>
        <v>0</v>
      </c>
    </row>
    <row r="147" spans="7:16" x14ac:dyDescent="0.2">
      <c r="G147" s="13">
        <f t="shared" si="16"/>
        <v>2539.7000000000003</v>
      </c>
      <c r="H147" s="9">
        <f t="shared" si="16"/>
        <v>233</v>
      </c>
      <c r="I147" s="9"/>
      <c r="J147" s="9"/>
      <c r="L147" s="9" t="str">
        <f t="shared" si="18"/>
        <v xml:space="preserve"> </v>
      </c>
      <c r="P147" s="14">
        <f t="shared" si="17"/>
        <v>0</v>
      </c>
    </row>
    <row r="148" spans="7:16" x14ac:dyDescent="0.2">
      <c r="G148" s="13">
        <f t="shared" si="16"/>
        <v>2539.7000000000003</v>
      </c>
      <c r="H148" s="9">
        <f t="shared" si="16"/>
        <v>233</v>
      </c>
      <c r="I148" s="9"/>
      <c r="J148" s="9"/>
      <c r="L148" s="9" t="str">
        <f t="shared" si="18"/>
        <v xml:space="preserve"> </v>
      </c>
      <c r="P148" s="14">
        <f t="shared" si="17"/>
        <v>0</v>
      </c>
    </row>
    <row r="149" spans="7:16" x14ac:dyDescent="0.2">
      <c r="G149" s="13">
        <f t="shared" si="16"/>
        <v>2539.7000000000003</v>
      </c>
      <c r="H149" s="9">
        <f t="shared" si="16"/>
        <v>233</v>
      </c>
      <c r="I149" s="9"/>
      <c r="J149" s="9"/>
      <c r="L149" s="9" t="str">
        <f t="shared" si="18"/>
        <v xml:space="preserve"> </v>
      </c>
      <c r="P149" s="14">
        <f t="shared" si="17"/>
        <v>0</v>
      </c>
    </row>
    <row r="150" spans="7:16" x14ac:dyDescent="0.2">
      <c r="G150" s="13">
        <f t="shared" si="16"/>
        <v>2539.7000000000003</v>
      </c>
      <c r="H150" s="9">
        <f t="shared" si="16"/>
        <v>233</v>
      </c>
      <c r="I150" s="9"/>
      <c r="J150" s="9"/>
      <c r="L150" s="9" t="str">
        <f t="shared" si="18"/>
        <v xml:space="preserve"> </v>
      </c>
      <c r="P150" s="14">
        <f t="shared" si="17"/>
        <v>0</v>
      </c>
    </row>
    <row r="151" spans="7:16" x14ac:dyDescent="0.2">
      <c r="G151" s="13">
        <f t="shared" si="16"/>
        <v>2539.7000000000003</v>
      </c>
      <c r="H151" s="9">
        <f t="shared" si="16"/>
        <v>233</v>
      </c>
      <c r="I151" s="9"/>
      <c r="J151" s="9"/>
      <c r="L151" s="9" t="str">
        <f t="shared" si="18"/>
        <v xml:space="preserve"> </v>
      </c>
      <c r="P151" s="14">
        <f t="shared" si="17"/>
        <v>0</v>
      </c>
    </row>
    <row r="152" spans="7:16" x14ac:dyDescent="0.2">
      <c r="G152" s="13">
        <f t="shared" si="16"/>
        <v>2539.7000000000003</v>
      </c>
      <c r="H152" s="9">
        <f t="shared" si="16"/>
        <v>233</v>
      </c>
      <c r="I152" s="9"/>
      <c r="J152" s="9"/>
      <c r="L152" s="9" t="str">
        <f t="shared" si="18"/>
        <v xml:space="preserve"> </v>
      </c>
      <c r="P152" s="14">
        <f t="shared" si="17"/>
        <v>0</v>
      </c>
    </row>
    <row r="153" spans="7:16" x14ac:dyDescent="0.2">
      <c r="G153" s="13">
        <f t="shared" si="16"/>
        <v>2539.7000000000003</v>
      </c>
      <c r="H153" s="9">
        <f t="shared" si="16"/>
        <v>233</v>
      </c>
      <c r="I153" s="9"/>
      <c r="J153" s="9"/>
      <c r="L153" s="9" t="str">
        <f t="shared" si="18"/>
        <v xml:space="preserve"> </v>
      </c>
      <c r="P153" s="14">
        <f t="shared" si="17"/>
        <v>0</v>
      </c>
    </row>
    <row r="154" spans="7:16" x14ac:dyDescent="0.2">
      <c r="G154" s="13">
        <f t="shared" si="16"/>
        <v>2539.7000000000003</v>
      </c>
      <c r="H154" s="9">
        <f t="shared" si="16"/>
        <v>233</v>
      </c>
      <c r="I154" s="9"/>
      <c r="J154" s="9"/>
      <c r="L154" s="9" t="str">
        <f t="shared" si="18"/>
        <v xml:space="preserve"> </v>
      </c>
      <c r="P154" s="14">
        <f t="shared" si="17"/>
        <v>0</v>
      </c>
    </row>
    <row r="155" spans="7:16" x14ac:dyDescent="0.2">
      <c r="G155" s="13">
        <f t="shared" si="16"/>
        <v>2539.7000000000003</v>
      </c>
      <c r="H155" s="9">
        <f t="shared" si="16"/>
        <v>233</v>
      </c>
      <c r="I155" s="9"/>
      <c r="J155" s="9"/>
      <c r="L155" s="9" t="str">
        <f t="shared" si="18"/>
        <v xml:space="preserve"> </v>
      </c>
      <c r="P155" s="14">
        <f t="shared" si="17"/>
        <v>0</v>
      </c>
    </row>
    <row r="156" spans="7:16" x14ac:dyDescent="0.2">
      <c r="G156" s="13">
        <f t="shared" si="16"/>
        <v>2539.7000000000003</v>
      </c>
      <c r="H156" s="9">
        <f t="shared" si="16"/>
        <v>233</v>
      </c>
      <c r="I156" s="9"/>
      <c r="J156" s="9"/>
      <c r="L156" s="9" t="str">
        <f t="shared" si="18"/>
        <v xml:space="preserve"> </v>
      </c>
      <c r="P156" s="14">
        <f t="shared" si="17"/>
        <v>0</v>
      </c>
    </row>
    <row r="157" spans="7:16" x14ac:dyDescent="0.2">
      <c r="G157" s="13">
        <f t="shared" si="16"/>
        <v>2539.7000000000003</v>
      </c>
      <c r="H157" s="9">
        <f t="shared" si="16"/>
        <v>233</v>
      </c>
      <c r="I157" s="9"/>
      <c r="J157" s="9"/>
      <c r="L157" s="9" t="str">
        <f t="shared" si="18"/>
        <v xml:space="preserve"> </v>
      </c>
      <c r="P157" s="14">
        <f t="shared" si="17"/>
        <v>0</v>
      </c>
    </row>
    <row r="158" spans="7:16" x14ac:dyDescent="0.2">
      <c r="G158" s="13">
        <f t="shared" si="16"/>
        <v>2539.7000000000003</v>
      </c>
      <c r="H158" s="9">
        <f t="shared" si="16"/>
        <v>233</v>
      </c>
      <c r="I158" s="9"/>
      <c r="J158" s="9"/>
      <c r="L158" s="9" t="str">
        <f t="shared" si="18"/>
        <v xml:space="preserve"> </v>
      </c>
      <c r="P158" s="14">
        <f t="shared" si="17"/>
        <v>0</v>
      </c>
    </row>
    <row r="159" spans="7:16" x14ac:dyDescent="0.2">
      <c r="G159" s="13">
        <f t="shared" si="16"/>
        <v>2539.7000000000003</v>
      </c>
      <c r="H159" s="9">
        <f t="shared" si="16"/>
        <v>233</v>
      </c>
      <c r="I159" s="9"/>
      <c r="J159" s="9"/>
      <c r="L159" s="9" t="str">
        <f t="shared" si="18"/>
        <v xml:space="preserve"> </v>
      </c>
      <c r="P159" s="14">
        <f t="shared" si="17"/>
        <v>0</v>
      </c>
    </row>
    <row r="160" spans="7:16" x14ac:dyDescent="0.2">
      <c r="G160" s="13">
        <f t="shared" si="16"/>
        <v>2539.7000000000003</v>
      </c>
      <c r="H160" s="9">
        <f t="shared" si="16"/>
        <v>233</v>
      </c>
      <c r="I160" s="9"/>
      <c r="J160" s="9"/>
      <c r="L160" s="9" t="str">
        <f t="shared" si="18"/>
        <v xml:space="preserve"> </v>
      </c>
      <c r="P160" s="14">
        <f t="shared" si="17"/>
        <v>0</v>
      </c>
    </row>
    <row r="161" spans="7:16" x14ac:dyDescent="0.2">
      <c r="G161" s="13">
        <f t="shared" si="16"/>
        <v>2539.7000000000003</v>
      </c>
      <c r="H161" s="9">
        <f t="shared" si="16"/>
        <v>233</v>
      </c>
      <c r="I161" s="9"/>
      <c r="J161" s="9"/>
      <c r="L161" s="9" t="str">
        <f t="shared" si="18"/>
        <v xml:space="preserve"> </v>
      </c>
      <c r="P161" s="14">
        <f t="shared" si="17"/>
        <v>0</v>
      </c>
    </row>
    <row r="162" spans="7:16" x14ac:dyDescent="0.2">
      <c r="G162" s="13">
        <f t="shared" si="16"/>
        <v>2539.7000000000003</v>
      </c>
      <c r="H162" s="9">
        <f t="shared" si="16"/>
        <v>233</v>
      </c>
      <c r="I162" s="9"/>
      <c r="J162" s="9"/>
      <c r="L162" s="9" t="str">
        <f t="shared" si="18"/>
        <v xml:space="preserve"> </v>
      </c>
      <c r="P162" s="14">
        <f t="shared" si="17"/>
        <v>0</v>
      </c>
    </row>
    <row r="163" spans="7:16" x14ac:dyDescent="0.2">
      <c r="G163" s="13">
        <f t="shared" si="16"/>
        <v>2539.7000000000003</v>
      </c>
      <c r="H163" s="9">
        <f t="shared" si="16"/>
        <v>233</v>
      </c>
      <c r="I163" s="9"/>
      <c r="J163" s="9"/>
      <c r="L163" s="9" t="str">
        <f t="shared" si="18"/>
        <v xml:space="preserve"> </v>
      </c>
      <c r="P163" s="14">
        <f t="shared" si="17"/>
        <v>0</v>
      </c>
    </row>
    <row r="164" spans="7:16" x14ac:dyDescent="0.2">
      <c r="G164" s="13">
        <f t="shared" si="16"/>
        <v>2539.7000000000003</v>
      </c>
      <c r="H164" s="9">
        <f t="shared" si="16"/>
        <v>233</v>
      </c>
      <c r="I164" s="9"/>
      <c r="J164" s="9"/>
      <c r="L164" s="9" t="str">
        <f t="shared" si="18"/>
        <v xml:space="preserve"> </v>
      </c>
      <c r="P164" s="14">
        <f t="shared" si="17"/>
        <v>0</v>
      </c>
    </row>
    <row r="165" spans="7:16" x14ac:dyDescent="0.2">
      <c r="G165" s="13">
        <f t="shared" si="16"/>
        <v>2539.7000000000003</v>
      </c>
      <c r="H165" s="9">
        <f t="shared" si="16"/>
        <v>233</v>
      </c>
      <c r="I165" s="9"/>
      <c r="J165" s="9"/>
      <c r="L165" s="9" t="str">
        <f t="shared" si="18"/>
        <v xml:space="preserve"> </v>
      </c>
      <c r="P165" s="14">
        <f t="shared" si="17"/>
        <v>0</v>
      </c>
    </row>
    <row r="166" spans="7:16" x14ac:dyDescent="0.2">
      <c r="G166" s="13">
        <f t="shared" si="16"/>
        <v>2539.7000000000003</v>
      </c>
      <c r="H166" s="9">
        <f t="shared" si="16"/>
        <v>233</v>
      </c>
      <c r="I166" s="9"/>
      <c r="J166" s="9"/>
      <c r="L166" s="9" t="str">
        <f t="shared" si="18"/>
        <v xml:space="preserve"> </v>
      </c>
      <c r="P166" s="14">
        <f t="shared" si="17"/>
        <v>0</v>
      </c>
    </row>
    <row r="167" spans="7:16" x14ac:dyDescent="0.2">
      <c r="G167" s="13">
        <f t="shared" si="16"/>
        <v>2539.7000000000003</v>
      </c>
      <c r="H167" s="9">
        <f t="shared" si="16"/>
        <v>233</v>
      </c>
      <c r="I167" s="9"/>
      <c r="J167" s="9"/>
      <c r="L167" s="9" t="str">
        <f t="shared" si="18"/>
        <v xml:space="preserve"> </v>
      </c>
      <c r="P167" s="14">
        <f t="shared" si="17"/>
        <v>0</v>
      </c>
    </row>
    <row r="168" spans="7:16" x14ac:dyDescent="0.2">
      <c r="G168" s="13">
        <f t="shared" si="16"/>
        <v>2539.7000000000003</v>
      </c>
      <c r="H168" s="9">
        <f t="shared" si="16"/>
        <v>233</v>
      </c>
      <c r="I168" s="9"/>
      <c r="J168" s="9"/>
      <c r="L168" s="9" t="str">
        <f t="shared" si="18"/>
        <v xml:space="preserve"> </v>
      </c>
      <c r="P168" s="14">
        <f t="shared" si="17"/>
        <v>0</v>
      </c>
    </row>
    <row r="169" spans="7:16" x14ac:dyDescent="0.2">
      <c r="G169" s="13">
        <f t="shared" si="16"/>
        <v>2539.7000000000003</v>
      </c>
      <c r="H169" s="9">
        <f t="shared" si="16"/>
        <v>233</v>
      </c>
      <c r="I169" s="9"/>
      <c r="J169" s="9"/>
      <c r="L169" s="9" t="str">
        <f t="shared" si="18"/>
        <v xml:space="preserve"> </v>
      </c>
      <c r="P169" s="14">
        <f t="shared" si="17"/>
        <v>0</v>
      </c>
    </row>
    <row r="170" spans="7:16" x14ac:dyDescent="0.2">
      <c r="G170" s="13">
        <f t="shared" si="16"/>
        <v>2539.7000000000003</v>
      </c>
      <c r="H170" s="9">
        <f t="shared" si="16"/>
        <v>233</v>
      </c>
      <c r="I170" s="9"/>
      <c r="J170" s="9"/>
      <c r="L170" s="9" t="str">
        <f t="shared" si="18"/>
        <v xml:space="preserve"> </v>
      </c>
      <c r="P170" s="14">
        <f t="shared" si="17"/>
        <v>0</v>
      </c>
    </row>
    <row r="171" spans="7:16" x14ac:dyDescent="0.2">
      <c r="G171" s="13">
        <f t="shared" si="16"/>
        <v>2539.7000000000003</v>
      </c>
      <c r="H171" s="9">
        <f t="shared" si="16"/>
        <v>233</v>
      </c>
      <c r="I171" s="9"/>
      <c r="J171" s="9"/>
      <c r="L171" s="9" t="str">
        <f t="shared" si="18"/>
        <v xml:space="preserve"> </v>
      </c>
      <c r="P171" s="14">
        <f t="shared" si="17"/>
        <v>0</v>
      </c>
    </row>
    <row r="172" spans="7:16" x14ac:dyDescent="0.2">
      <c r="G172" s="13">
        <f t="shared" si="16"/>
        <v>2539.7000000000003</v>
      </c>
      <c r="H172" s="9">
        <f t="shared" si="16"/>
        <v>233</v>
      </c>
      <c r="I172" s="9"/>
      <c r="J172" s="9"/>
      <c r="L172" s="9" t="str">
        <f t="shared" si="18"/>
        <v xml:space="preserve"> </v>
      </c>
      <c r="P172" s="14">
        <f t="shared" si="17"/>
        <v>0</v>
      </c>
    </row>
    <row r="173" spans="7:16" x14ac:dyDescent="0.2">
      <c r="G173" s="13">
        <f t="shared" si="16"/>
        <v>2539.7000000000003</v>
      </c>
      <c r="H173" s="9">
        <f t="shared" si="16"/>
        <v>233</v>
      </c>
      <c r="I173" s="9"/>
      <c r="J173" s="9"/>
      <c r="L173" s="9" t="str">
        <f t="shared" si="18"/>
        <v xml:space="preserve"> </v>
      </c>
      <c r="P173" s="14">
        <f t="shared" si="17"/>
        <v>0</v>
      </c>
    </row>
    <row r="174" spans="7:16" x14ac:dyDescent="0.2">
      <c r="G174" s="13">
        <f t="shared" si="16"/>
        <v>2539.7000000000003</v>
      </c>
      <c r="H174" s="9">
        <f t="shared" si="16"/>
        <v>233</v>
      </c>
      <c r="I174" s="9"/>
      <c r="J174" s="9"/>
      <c r="L174" s="9" t="str">
        <f t="shared" si="18"/>
        <v xml:space="preserve"> </v>
      </c>
      <c r="P174" s="14">
        <f t="shared" si="17"/>
        <v>0</v>
      </c>
    </row>
    <row r="175" spans="7:16" x14ac:dyDescent="0.2">
      <c r="G175" s="13">
        <f t="shared" si="16"/>
        <v>2539.7000000000003</v>
      </c>
      <c r="H175" s="9">
        <f t="shared" si="16"/>
        <v>233</v>
      </c>
      <c r="I175" s="9"/>
      <c r="J175" s="9"/>
      <c r="L175" s="9" t="str">
        <f t="shared" si="18"/>
        <v xml:space="preserve"> </v>
      </c>
      <c r="P175" s="14">
        <f t="shared" si="17"/>
        <v>0</v>
      </c>
    </row>
    <row r="176" spans="7:16" x14ac:dyDescent="0.2">
      <c r="G176" s="13">
        <f t="shared" si="16"/>
        <v>2539.7000000000003</v>
      </c>
      <c r="H176" s="9">
        <f t="shared" si="16"/>
        <v>233</v>
      </c>
      <c r="I176" s="9"/>
      <c r="J176" s="9"/>
      <c r="L176" s="9" t="str">
        <f t="shared" si="18"/>
        <v xml:space="preserve"> </v>
      </c>
      <c r="P176" s="14">
        <f t="shared" si="17"/>
        <v>0</v>
      </c>
    </row>
    <row r="177" spans="7:16" x14ac:dyDescent="0.2">
      <c r="G177" s="13">
        <f t="shared" si="16"/>
        <v>2539.7000000000003</v>
      </c>
      <c r="H177" s="9">
        <f t="shared" si="16"/>
        <v>233</v>
      </c>
      <c r="I177" s="9"/>
      <c r="J177" s="9"/>
      <c r="L177" s="9" t="str">
        <f t="shared" si="18"/>
        <v xml:space="preserve"> </v>
      </c>
      <c r="P177" s="14">
        <f t="shared" si="17"/>
        <v>0</v>
      </c>
    </row>
    <row r="178" spans="7:16" x14ac:dyDescent="0.2">
      <c r="G178" s="13">
        <f t="shared" si="16"/>
        <v>2539.7000000000003</v>
      </c>
      <c r="H178" s="9">
        <f t="shared" si="16"/>
        <v>233</v>
      </c>
      <c r="I178" s="9"/>
      <c r="J178" s="9"/>
      <c r="L178" s="9" t="str">
        <f t="shared" si="18"/>
        <v xml:space="preserve"> </v>
      </c>
      <c r="P178" s="14">
        <f t="shared" si="17"/>
        <v>0</v>
      </c>
    </row>
    <row r="179" spans="7:16" x14ac:dyDescent="0.2">
      <c r="G179" s="13">
        <f t="shared" si="16"/>
        <v>2539.7000000000003</v>
      </c>
      <c r="H179" s="9">
        <f t="shared" si="16"/>
        <v>233</v>
      </c>
      <c r="I179" s="9"/>
      <c r="J179" s="9"/>
      <c r="L179" s="9" t="str">
        <f t="shared" si="18"/>
        <v xml:space="preserve"> </v>
      </c>
      <c r="P179" s="14">
        <f t="shared" si="17"/>
        <v>0</v>
      </c>
    </row>
    <row r="180" spans="7:16" x14ac:dyDescent="0.2">
      <c r="G180" s="13">
        <f t="shared" si="16"/>
        <v>2539.7000000000003</v>
      </c>
      <c r="H180" s="9">
        <f t="shared" si="16"/>
        <v>233</v>
      </c>
      <c r="I180" s="9"/>
      <c r="J180" s="9"/>
      <c r="L180" s="9" t="str">
        <f t="shared" si="18"/>
        <v xml:space="preserve"> </v>
      </c>
      <c r="P180" s="14">
        <f t="shared" si="17"/>
        <v>0</v>
      </c>
    </row>
    <row r="181" spans="7:16" x14ac:dyDescent="0.2">
      <c r="G181" s="13">
        <f t="shared" si="16"/>
        <v>2539.7000000000003</v>
      </c>
      <c r="H181" s="9">
        <f t="shared" si="16"/>
        <v>233</v>
      </c>
      <c r="I181" s="9"/>
      <c r="J181" s="9"/>
      <c r="L181" s="9" t="str">
        <f t="shared" si="18"/>
        <v xml:space="preserve"> </v>
      </c>
      <c r="P181" s="14">
        <f t="shared" si="17"/>
        <v>0</v>
      </c>
    </row>
    <row r="182" spans="7:16" x14ac:dyDescent="0.2">
      <c r="G182" s="13">
        <f t="shared" si="16"/>
        <v>2539.7000000000003</v>
      </c>
      <c r="H182" s="9">
        <f t="shared" si="16"/>
        <v>233</v>
      </c>
      <c r="I182" s="9"/>
      <c r="J182" s="9"/>
      <c r="L182" s="9" t="str">
        <f t="shared" si="18"/>
        <v xml:space="preserve"> </v>
      </c>
      <c r="P182" s="14">
        <f t="shared" si="17"/>
        <v>0</v>
      </c>
    </row>
    <row r="183" spans="7:16" x14ac:dyDescent="0.2">
      <c r="G183" s="13">
        <f t="shared" si="16"/>
        <v>2539.7000000000003</v>
      </c>
      <c r="H183" s="9">
        <f t="shared" si="16"/>
        <v>233</v>
      </c>
      <c r="I183" s="9"/>
      <c r="J183" s="9"/>
      <c r="L183" s="9" t="str">
        <f t="shared" si="18"/>
        <v xml:space="preserve"> </v>
      </c>
      <c r="P183" s="14">
        <f t="shared" si="17"/>
        <v>0</v>
      </c>
    </row>
    <row r="184" spans="7:16" x14ac:dyDescent="0.2">
      <c r="G184" s="13">
        <f t="shared" si="16"/>
        <v>2539.7000000000003</v>
      </c>
      <c r="H184" s="9">
        <f t="shared" si="16"/>
        <v>233</v>
      </c>
      <c r="I184" s="9"/>
      <c r="J184" s="9"/>
      <c r="L184" s="9" t="str">
        <f t="shared" si="18"/>
        <v xml:space="preserve"> </v>
      </c>
      <c r="P184" s="14">
        <f t="shared" si="17"/>
        <v>0</v>
      </c>
    </row>
    <row r="185" spans="7:16" x14ac:dyDescent="0.2">
      <c r="G185" s="13">
        <f t="shared" ref="G185:H210" si="19">G184-E185+C185</f>
        <v>2539.7000000000003</v>
      </c>
      <c r="H185" s="9">
        <f t="shared" si="19"/>
        <v>233</v>
      </c>
      <c r="I185" s="9"/>
      <c r="J185" s="9"/>
      <c r="L185" s="9" t="str">
        <f t="shared" si="18"/>
        <v xml:space="preserve"> </v>
      </c>
      <c r="P185" s="14">
        <f t="shared" si="17"/>
        <v>0</v>
      </c>
    </row>
    <row r="186" spans="7:16" x14ac:dyDescent="0.2">
      <c r="G186" s="13">
        <f t="shared" si="19"/>
        <v>2539.7000000000003</v>
      </c>
      <c r="H186" s="9">
        <f t="shared" si="19"/>
        <v>233</v>
      </c>
      <c r="I186" s="9"/>
      <c r="J186" s="9"/>
      <c r="L186" s="9" t="str">
        <f t="shared" si="18"/>
        <v xml:space="preserve"> </v>
      </c>
      <c r="P186" s="14">
        <f t="shared" si="17"/>
        <v>0</v>
      </c>
    </row>
    <row r="187" spans="7:16" x14ac:dyDescent="0.2">
      <c r="G187" s="13">
        <f t="shared" si="19"/>
        <v>2539.7000000000003</v>
      </c>
      <c r="H187" s="9">
        <f t="shared" si="19"/>
        <v>233</v>
      </c>
      <c r="I187" s="9"/>
      <c r="J187" s="9"/>
      <c r="L187" s="9" t="str">
        <f t="shared" si="18"/>
        <v xml:space="preserve"> </v>
      </c>
      <c r="P187" s="14">
        <f t="shared" si="17"/>
        <v>0</v>
      </c>
    </row>
    <row r="188" spans="7:16" x14ac:dyDescent="0.2">
      <c r="G188" s="13">
        <f t="shared" si="19"/>
        <v>2539.7000000000003</v>
      </c>
      <c r="H188" s="9">
        <f t="shared" si="19"/>
        <v>233</v>
      </c>
      <c r="I188" s="9"/>
      <c r="J188" s="9"/>
      <c r="L188" s="9" t="str">
        <f t="shared" si="18"/>
        <v xml:space="preserve"> </v>
      </c>
      <c r="P188" s="14">
        <f t="shared" si="17"/>
        <v>0</v>
      </c>
    </row>
    <row r="189" spans="7:16" x14ac:dyDescent="0.2">
      <c r="G189" s="13">
        <f t="shared" si="19"/>
        <v>2539.7000000000003</v>
      </c>
      <c r="H189" s="9">
        <f t="shared" si="19"/>
        <v>233</v>
      </c>
      <c r="I189" s="9"/>
      <c r="J189" s="9"/>
      <c r="L189" s="9" t="str">
        <f t="shared" si="18"/>
        <v xml:space="preserve"> </v>
      </c>
      <c r="P189" s="14">
        <f t="shared" si="17"/>
        <v>0</v>
      </c>
    </row>
    <row r="190" spans="7:16" x14ac:dyDescent="0.2">
      <c r="G190" s="13">
        <f t="shared" si="19"/>
        <v>2539.7000000000003</v>
      </c>
      <c r="H190" s="9">
        <f t="shared" si="19"/>
        <v>233</v>
      </c>
      <c r="I190" s="9"/>
      <c r="J190" s="9"/>
      <c r="L190" s="9" t="str">
        <f t="shared" si="18"/>
        <v xml:space="preserve"> </v>
      </c>
      <c r="P190" s="14">
        <f t="shared" si="17"/>
        <v>0</v>
      </c>
    </row>
    <row r="191" spans="7:16" x14ac:dyDescent="0.2">
      <c r="G191" s="13">
        <f t="shared" si="19"/>
        <v>2539.7000000000003</v>
      </c>
      <c r="H191" s="9">
        <f t="shared" si="19"/>
        <v>233</v>
      </c>
      <c r="I191" s="9"/>
      <c r="J191" s="9"/>
      <c r="L191" s="9" t="str">
        <f t="shared" si="18"/>
        <v xml:space="preserve"> </v>
      </c>
      <c r="P191" s="14">
        <f t="shared" si="17"/>
        <v>0</v>
      </c>
    </row>
    <row r="192" spans="7:16" x14ac:dyDescent="0.2">
      <c r="G192" s="13">
        <f t="shared" si="19"/>
        <v>2539.7000000000003</v>
      </c>
      <c r="H192" s="9">
        <f t="shared" si="19"/>
        <v>233</v>
      </c>
      <c r="I192" s="9"/>
      <c r="J192" s="9"/>
      <c r="L192" s="9" t="str">
        <f t="shared" si="18"/>
        <v xml:space="preserve"> </v>
      </c>
      <c r="P192" s="14">
        <f t="shared" si="17"/>
        <v>0</v>
      </c>
    </row>
    <row r="193" spans="7:16" x14ac:dyDescent="0.2">
      <c r="G193" s="13">
        <f t="shared" si="19"/>
        <v>2539.7000000000003</v>
      </c>
      <c r="H193" s="9">
        <f t="shared" si="19"/>
        <v>233</v>
      </c>
      <c r="I193" s="9"/>
      <c r="J193" s="9"/>
      <c r="L193" s="9" t="str">
        <f t="shared" si="18"/>
        <v xml:space="preserve"> </v>
      </c>
      <c r="P193" s="14">
        <f t="shared" si="17"/>
        <v>0</v>
      </c>
    </row>
    <row r="194" spans="7:16" x14ac:dyDescent="0.2">
      <c r="G194" s="13">
        <f t="shared" si="19"/>
        <v>2539.7000000000003</v>
      </c>
      <c r="H194" s="9">
        <f t="shared" si="19"/>
        <v>233</v>
      </c>
      <c r="I194" s="9"/>
      <c r="J194" s="9"/>
      <c r="L194" s="9" t="str">
        <f t="shared" si="18"/>
        <v xml:space="preserve"> </v>
      </c>
      <c r="P194" s="14">
        <f t="shared" si="17"/>
        <v>0</v>
      </c>
    </row>
    <row r="195" spans="7:16" x14ac:dyDescent="0.2">
      <c r="G195" s="13">
        <f t="shared" si="19"/>
        <v>2539.7000000000003</v>
      </c>
      <c r="H195" s="9">
        <f t="shared" si="19"/>
        <v>233</v>
      </c>
      <c r="I195" s="9"/>
      <c r="J195" s="9"/>
      <c r="L195" s="9" t="str">
        <f t="shared" si="18"/>
        <v xml:space="preserve"> </v>
      </c>
      <c r="P195" s="14">
        <f t="shared" si="17"/>
        <v>0</v>
      </c>
    </row>
    <row r="196" spans="7:16" x14ac:dyDescent="0.2">
      <c r="G196" s="13">
        <f t="shared" si="19"/>
        <v>2539.7000000000003</v>
      </c>
      <c r="H196" s="9">
        <f t="shared" si="19"/>
        <v>233</v>
      </c>
      <c r="I196" s="9"/>
      <c r="J196" s="9"/>
      <c r="L196" s="9" t="str">
        <f t="shared" si="18"/>
        <v xml:space="preserve"> </v>
      </c>
      <c r="P196" s="14">
        <f t="shared" si="17"/>
        <v>0</v>
      </c>
    </row>
    <row r="197" spans="7:16" x14ac:dyDescent="0.2">
      <c r="G197" s="13">
        <f t="shared" si="19"/>
        <v>2539.7000000000003</v>
      </c>
      <c r="H197" s="9">
        <f t="shared" si="19"/>
        <v>233</v>
      </c>
      <c r="I197" s="9"/>
      <c r="J197" s="9"/>
      <c r="L197" s="9" t="str">
        <f t="shared" si="18"/>
        <v xml:space="preserve"> </v>
      </c>
      <c r="P197" s="14">
        <f t="shared" si="17"/>
        <v>0</v>
      </c>
    </row>
    <row r="198" spans="7:16" x14ac:dyDescent="0.2">
      <c r="G198" s="13">
        <f t="shared" si="19"/>
        <v>2539.7000000000003</v>
      </c>
      <c r="H198" s="9">
        <f t="shared" si="19"/>
        <v>233</v>
      </c>
      <c r="I198" s="9"/>
      <c r="J198" s="9"/>
      <c r="L198" s="9" t="str">
        <f t="shared" si="18"/>
        <v xml:space="preserve"> </v>
      </c>
      <c r="P198" s="14">
        <f t="shared" si="17"/>
        <v>0</v>
      </c>
    </row>
    <row r="199" spans="7:16" x14ac:dyDescent="0.2">
      <c r="G199" s="13">
        <f t="shared" si="19"/>
        <v>2539.7000000000003</v>
      </c>
      <c r="H199" s="9">
        <f t="shared" si="19"/>
        <v>233</v>
      </c>
      <c r="I199" s="9"/>
      <c r="J199" s="9"/>
      <c r="L199" s="9" t="str">
        <f t="shared" si="18"/>
        <v xml:space="preserve"> </v>
      </c>
      <c r="P199" s="14">
        <f t="shared" si="17"/>
        <v>0</v>
      </c>
    </row>
    <row r="200" spans="7:16" x14ac:dyDescent="0.2">
      <c r="G200" s="13">
        <f t="shared" si="19"/>
        <v>2539.7000000000003</v>
      </c>
      <c r="H200" s="9">
        <f t="shared" si="19"/>
        <v>233</v>
      </c>
      <c r="I200" s="9"/>
      <c r="J200" s="9"/>
      <c r="L200" s="9" t="str">
        <f t="shared" si="18"/>
        <v xml:space="preserve"> </v>
      </c>
      <c r="P200" s="14">
        <f t="shared" si="17"/>
        <v>0</v>
      </c>
    </row>
    <row r="201" spans="7:16" x14ac:dyDescent="0.2">
      <c r="G201" s="13">
        <f t="shared" si="19"/>
        <v>2539.7000000000003</v>
      </c>
      <c r="H201" s="9">
        <f t="shared" si="19"/>
        <v>233</v>
      </c>
      <c r="I201" s="9"/>
      <c r="J201" s="9"/>
      <c r="L201" s="9" t="str">
        <f t="shared" si="18"/>
        <v xml:space="preserve"> </v>
      </c>
      <c r="P201" s="14">
        <f t="shared" si="17"/>
        <v>0</v>
      </c>
    </row>
    <row r="202" spans="7:16" x14ac:dyDescent="0.2">
      <c r="G202" s="13">
        <f t="shared" si="19"/>
        <v>2539.7000000000003</v>
      </c>
      <c r="H202" s="9">
        <f t="shared" si="19"/>
        <v>233</v>
      </c>
      <c r="I202" s="9"/>
      <c r="J202" s="9"/>
      <c r="L202" s="9" t="str">
        <f t="shared" si="18"/>
        <v xml:space="preserve"> </v>
      </c>
      <c r="P202" s="14">
        <f t="shared" si="17"/>
        <v>0</v>
      </c>
    </row>
    <row r="203" spans="7:16" x14ac:dyDescent="0.2">
      <c r="G203" s="13">
        <f t="shared" si="19"/>
        <v>2539.7000000000003</v>
      </c>
      <c r="H203" s="9">
        <f t="shared" si="19"/>
        <v>233</v>
      </c>
      <c r="I203" s="9"/>
      <c r="J203" s="9"/>
      <c r="L203" s="9" t="str">
        <f t="shared" si="18"/>
        <v xml:space="preserve"> </v>
      </c>
      <c r="P203" s="14">
        <f t="shared" si="17"/>
        <v>0</v>
      </c>
    </row>
    <row r="204" spans="7:16" x14ac:dyDescent="0.2">
      <c r="G204" s="13">
        <f t="shared" si="19"/>
        <v>2539.7000000000003</v>
      </c>
      <c r="H204" s="9">
        <f t="shared" si="19"/>
        <v>233</v>
      </c>
      <c r="I204" s="9"/>
      <c r="J204" s="9"/>
      <c r="L204" s="9" t="str">
        <f t="shared" si="18"/>
        <v xml:space="preserve"> </v>
      </c>
      <c r="P204" s="14">
        <f t="shared" ref="P204:P210" si="20">O204*G204</f>
        <v>0</v>
      </c>
    </row>
    <row r="205" spans="7:16" x14ac:dyDescent="0.2">
      <c r="G205" s="13">
        <f t="shared" si="19"/>
        <v>2539.7000000000003</v>
      </c>
      <c r="H205" s="9">
        <f t="shared" si="19"/>
        <v>233</v>
      </c>
      <c r="I205" s="9"/>
      <c r="J205" s="9"/>
      <c r="L205" s="9" t="str">
        <f t="shared" si="18"/>
        <v xml:space="preserve"> </v>
      </c>
      <c r="P205" s="14">
        <f t="shared" si="20"/>
        <v>0</v>
      </c>
    </row>
    <row r="206" spans="7:16" x14ac:dyDescent="0.2">
      <c r="G206" s="13">
        <f t="shared" si="19"/>
        <v>2539.7000000000003</v>
      </c>
      <c r="H206" s="9">
        <f t="shared" si="19"/>
        <v>233</v>
      </c>
      <c r="I206" s="9"/>
      <c r="J206" s="9"/>
      <c r="L206" s="9" t="str">
        <f>IF(D206&gt;0,D206," ")</f>
        <v xml:space="preserve"> </v>
      </c>
      <c r="P206" s="14">
        <f t="shared" si="20"/>
        <v>0</v>
      </c>
    </row>
    <row r="207" spans="7:16" x14ac:dyDescent="0.2">
      <c r="G207" s="13">
        <f t="shared" si="19"/>
        <v>2539.7000000000003</v>
      </c>
      <c r="H207" s="9">
        <f t="shared" si="19"/>
        <v>233</v>
      </c>
      <c r="I207" s="9"/>
      <c r="J207" s="9"/>
      <c r="L207" s="9" t="str">
        <f>IF(D207&gt;0,D207," ")</f>
        <v xml:space="preserve"> </v>
      </c>
      <c r="P207" s="14">
        <f t="shared" si="20"/>
        <v>0</v>
      </c>
    </row>
    <row r="208" spans="7:16" x14ac:dyDescent="0.2">
      <c r="G208" s="13">
        <f t="shared" si="19"/>
        <v>2539.7000000000003</v>
      </c>
      <c r="H208" s="9">
        <f t="shared" si="19"/>
        <v>233</v>
      </c>
      <c r="I208" s="9"/>
      <c r="J208" s="9"/>
      <c r="L208" s="9" t="str">
        <f>IF(D208&gt;0,D208," ")</f>
        <v xml:space="preserve"> </v>
      </c>
      <c r="P208" s="14">
        <f t="shared" si="20"/>
        <v>0</v>
      </c>
    </row>
    <row r="209" spans="7:16" x14ac:dyDescent="0.2">
      <c r="G209" s="13">
        <f t="shared" si="19"/>
        <v>2539.7000000000003</v>
      </c>
      <c r="H209" s="9">
        <f t="shared" si="19"/>
        <v>233</v>
      </c>
      <c r="I209" s="9"/>
      <c r="J209" s="9"/>
      <c r="L209" s="9" t="str">
        <f>IF(D209&gt;0,D209," ")</f>
        <v xml:space="preserve"> </v>
      </c>
      <c r="P209" s="14">
        <f t="shared" si="20"/>
        <v>0</v>
      </c>
    </row>
    <row r="210" spans="7:16" x14ac:dyDescent="0.2">
      <c r="G210" s="13">
        <f t="shared" si="19"/>
        <v>2539.7000000000003</v>
      </c>
      <c r="H210" s="9">
        <f t="shared" si="19"/>
        <v>233</v>
      </c>
      <c r="I210" s="9"/>
      <c r="J210" s="9"/>
      <c r="L210" s="9" t="str">
        <f>IF(D210&gt;0,D210," ")</f>
        <v xml:space="preserve"> </v>
      </c>
      <c r="P210" s="14">
        <f t="shared" si="20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C22" sqref="C22:C2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107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292" t="s">
        <v>84</v>
      </c>
      <c r="B9" s="314"/>
      <c r="C9" s="246"/>
      <c r="E9" s="246"/>
      <c r="F9" s="499"/>
      <c r="G9" s="247">
        <v>6986.5</v>
      </c>
      <c r="H9" s="249">
        <v>354</v>
      </c>
      <c r="J9" s="130" t="s">
        <v>23</v>
      </c>
      <c r="K9" s="514" t="s">
        <v>57</v>
      </c>
      <c r="L9" s="130">
        <v>387</v>
      </c>
      <c r="N9" s="275"/>
      <c r="O9" s="275"/>
      <c r="P9" s="275">
        <f t="shared" ref="P9:P75" si="0">O9*G9</f>
        <v>0</v>
      </c>
      <c r="R9" s="275"/>
    </row>
    <row r="10" spans="1:18" s="674" customFormat="1" x14ac:dyDescent="0.2">
      <c r="B10" s="292">
        <v>2</v>
      </c>
      <c r="C10" s="400"/>
      <c r="D10" s="292"/>
      <c r="E10" s="458">
        <v>352.9</v>
      </c>
      <c r="F10" s="292">
        <v>18</v>
      </c>
      <c r="G10" s="458">
        <f t="shared" ref="G10:H27" si="1">G9-E10+C10</f>
        <v>6633.6</v>
      </c>
      <c r="H10" s="292">
        <f t="shared" si="1"/>
        <v>336</v>
      </c>
      <c r="I10" s="575" t="s">
        <v>97</v>
      </c>
      <c r="J10" s="292" t="s">
        <v>52</v>
      </c>
      <c r="K10" s="675"/>
      <c r="N10" s="676"/>
      <c r="O10" s="676"/>
      <c r="P10" s="676">
        <f t="shared" si="0"/>
        <v>0</v>
      </c>
      <c r="R10" s="676"/>
    </row>
    <row r="11" spans="1:18" s="674" customFormat="1" x14ac:dyDescent="0.2">
      <c r="B11" s="574"/>
      <c r="C11" s="673"/>
      <c r="E11" s="458"/>
      <c r="F11" s="292"/>
      <c r="G11" s="458">
        <f t="shared" si="1"/>
        <v>6633.6</v>
      </c>
      <c r="H11" s="292">
        <f t="shared" si="1"/>
        <v>336</v>
      </c>
      <c r="I11" s="287"/>
      <c r="J11" s="263"/>
      <c r="K11" s="675"/>
      <c r="N11" s="676"/>
      <c r="O11" s="676"/>
      <c r="P11" s="676">
        <f t="shared" si="0"/>
        <v>0</v>
      </c>
      <c r="R11" s="676"/>
    </row>
    <row r="12" spans="1:18" s="130" customFormat="1" x14ac:dyDescent="0.2">
      <c r="A12" s="292"/>
      <c r="B12" s="574"/>
      <c r="C12" s="458"/>
      <c r="D12" s="292"/>
      <c r="E12" s="458"/>
      <c r="F12" s="292"/>
      <c r="G12" s="458">
        <f t="shared" si="1"/>
        <v>6633.6</v>
      </c>
      <c r="H12" s="292">
        <f t="shared" si="1"/>
        <v>336</v>
      </c>
      <c r="I12" s="575"/>
      <c r="J12" s="263"/>
      <c r="K12" s="498"/>
      <c r="N12" s="275"/>
      <c r="O12" s="275"/>
      <c r="P12" s="275">
        <f t="shared" si="0"/>
        <v>0</v>
      </c>
      <c r="R12" s="275"/>
    </row>
    <row r="13" spans="1:18" s="130" customFormat="1" x14ac:dyDescent="0.2">
      <c r="A13" s="292"/>
      <c r="B13" s="574"/>
      <c r="C13" s="458"/>
      <c r="D13" s="292"/>
      <c r="E13" s="458"/>
      <c r="F13" s="292"/>
      <c r="G13" s="458">
        <f t="shared" si="1"/>
        <v>6633.6</v>
      </c>
      <c r="H13" s="292">
        <f t="shared" si="1"/>
        <v>336</v>
      </c>
      <c r="I13" s="575"/>
      <c r="J13" s="263"/>
      <c r="K13" s="498"/>
      <c r="N13" s="275"/>
      <c r="O13" s="275"/>
      <c r="P13" s="275"/>
      <c r="R13" s="275"/>
    </row>
    <row r="14" spans="1:18" s="130" customFormat="1" x14ac:dyDescent="0.2">
      <c r="A14" s="292"/>
      <c r="B14" s="398"/>
      <c r="C14" s="458"/>
      <c r="D14" s="292"/>
      <c r="E14" s="458"/>
      <c r="F14" s="263"/>
      <c r="G14" s="458">
        <f t="shared" si="1"/>
        <v>6633.6</v>
      </c>
      <c r="H14" s="292">
        <f t="shared" si="1"/>
        <v>336</v>
      </c>
      <c r="I14" s="287"/>
      <c r="J14" s="263"/>
      <c r="K14" s="514"/>
      <c r="N14" s="275"/>
      <c r="O14" s="274"/>
      <c r="P14" s="275">
        <f t="shared" si="0"/>
        <v>0</v>
      </c>
      <c r="R14" s="275"/>
    </row>
    <row r="15" spans="1:18" s="130" customFormat="1" x14ac:dyDescent="0.2">
      <c r="A15" s="292"/>
      <c r="B15" s="398"/>
      <c r="C15" s="458"/>
      <c r="D15" s="292"/>
      <c r="E15" s="458"/>
      <c r="F15" s="263"/>
      <c r="G15" s="458">
        <f t="shared" si="1"/>
        <v>6633.6</v>
      </c>
      <c r="H15" s="292">
        <f t="shared" si="1"/>
        <v>336</v>
      </c>
      <c r="I15" s="287"/>
      <c r="J15" s="263"/>
      <c r="K15" s="498"/>
      <c r="N15" s="275"/>
      <c r="O15" s="275"/>
      <c r="P15" s="275">
        <f t="shared" si="0"/>
        <v>0</v>
      </c>
      <c r="R15" s="275"/>
    </row>
    <row r="16" spans="1:18" s="130" customFormat="1" x14ac:dyDescent="0.2">
      <c r="A16" s="292"/>
      <c r="B16" s="398"/>
      <c r="C16" s="458"/>
      <c r="D16" s="292"/>
      <c r="E16" s="458"/>
      <c r="F16" s="263"/>
      <c r="G16" s="458">
        <f t="shared" si="1"/>
        <v>6633.6</v>
      </c>
      <c r="H16" s="292">
        <f t="shared" si="1"/>
        <v>336</v>
      </c>
      <c r="I16" s="287"/>
      <c r="J16" s="263"/>
      <c r="N16" s="275"/>
      <c r="O16" s="275"/>
      <c r="P16" s="275">
        <f t="shared" si="0"/>
        <v>0</v>
      </c>
      <c r="R16" s="275"/>
    </row>
    <row r="17" spans="1:18" s="130" customFormat="1" x14ac:dyDescent="0.2">
      <c r="A17" s="292"/>
      <c r="B17" s="398"/>
      <c r="C17" s="458"/>
      <c r="D17" s="292"/>
      <c r="E17" s="458"/>
      <c r="F17" s="263"/>
      <c r="G17" s="458">
        <f t="shared" si="1"/>
        <v>6633.6</v>
      </c>
      <c r="H17" s="292">
        <f t="shared" si="1"/>
        <v>336</v>
      </c>
      <c r="I17" s="287"/>
      <c r="J17" s="263"/>
      <c r="N17" s="275"/>
      <c r="O17" s="275"/>
      <c r="P17" s="275"/>
      <c r="R17" s="275"/>
    </row>
    <row r="18" spans="1:18" s="130" customFormat="1" x14ac:dyDescent="0.2">
      <c r="A18" s="292"/>
      <c r="B18" s="398"/>
      <c r="C18" s="458"/>
      <c r="D18" s="292"/>
      <c r="E18" s="458"/>
      <c r="F18" s="263"/>
      <c r="G18" s="458">
        <f t="shared" si="1"/>
        <v>6633.6</v>
      </c>
      <c r="H18" s="292">
        <f t="shared" si="1"/>
        <v>336</v>
      </c>
      <c r="I18" s="287"/>
      <c r="J18" s="263"/>
      <c r="N18" s="275"/>
      <c r="O18" s="275"/>
      <c r="P18" s="275">
        <f t="shared" si="0"/>
        <v>0</v>
      </c>
      <c r="R18" s="275"/>
    </row>
    <row r="19" spans="1:18" s="130" customFormat="1" x14ac:dyDescent="0.2">
      <c r="A19" s="292"/>
      <c r="B19" s="574"/>
      <c r="C19" s="458"/>
      <c r="D19" s="292"/>
      <c r="E19" s="458"/>
      <c r="F19" s="263"/>
      <c r="G19" s="458">
        <f t="shared" si="1"/>
        <v>6633.6</v>
      </c>
      <c r="H19" s="292">
        <f t="shared" si="1"/>
        <v>336</v>
      </c>
      <c r="I19" s="287"/>
      <c r="J19" s="263"/>
      <c r="N19" s="275"/>
      <c r="O19" s="275"/>
      <c r="P19" s="275">
        <f t="shared" si="0"/>
        <v>0</v>
      </c>
    </row>
    <row r="20" spans="1:18" s="130" customFormat="1" x14ac:dyDescent="0.2">
      <c r="A20" s="292"/>
      <c r="B20" s="398"/>
      <c r="C20" s="458"/>
      <c r="D20" s="292"/>
      <c r="E20" s="458"/>
      <c r="F20" s="263"/>
      <c r="G20" s="458">
        <f t="shared" si="1"/>
        <v>6633.6</v>
      </c>
      <c r="H20" s="130">
        <f t="shared" si="1"/>
        <v>336</v>
      </c>
      <c r="I20" s="263"/>
      <c r="J20" s="263"/>
      <c r="N20" s="275"/>
      <c r="O20" s="275"/>
      <c r="P20" s="275">
        <f t="shared" si="0"/>
        <v>0</v>
      </c>
    </row>
    <row r="21" spans="1:18" s="130" customFormat="1" x14ac:dyDescent="0.2">
      <c r="A21" s="292"/>
      <c r="B21" s="398"/>
      <c r="C21" s="458"/>
      <c r="D21" s="292"/>
      <c r="E21" s="458"/>
      <c r="F21" s="263"/>
      <c r="G21" s="458">
        <f t="shared" si="1"/>
        <v>6633.6</v>
      </c>
      <c r="H21" s="130">
        <f t="shared" si="1"/>
        <v>336</v>
      </c>
      <c r="I21" s="263"/>
      <c r="J21" s="263"/>
      <c r="N21" s="275"/>
      <c r="O21" s="275"/>
      <c r="P21" s="275">
        <f t="shared" si="0"/>
        <v>0</v>
      </c>
    </row>
    <row r="22" spans="1:18" s="130" customFormat="1" x14ac:dyDescent="0.2">
      <c r="A22" s="292"/>
      <c r="B22" s="398"/>
      <c r="C22" s="458"/>
      <c r="D22" s="292"/>
      <c r="E22" s="458"/>
      <c r="F22" s="263"/>
      <c r="G22" s="458">
        <f t="shared" si="1"/>
        <v>6633.6</v>
      </c>
      <c r="H22" s="130">
        <f t="shared" si="1"/>
        <v>336</v>
      </c>
      <c r="I22" s="263"/>
      <c r="J22" s="263"/>
      <c r="N22" s="275"/>
      <c r="O22" s="275"/>
      <c r="P22" s="275">
        <f t="shared" si="0"/>
        <v>0</v>
      </c>
    </row>
    <row r="23" spans="1:18" s="130" customFormat="1" x14ac:dyDescent="0.2">
      <c r="A23" s="292"/>
      <c r="B23" s="398"/>
      <c r="C23" s="458"/>
      <c r="D23" s="292"/>
      <c r="E23" s="458"/>
      <c r="F23" s="263"/>
      <c r="G23" s="458">
        <f t="shared" si="1"/>
        <v>6633.6</v>
      </c>
      <c r="H23" s="130">
        <f t="shared" si="1"/>
        <v>336</v>
      </c>
      <c r="I23" s="263"/>
      <c r="J23" s="263"/>
      <c r="N23" s="275"/>
      <c r="O23" s="275"/>
      <c r="P23" s="275">
        <f t="shared" si="0"/>
        <v>0</v>
      </c>
    </row>
    <row r="24" spans="1:18" s="130" customFormat="1" x14ac:dyDescent="0.2">
      <c r="A24" s="292"/>
      <c r="B24" s="263"/>
      <c r="C24" s="458"/>
      <c r="D24" s="292"/>
      <c r="E24" s="458"/>
      <c r="F24" s="263"/>
      <c r="G24" s="458">
        <f t="shared" si="1"/>
        <v>6633.6</v>
      </c>
      <c r="H24" s="130">
        <f t="shared" si="1"/>
        <v>336</v>
      </c>
      <c r="I24" s="242"/>
      <c r="J24" s="242"/>
      <c r="N24" s="275"/>
      <c r="O24" s="275"/>
      <c r="P24" s="275">
        <f t="shared" si="0"/>
        <v>0</v>
      </c>
    </row>
    <row r="25" spans="1:18" s="130" customFormat="1" x14ac:dyDescent="0.2">
      <c r="A25" s="292"/>
      <c r="B25" s="263"/>
      <c r="C25" s="458"/>
      <c r="D25" s="292"/>
      <c r="E25" s="458"/>
      <c r="F25" s="263"/>
      <c r="G25" s="458">
        <f t="shared" si="1"/>
        <v>6633.6</v>
      </c>
      <c r="H25" s="130">
        <f t="shared" si="1"/>
        <v>336</v>
      </c>
      <c r="J25" s="242"/>
      <c r="N25" s="275"/>
      <c r="O25" s="275"/>
      <c r="P25" s="275">
        <f t="shared" si="0"/>
        <v>0</v>
      </c>
    </row>
    <row r="26" spans="1:18" s="130" customFormat="1" x14ac:dyDescent="0.2">
      <c r="A26" s="292"/>
      <c r="B26" s="263"/>
      <c r="C26" s="458"/>
      <c r="D26" s="292"/>
      <c r="E26" s="458"/>
      <c r="F26" s="263"/>
      <c r="G26" s="246">
        <f t="shared" si="1"/>
        <v>6633.6</v>
      </c>
      <c r="H26" s="130">
        <f t="shared" si="1"/>
        <v>336</v>
      </c>
      <c r="I26" s="242"/>
      <c r="J26" s="242"/>
      <c r="N26" s="275"/>
      <c r="O26" s="275"/>
      <c r="P26" s="275">
        <f t="shared" si="0"/>
        <v>0</v>
      </c>
    </row>
    <row r="27" spans="1:18" s="130" customFormat="1" x14ac:dyDescent="0.2">
      <c r="A27" s="292"/>
      <c r="B27" s="263"/>
      <c r="C27" s="458"/>
      <c r="D27" s="292"/>
      <c r="E27" s="400"/>
      <c r="F27" s="263"/>
      <c r="G27" s="246">
        <f t="shared" si="1"/>
        <v>6633.6</v>
      </c>
      <c r="H27" s="130">
        <f t="shared" si="1"/>
        <v>336</v>
      </c>
      <c r="I27" s="242"/>
      <c r="J27" s="242"/>
      <c r="N27" s="275"/>
      <c r="O27" s="275"/>
      <c r="P27" s="275">
        <f t="shared" si="0"/>
        <v>0</v>
      </c>
    </row>
    <row r="28" spans="1:18" s="130" customFormat="1" x14ac:dyDescent="0.2">
      <c r="A28" s="292"/>
      <c r="B28" s="263"/>
      <c r="C28" s="458"/>
      <c r="D28" s="292"/>
      <c r="E28" s="458"/>
      <c r="F28" s="263"/>
      <c r="G28" s="246">
        <f t="shared" ref="G28:H31" si="2">G27-E28+C28</f>
        <v>6633.6</v>
      </c>
      <c r="H28" s="130">
        <f t="shared" si="2"/>
        <v>336</v>
      </c>
      <c r="I28" s="242"/>
      <c r="J28" s="242"/>
      <c r="N28" s="275"/>
      <c r="O28" s="275"/>
      <c r="P28" s="275">
        <f t="shared" si="0"/>
        <v>0</v>
      </c>
    </row>
    <row r="29" spans="1:18" s="130" customFormat="1" x14ac:dyDescent="0.2">
      <c r="A29" s="292"/>
      <c r="B29" s="263"/>
      <c r="C29" s="458"/>
      <c r="D29" s="292"/>
      <c r="E29" s="458"/>
      <c r="F29" s="292"/>
      <c r="G29" s="246">
        <f t="shared" si="2"/>
        <v>6633.6</v>
      </c>
      <c r="H29" s="130">
        <f t="shared" si="2"/>
        <v>336</v>
      </c>
      <c r="J29" s="242"/>
      <c r="N29" s="275"/>
      <c r="O29" s="275"/>
      <c r="P29" s="275">
        <f t="shared" si="0"/>
        <v>0</v>
      </c>
    </row>
    <row r="30" spans="1:18" s="130" customFormat="1" x14ac:dyDescent="0.2">
      <c r="A30" s="292"/>
      <c r="B30" s="263"/>
      <c r="C30" s="458"/>
      <c r="D30" s="292"/>
      <c r="E30" s="458"/>
      <c r="F30" s="292"/>
      <c r="G30" s="246">
        <f t="shared" si="2"/>
        <v>6633.6</v>
      </c>
      <c r="H30" s="130">
        <f t="shared" ref="H30:H31" si="3">H29-F30+D30</f>
        <v>336</v>
      </c>
      <c r="J30" s="242"/>
      <c r="N30" s="275"/>
      <c r="O30" s="275"/>
      <c r="P30" s="275">
        <f t="shared" si="0"/>
        <v>0</v>
      </c>
    </row>
    <row r="31" spans="1:18" s="130" customFormat="1" x14ac:dyDescent="0.2">
      <c r="A31" s="292"/>
      <c r="B31" s="263"/>
      <c r="C31" s="458"/>
      <c r="D31" s="292"/>
      <c r="E31" s="458"/>
      <c r="F31" s="292"/>
      <c r="G31" s="246">
        <f t="shared" si="2"/>
        <v>6633.6</v>
      </c>
      <c r="H31" s="130">
        <f t="shared" si="3"/>
        <v>336</v>
      </c>
      <c r="J31" s="242"/>
      <c r="N31" s="275"/>
      <c r="O31" s="275"/>
      <c r="P31" s="275">
        <f t="shared" si="0"/>
        <v>0</v>
      </c>
    </row>
    <row r="32" spans="1:18" s="130" customFormat="1" x14ac:dyDescent="0.2">
      <c r="A32" s="292"/>
      <c r="B32" s="263"/>
      <c r="C32" s="458"/>
      <c r="D32" s="292"/>
      <c r="E32" s="458"/>
      <c r="F32" s="292"/>
      <c r="G32" s="246">
        <f t="shared" ref="G32:H92" si="4">G31-E32+C32</f>
        <v>6633.6</v>
      </c>
      <c r="H32" s="130">
        <f t="shared" si="4"/>
        <v>336</v>
      </c>
      <c r="J32" s="242"/>
      <c r="N32" s="275"/>
      <c r="O32" s="275"/>
      <c r="P32" s="275">
        <f t="shared" si="0"/>
        <v>0</v>
      </c>
    </row>
    <row r="33" spans="1:16" s="130" customFormat="1" x14ac:dyDescent="0.2">
      <c r="A33" s="292"/>
      <c r="B33" s="263"/>
      <c r="C33" s="458"/>
      <c r="D33" s="292"/>
      <c r="E33" s="458"/>
      <c r="F33" s="292"/>
      <c r="G33" s="246">
        <f t="shared" si="4"/>
        <v>6633.6</v>
      </c>
      <c r="H33" s="130">
        <f t="shared" si="4"/>
        <v>336</v>
      </c>
      <c r="J33" s="242"/>
      <c r="N33" s="275"/>
      <c r="O33" s="275"/>
      <c r="P33" s="275">
        <f t="shared" si="0"/>
        <v>0</v>
      </c>
    </row>
    <row r="34" spans="1:16" x14ac:dyDescent="0.2">
      <c r="A34" s="52"/>
      <c r="B34" s="55"/>
      <c r="C34" s="53"/>
      <c r="D34" s="52"/>
      <c r="E34" s="53"/>
      <c r="F34" s="52"/>
      <c r="G34" s="246">
        <f t="shared" si="4"/>
        <v>6633.6</v>
      </c>
      <c r="H34" s="130">
        <f t="shared" si="4"/>
        <v>336</v>
      </c>
      <c r="I34" s="9"/>
      <c r="J34" s="36"/>
      <c r="K34" s="9"/>
      <c r="L34" s="9"/>
      <c r="P34" s="14">
        <f t="shared" si="0"/>
        <v>0</v>
      </c>
    </row>
    <row r="35" spans="1:16" x14ac:dyDescent="0.2">
      <c r="B35" s="55"/>
      <c r="F35" s="52"/>
      <c r="G35" s="246">
        <f t="shared" si="4"/>
        <v>6633.6</v>
      </c>
      <c r="H35" s="130">
        <f t="shared" si="4"/>
        <v>336</v>
      </c>
      <c r="I35" s="9"/>
      <c r="J35" s="36"/>
      <c r="L35" s="9"/>
      <c r="P35" s="14">
        <f t="shared" si="0"/>
        <v>0</v>
      </c>
    </row>
    <row r="36" spans="1:16" x14ac:dyDescent="0.2">
      <c r="B36" s="55"/>
      <c r="F36" s="52"/>
      <c r="G36" s="246">
        <f t="shared" si="4"/>
        <v>6633.6</v>
      </c>
      <c r="H36" s="130">
        <f t="shared" si="4"/>
        <v>336</v>
      </c>
      <c r="I36" s="9"/>
      <c r="J36" s="36"/>
      <c r="L36" s="9"/>
      <c r="P36" s="14">
        <f t="shared" si="0"/>
        <v>0</v>
      </c>
    </row>
    <row r="37" spans="1:16" x14ac:dyDescent="0.2">
      <c r="B37" s="55"/>
      <c r="F37" s="52"/>
      <c r="G37" s="246">
        <f t="shared" si="4"/>
        <v>6633.6</v>
      </c>
      <c r="H37" s="130">
        <f t="shared" si="4"/>
        <v>336</v>
      </c>
      <c r="I37" s="9"/>
      <c r="J37" s="36"/>
      <c r="L37" s="9"/>
      <c r="P37" s="14">
        <f t="shared" si="0"/>
        <v>0</v>
      </c>
    </row>
    <row r="38" spans="1:16" x14ac:dyDescent="0.2">
      <c r="B38" s="55"/>
      <c r="G38" s="246">
        <f t="shared" si="4"/>
        <v>6633.6</v>
      </c>
      <c r="H38" s="130">
        <f t="shared" si="4"/>
        <v>336</v>
      </c>
      <c r="I38" s="9"/>
      <c r="J38" s="36"/>
      <c r="L38" s="9"/>
      <c r="P38" s="14">
        <f t="shared" si="0"/>
        <v>0</v>
      </c>
    </row>
    <row r="39" spans="1:16" x14ac:dyDescent="0.2">
      <c r="B39" s="55"/>
      <c r="G39" s="246">
        <f t="shared" si="4"/>
        <v>6633.6</v>
      </c>
      <c r="H39" s="130">
        <f t="shared" si="4"/>
        <v>336</v>
      </c>
      <c r="I39" s="9"/>
      <c r="J39" s="36"/>
      <c r="L39" s="9"/>
      <c r="P39" s="14">
        <f t="shared" si="0"/>
        <v>0</v>
      </c>
    </row>
    <row r="40" spans="1:16" x14ac:dyDescent="0.2">
      <c r="B40" s="55"/>
      <c r="G40" s="13">
        <f t="shared" si="4"/>
        <v>6633.6</v>
      </c>
      <c r="H40" s="9">
        <f t="shared" si="4"/>
        <v>336</v>
      </c>
      <c r="I40" s="9"/>
      <c r="J40" s="36"/>
      <c r="L40" s="9"/>
      <c r="P40" s="14">
        <f t="shared" si="0"/>
        <v>0</v>
      </c>
    </row>
    <row r="41" spans="1:16" x14ac:dyDescent="0.2">
      <c r="G41" s="13">
        <f t="shared" si="4"/>
        <v>6633.6</v>
      </c>
      <c r="H41" s="9">
        <f t="shared" si="4"/>
        <v>336</v>
      </c>
      <c r="I41" s="9"/>
      <c r="J41" s="9"/>
      <c r="L41" s="9"/>
      <c r="P41" s="14">
        <f t="shared" si="0"/>
        <v>0</v>
      </c>
    </row>
    <row r="42" spans="1:16" x14ac:dyDescent="0.2">
      <c r="G42" s="13">
        <f t="shared" si="4"/>
        <v>6633.6</v>
      </c>
      <c r="H42" s="9">
        <f t="shared" si="4"/>
        <v>336</v>
      </c>
      <c r="I42" s="9"/>
      <c r="J42" s="9"/>
      <c r="L42" s="9" t="str">
        <f t="shared" ref="L42:L77" si="5">IF(D42&gt;0,D42," ")</f>
        <v xml:space="preserve"> </v>
      </c>
      <c r="P42" s="14">
        <f t="shared" si="0"/>
        <v>0</v>
      </c>
    </row>
    <row r="43" spans="1:16" x14ac:dyDescent="0.2">
      <c r="G43" s="13">
        <f t="shared" si="4"/>
        <v>6633.6</v>
      </c>
      <c r="H43" s="9">
        <f t="shared" si="4"/>
        <v>336</v>
      </c>
      <c r="I43" s="9"/>
      <c r="J43" s="9"/>
      <c r="L43" s="9" t="str">
        <f t="shared" si="5"/>
        <v xml:space="preserve"> </v>
      </c>
      <c r="P43" s="14">
        <f t="shared" si="0"/>
        <v>0</v>
      </c>
    </row>
    <row r="44" spans="1:16" x14ac:dyDescent="0.2">
      <c r="G44" s="13">
        <f t="shared" si="4"/>
        <v>6633.6</v>
      </c>
      <c r="H44" s="9">
        <f t="shared" si="4"/>
        <v>336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1:16" x14ac:dyDescent="0.2">
      <c r="G45" s="13">
        <f t="shared" si="4"/>
        <v>6633.6</v>
      </c>
      <c r="H45" s="9">
        <f t="shared" si="4"/>
        <v>336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1:16" x14ac:dyDescent="0.2">
      <c r="G46" s="13">
        <f t="shared" si="4"/>
        <v>6633.6</v>
      </c>
      <c r="H46" s="9">
        <f t="shared" si="4"/>
        <v>336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1:16" x14ac:dyDescent="0.2">
      <c r="G47" s="13">
        <f t="shared" si="4"/>
        <v>6633.6</v>
      </c>
      <c r="H47" s="9">
        <f t="shared" si="4"/>
        <v>336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1:16" x14ac:dyDescent="0.2">
      <c r="G48" s="13">
        <f t="shared" si="4"/>
        <v>6633.6</v>
      </c>
      <c r="H48" s="9">
        <f t="shared" si="4"/>
        <v>336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6633.6</v>
      </c>
      <c r="H49" s="9">
        <f t="shared" si="4"/>
        <v>336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6633.6</v>
      </c>
      <c r="H50" s="9">
        <f t="shared" si="4"/>
        <v>336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6633.6</v>
      </c>
      <c r="H51" s="9">
        <f t="shared" si="4"/>
        <v>336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6633.6</v>
      </c>
      <c r="H52" s="9">
        <f t="shared" si="4"/>
        <v>336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6633.6</v>
      </c>
      <c r="H53" s="9">
        <f t="shared" si="4"/>
        <v>336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6633.6</v>
      </c>
      <c r="H54" s="9">
        <f t="shared" si="4"/>
        <v>336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6633.6</v>
      </c>
      <c r="H55" s="9">
        <f t="shared" si="4"/>
        <v>336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6633.6</v>
      </c>
      <c r="H56" s="9">
        <f t="shared" si="4"/>
        <v>336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6633.6</v>
      </c>
      <c r="H57" s="9">
        <f t="shared" si="4"/>
        <v>336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6633.6</v>
      </c>
      <c r="H58" s="9">
        <f t="shared" si="4"/>
        <v>336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6633.6</v>
      </c>
      <c r="H59" s="9">
        <f t="shared" si="4"/>
        <v>336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6633.6</v>
      </c>
      <c r="H60" s="9">
        <f t="shared" si="4"/>
        <v>336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6633.6</v>
      </c>
      <c r="H61" s="9">
        <f t="shared" si="4"/>
        <v>336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6633.6</v>
      </c>
      <c r="H62" s="9">
        <f t="shared" si="4"/>
        <v>336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6633.6</v>
      </c>
      <c r="H63" s="9">
        <f t="shared" si="4"/>
        <v>336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6633.6</v>
      </c>
      <c r="H64" s="9">
        <f t="shared" si="4"/>
        <v>336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6633.6</v>
      </c>
      <c r="H65" s="9">
        <f t="shared" si="4"/>
        <v>336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6633.6</v>
      </c>
      <c r="H66" s="9">
        <f t="shared" si="4"/>
        <v>336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6633.6</v>
      </c>
      <c r="H67" s="9">
        <f t="shared" si="4"/>
        <v>336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6633.6</v>
      </c>
      <c r="H68" s="9">
        <f t="shared" si="4"/>
        <v>336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6633.6</v>
      </c>
      <c r="H69" s="9">
        <f t="shared" si="4"/>
        <v>336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6633.6</v>
      </c>
      <c r="H70" s="9">
        <f t="shared" si="4"/>
        <v>336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6633.6</v>
      </c>
      <c r="H71" s="9">
        <f t="shared" si="4"/>
        <v>336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6633.6</v>
      </c>
      <c r="H72" s="9">
        <f t="shared" si="4"/>
        <v>336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6633.6</v>
      </c>
      <c r="H73" s="9">
        <f t="shared" si="4"/>
        <v>336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6633.6</v>
      </c>
      <c r="H74" s="9">
        <f t="shared" si="4"/>
        <v>336</v>
      </c>
      <c r="I74" s="9"/>
      <c r="J74" s="9"/>
      <c r="L74" s="9" t="str">
        <f t="shared" si="5"/>
        <v xml:space="preserve"> </v>
      </c>
      <c r="P74" s="14">
        <f t="shared" si="0"/>
        <v>0</v>
      </c>
    </row>
    <row r="75" spans="7:16" x14ac:dyDescent="0.2">
      <c r="G75" s="13">
        <f t="shared" si="4"/>
        <v>6633.6</v>
      </c>
      <c r="H75" s="9">
        <f t="shared" si="4"/>
        <v>336</v>
      </c>
      <c r="I75" s="9"/>
      <c r="J75" s="9"/>
      <c r="L75" s="9" t="str">
        <f t="shared" si="5"/>
        <v xml:space="preserve"> </v>
      </c>
      <c r="P75" s="14">
        <f t="shared" si="0"/>
        <v>0</v>
      </c>
    </row>
    <row r="76" spans="7:16" x14ac:dyDescent="0.2">
      <c r="G76" s="13">
        <f t="shared" si="4"/>
        <v>6633.6</v>
      </c>
      <c r="H76" s="9">
        <f t="shared" si="4"/>
        <v>336</v>
      </c>
      <c r="I76" s="9"/>
      <c r="J76" s="9"/>
      <c r="L76" s="9" t="str">
        <f t="shared" si="5"/>
        <v xml:space="preserve"> </v>
      </c>
      <c r="P76" s="14">
        <f t="shared" ref="P76:P139" si="6">O76*G76</f>
        <v>0</v>
      </c>
    </row>
    <row r="77" spans="7:16" x14ac:dyDescent="0.2">
      <c r="G77" s="13">
        <f t="shared" si="4"/>
        <v>6633.6</v>
      </c>
      <c r="H77" s="9">
        <f t="shared" si="4"/>
        <v>336</v>
      </c>
      <c r="I77" s="9"/>
      <c r="J77" s="9"/>
      <c r="L77" s="9" t="str">
        <f t="shared" si="5"/>
        <v xml:space="preserve"> </v>
      </c>
      <c r="P77" s="14">
        <f t="shared" si="6"/>
        <v>0</v>
      </c>
    </row>
    <row r="78" spans="7:16" x14ac:dyDescent="0.2">
      <c r="G78" s="13">
        <f t="shared" si="4"/>
        <v>6633.6</v>
      </c>
      <c r="H78" s="9">
        <f t="shared" si="4"/>
        <v>336</v>
      </c>
      <c r="I78" s="9"/>
      <c r="J78" s="9"/>
      <c r="L78" s="9" t="str">
        <f t="shared" ref="L78:L141" si="7">IF(D78&gt;0,D78," ")</f>
        <v xml:space="preserve"> </v>
      </c>
      <c r="P78" s="14">
        <f t="shared" si="6"/>
        <v>0</v>
      </c>
    </row>
    <row r="79" spans="7:16" x14ac:dyDescent="0.2">
      <c r="G79" s="13">
        <f t="shared" si="4"/>
        <v>6633.6</v>
      </c>
      <c r="H79" s="9">
        <f t="shared" si="4"/>
        <v>336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4"/>
        <v>6633.6</v>
      </c>
      <c r="H80" s="9">
        <f t="shared" si="4"/>
        <v>336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6633.6</v>
      </c>
      <c r="H81" s="9">
        <f t="shared" si="4"/>
        <v>336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6633.6</v>
      </c>
      <c r="H82" s="9">
        <f t="shared" si="4"/>
        <v>336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6633.6</v>
      </c>
      <c r="H83" s="9">
        <f t="shared" si="4"/>
        <v>336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6633.6</v>
      </c>
      <c r="H84" s="9">
        <f t="shared" si="4"/>
        <v>336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6633.6</v>
      </c>
      <c r="H85" s="9">
        <f t="shared" si="4"/>
        <v>336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6633.6</v>
      </c>
      <c r="H86" s="9">
        <f t="shared" si="4"/>
        <v>336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6633.6</v>
      </c>
      <c r="H87" s="9">
        <f t="shared" si="4"/>
        <v>336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6633.6</v>
      </c>
      <c r="H88" s="9">
        <f t="shared" si="4"/>
        <v>336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6633.6</v>
      </c>
      <c r="H89" s="9">
        <f t="shared" si="4"/>
        <v>336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6633.6</v>
      </c>
      <c r="H90" s="9">
        <f t="shared" si="4"/>
        <v>336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si="4"/>
        <v>6633.6</v>
      </c>
      <c r="H91" s="9">
        <f t="shared" si="4"/>
        <v>336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4"/>
        <v>6633.6</v>
      </c>
      <c r="H92" s="9">
        <f t="shared" si="4"/>
        <v>336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ref="G93:H120" si="8">G92-E93+C93</f>
        <v>6633.6</v>
      </c>
      <c r="H93" s="9">
        <f t="shared" si="8"/>
        <v>336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6633.6</v>
      </c>
      <c r="H94" s="9">
        <f t="shared" si="8"/>
        <v>336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6633.6</v>
      </c>
      <c r="H95" s="9">
        <f t="shared" si="8"/>
        <v>336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6633.6</v>
      </c>
      <c r="H96" s="9">
        <f t="shared" si="8"/>
        <v>336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6633.6</v>
      </c>
      <c r="H97" s="9">
        <f t="shared" si="8"/>
        <v>336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6633.6</v>
      </c>
      <c r="H98" s="9">
        <f t="shared" si="8"/>
        <v>336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6633.6</v>
      </c>
      <c r="H99" s="9">
        <f t="shared" si="8"/>
        <v>336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6633.6</v>
      </c>
      <c r="H100" s="9">
        <f t="shared" si="8"/>
        <v>336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6633.6</v>
      </c>
      <c r="H101" s="9">
        <f t="shared" si="8"/>
        <v>336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6633.6</v>
      </c>
      <c r="H102" s="9">
        <f t="shared" si="8"/>
        <v>336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6633.6</v>
      </c>
      <c r="H103" s="9">
        <f t="shared" si="8"/>
        <v>336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6633.6</v>
      </c>
      <c r="H104" s="9">
        <f t="shared" si="8"/>
        <v>336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6633.6</v>
      </c>
      <c r="H105" s="9">
        <f t="shared" si="8"/>
        <v>336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6633.6</v>
      </c>
      <c r="H106" s="9">
        <f t="shared" si="8"/>
        <v>336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6633.6</v>
      </c>
      <c r="H107" s="9">
        <f t="shared" si="8"/>
        <v>336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6633.6</v>
      </c>
      <c r="H108" s="9">
        <f t="shared" si="8"/>
        <v>336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6633.6</v>
      </c>
      <c r="H109" s="9">
        <f t="shared" si="8"/>
        <v>336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6633.6</v>
      </c>
      <c r="H110" s="9">
        <f t="shared" si="8"/>
        <v>336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6633.6</v>
      </c>
      <c r="H111" s="9">
        <f t="shared" si="8"/>
        <v>336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6633.6</v>
      </c>
      <c r="H112" s="9">
        <f t="shared" si="8"/>
        <v>336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6633.6</v>
      </c>
      <c r="H113" s="9">
        <f t="shared" si="8"/>
        <v>336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6633.6</v>
      </c>
      <c r="H114" s="9">
        <f t="shared" si="8"/>
        <v>336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6633.6</v>
      </c>
      <c r="H115" s="9">
        <f t="shared" si="8"/>
        <v>336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6633.6</v>
      </c>
      <c r="H116" s="9">
        <f t="shared" si="8"/>
        <v>336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6633.6</v>
      </c>
      <c r="H117" s="9">
        <f t="shared" si="8"/>
        <v>336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6633.6</v>
      </c>
      <c r="H118" s="9">
        <f t="shared" si="8"/>
        <v>336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6633.6</v>
      </c>
      <c r="H119" s="9">
        <f t="shared" si="8"/>
        <v>336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8"/>
        <v>6633.6</v>
      </c>
      <c r="H120" s="9">
        <f t="shared" si="8"/>
        <v>336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ref="G121:H184" si="9">G120-E121+C121</f>
        <v>6633.6</v>
      </c>
      <c r="H121" s="9">
        <f t="shared" si="9"/>
        <v>336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6633.6</v>
      </c>
      <c r="H122" s="9">
        <f t="shared" si="9"/>
        <v>336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6633.6</v>
      </c>
      <c r="H123" s="9">
        <f t="shared" si="9"/>
        <v>336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6633.6</v>
      </c>
      <c r="H124" s="9">
        <f t="shared" si="9"/>
        <v>336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6633.6</v>
      </c>
      <c r="H125" s="9">
        <f t="shared" si="9"/>
        <v>336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6633.6</v>
      </c>
      <c r="H126" s="9">
        <f t="shared" si="9"/>
        <v>336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6633.6</v>
      </c>
      <c r="H127" s="9">
        <f t="shared" si="9"/>
        <v>336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6633.6</v>
      </c>
      <c r="H128" s="9">
        <f t="shared" si="9"/>
        <v>336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6633.6</v>
      </c>
      <c r="H129" s="9">
        <f t="shared" si="9"/>
        <v>336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6633.6</v>
      </c>
      <c r="H130" s="9">
        <f t="shared" si="9"/>
        <v>336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6633.6</v>
      </c>
      <c r="H131" s="9">
        <f t="shared" si="9"/>
        <v>336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6633.6</v>
      </c>
      <c r="H132" s="9">
        <f t="shared" si="9"/>
        <v>336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6633.6</v>
      </c>
      <c r="H133" s="9">
        <f t="shared" si="9"/>
        <v>336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6633.6</v>
      </c>
      <c r="H134" s="9">
        <f t="shared" si="9"/>
        <v>336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6633.6</v>
      </c>
      <c r="H135" s="9">
        <f t="shared" si="9"/>
        <v>336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6633.6</v>
      </c>
      <c r="H136" s="9">
        <f t="shared" si="9"/>
        <v>336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6633.6</v>
      </c>
      <c r="H137" s="9">
        <f t="shared" si="9"/>
        <v>336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6633.6</v>
      </c>
      <c r="H138" s="9">
        <f t="shared" si="9"/>
        <v>336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6633.6</v>
      </c>
      <c r="H139" s="9">
        <f t="shared" si="9"/>
        <v>336</v>
      </c>
      <c r="I139" s="9"/>
      <c r="J139" s="9"/>
      <c r="L139" s="9" t="str">
        <f t="shared" si="7"/>
        <v xml:space="preserve"> </v>
      </c>
      <c r="P139" s="14">
        <f t="shared" si="6"/>
        <v>0</v>
      </c>
    </row>
    <row r="140" spans="7:16" x14ac:dyDescent="0.2">
      <c r="G140" s="13">
        <f t="shared" si="9"/>
        <v>6633.6</v>
      </c>
      <c r="H140" s="9">
        <f t="shared" si="9"/>
        <v>336</v>
      </c>
      <c r="I140" s="9"/>
      <c r="J140" s="9"/>
      <c r="L140" s="9" t="str">
        <f t="shared" si="7"/>
        <v xml:space="preserve"> </v>
      </c>
      <c r="P140" s="14">
        <f t="shared" ref="P140:P203" si="10">O140*G140</f>
        <v>0</v>
      </c>
    </row>
    <row r="141" spans="7:16" x14ac:dyDescent="0.2">
      <c r="G141" s="13">
        <f t="shared" si="9"/>
        <v>6633.6</v>
      </c>
      <c r="H141" s="9">
        <f t="shared" si="9"/>
        <v>336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6633.6</v>
      </c>
      <c r="H142" s="9">
        <f t="shared" si="9"/>
        <v>336</v>
      </c>
      <c r="I142" s="9"/>
      <c r="J142" s="9"/>
      <c r="L142" s="9" t="str">
        <f t="shared" ref="L142:L205" si="11">IF(D142&gt;0,D142," ")</f>
        <v xml:space="preserve"> </v>
      </c>
      <c r="P142" s="14">
        <f t="shared" si="10"/>
        <v>0</v>
      </c>
    </row>
    <row r="143" spans="7:16" x14ac:dyDescent="0.2">
      <c r="G143" s="13">
        <f t="shared" si="9"/>
        <v>6633.6</v>
      </c>
      <c r="H143" s="9">
        <f t="shared" si="9"/>
        <v>336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6633.6</v>
      </c>
      <c r="H144" s="9">
        <f t="shared" si="9"/>
        <v>336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6633.6</v>
      </c>
      <c r="H145" s="9">
        <f t="shared" si="9"/>
        <v>336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6633.6</v>
      </c>
      <c r="H146" s="9">
        <f t="shared" si="9"/>
        <v>336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6633.6</v>
      </c>
      <c r="H147" s="9">
        <f t="shared" si="9"/>
        <v>336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6633.6</v>
      </c>
      <c r="H148" s="9">
        <f t="shared" si="9"/>
        <v>336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6633.6</v>
      </c>
      <c r="H149" s="9">
        <f t="shared" si="9"/>
        <v>336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6633.6</v>
      </c>
      <c r="H150" s="9">
        <f t="shared" si="9"/>
        <v>336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6633.6</v>
      </c>
      <c r="H151" s="9">
        <f t="shared" si="9"/>
        <v>336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6633.6</v>
      </c>
      <c r="H152" s="9">
        <f t="shared" si="9"/>
        <v>336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6633.6</v>
      </c>
      <c r="H153" s="9">
        <f t="shared" si="9"/>
        <v>336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6633.6</v>
      </c>
      <c r="H154" s="9">
        <f t="shared" si="9"/>
        <v>336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6633.6</v>
      </c>
      <c r="H155" s="9">
        <f t="shared" si="9"/>
        <v>336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6633.6</v>
      </c>
      <c r="H156" s="9">
        <f t="shared" si="9"/>
        <v>336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6633.6</v>
      </c>
      <c r="H157" s="9">
        <f t="shared" si="9"/>
        <v>336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6633.6</v>
      </c>
      <c r="H158" s="9">
        <f t="shared" si="9"/>
        <v>336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6633.6</v>
      </c>
      <c r="H159" s="9">
        <f t="shared" si="9"/>
        <v>336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6633.6</v>
      </c>
      <c r="H160" s="9">
        <f t="shared" si="9"/>
        <v>336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6633.6</v>
      </c>
      <c r="H161" s="9">
        <f t="shared" si="9"/>
        <v>336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6633.6</v>
      </c>
      <c r="H162" s="9">
        <f t="shared" si="9"/>
        <v>336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6633.6</v>
      </c>
      <c r="H163" s="9">
        <f t="shared" si="9"/>
        <v>336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6633.6</v>
      </c>
      <c r="H164" s="9">
        <f t="shared" si="9"/>
        <v>336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6633.6</v>
      </c>
      <c r="H165" s="9">
        <f t="shared" si="9"/>
        <v>336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6633.6</v>
      </c>
      <c r="H166" s="9">
        <f t="shared" si="9"/>
        <v>336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6633.6</v>
      </c>
      <c r="H167" s="9">
        <f t="shared" si="9"/>
        <v>336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6633.6</v>
      </c>
      <c r="H168" s="9">
        <f t="shared" si="9"/>
        <v>336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6633.6</v>
      </c>
      <c r="H169" s="9">
        <f t="shared" si="9"/>
        <v>336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6633.6</v>
      </c>
      <c r="H170" s="9">
        <f t="shared" si="9"/>
        <v>336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6633.6</v>
      </c>
      <c r="H171" s="9">
        <f t="shared" si="9"/>
        <v>336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6633.6</v>
      </c>
      <c r="H172" s="9">
        <f t="shared" si="9"/>
        <v>336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6633.6</v>
      </c>
      <c r="H173" s="9">
        <f t="shared" si="9"/>
        <v>336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6633.6</v>
      </c>
      <c r="H174" s="9">
        <f t="shared" si="9"/>
        <v>336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6633.6</v>
      </c>
      <c r="H175" s="9">
        <f t="shared" si="9"/>
        <v>336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6633.6</v>
      </c>
      <c r="H176" s="9">
        <f t="shared" si="9"/>
        <v>336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6633.6</v>
      </c>
      <c r="H177" s="9">
        <f t="shared" si="9"/>
        <v>336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6633.6</v>
      </c>
      <c r="H178" s="9">
        <f t="shared" si="9"/>
        <v>336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6633.6</v>
      </c>
      <c r="H179" s="9">
        <f t="shared" si="9"/>
        <v>336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6633.6</v>
      </c>
      <c r="H180" s="9">
        <f t="shared" si="9"/>
        <v>336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6633.6</v>
      </c>
      <c r="H181" s="9">
        <f t="shared" si="9"/>
        <v>336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6633.6</v>
      </c>
      <c r="H182" s="9">
        <f t="shared" si="9"/>
        <v>336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6633.6</v>
      </c>
      <c r="H183" s="9">
        <f t="shared" si="9"/>
        <v>336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9"/>
        <v>6633.6</v>
      </c>
      <c r="H184" s="9">
        <f t="shared" si="9"/>
        <v>336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ref="G185:H210" si="12">G184-E185+C185</f>
        <v>6633.6</v>
      </c>
      <c r="H185" s="9">
        <f t="shared" si="12"/>
        <v>336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6633.6</v>
      </c>
      <c r="H186" s="9">
        <f t="shared" si="12"/>
        <v>336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6633.6</v>
      </c>
      <c r="H187" s="9">
        <f t="shared" si="12"/>
        <v>336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6633.6</v>
      </c>
      <c r="H188" s="9">
        <f t="shared" si="12"/>
        <v>336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6633.6</v>
      </c>
      <c r="H189" s="9">
        <f t="shared" si="12"/>
        <v>336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6633.6</v>
      </c>
      <c r="H190" s="9">
        <f t="shared" si="12"/>
        <v>336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6633.6</v>
      </c>
      <c r="H191" s="9">
        <f t="shared" si="12"/>
        <v>336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6633.6</v>
      </c>
      <c r="H192" s="9">
        <f t="shared" si="12"/>
        <v>336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6633.6</v>
      </c>
      <c r="H193" s="9">
        <f t="shared" si="12"/>
        <v>336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6633.6</v>
      </c>
      <c r="H194" s="9">
        <f t="shared" si="12"/>
        <v>336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6633.6</v>
      </c>
      <c r="H195" s="9">
        <f t="shared" si="12"/>
        <v>336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6633.6</v>
      </c>
      <c r="H196" s="9">
        <f t="shared" si="12"/>
        <v>336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6633.6</v>
      </c>
      <c r="H197" s="9">
        <f t="shared" si="12"/>
        <v>336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6633.6</v>
      </c>
      <c r="H198" s="9">
        <f t="shared" si="12"/>
        <v>336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6633.6</v>
      </c>
      <c r="H199" s="9">
        <f t="shared" si="12"/>
        <v>336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6633.6</v>
      </c>
      <c r="H200" s="9">
        <f t="shared" si="12"/>
        <v>336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6633.6</v>
      </c>
      <c r="H201" s="9">
        <f t="shared" si="12"/>
        <v>336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6633.6</v>
      </c>
      <c r="H202" s="9">
        <f t="shared" si="12"/>
        <v>336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6633.6</v>
      </c>
      <c r="H203" s="9">
        <f t="shared" si="12"/>
        <v>336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7:16" x14ac:dyDescent="0.2">
      <c r="G204" s="13">
        <f t="shared" si="12"/>
        <v>6633.6</v>
      </c>
      <c r="H204" s="9">
        <f t="shared" si="12"/>
        <v>336</v>
      </c>
      <c r="I204" s="9"/>
      <c r="J204" s="9"/>
      <c r="L204" s="9" t="str">
        <f t="shared" si="11"/>
        <v xml:space="preserve"> </v>
      </c>
      <c r="P204" s="14">
        <f t="shared" ref="P204:P210" si="13">O204*G204</f>
        <v>0</v>
      </c>
    </row>
    <row r="205" spans="7:16" x14ac:dyDescent="0.2">
      <c r="G205" s="13">
        <f t="shared" si="12"/>
        <v>6633.6</v>
      </c>
      <c r="H205" s="9">
        <f t="shared" si="12"/>
        <v>336</v>
      </c>
      <c r="I205" s="9"/>
      <c r="J205" s="9"/>
      <c r="L205" s="9" t="str">
        <f t="shared" si="11"/>
        <v xml:space="preserve"> </v>
      </c>
      <c r="P205" s="14">
        <f t="shared" si="13"/>
        <v>0</v>
      </c>
    </row>
    <row r="206" spans="7:16" x14ac:dyDescent="0.2">
      <c r="G206" s="13">
        <f t="shared" si="12"/>
        <v>6633.6</v>
      </c>
      <c r="H206" s="9">
        <f t="shared" si="12"/>
        <v>336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6633.6</v>
      </c>
      <c r="H207" s="9">
        <f t="shared" si="12"/>
        <v>336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6633.6</v>
      </c>
      <c r="H208" s="9">
        <f t="shared" si="12"/>
        <v>336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6633.6</v>
      </c>
      <c r="H209" s="9">
        <f t="shared" si="12"/>
        <v>336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  <row r="210" spans="7:16" x14ac:dyDescent="0.2">
      <c r="G210" s="13">
        <f t="shared" si="12"/>
        <v>6633.6</v>
      </c>
      <c r="H210" s="9">
        <f t="shared" si="12"/>
        <v>336</v>
      </c>
      <c r="I210" s="9"/>
      <c r="J210" s="9"/>
      <c r="L210" s="9" t="str">
        <f>IF(D210&gt;0,D210," ")</f>
        <v xml:space="preserve"> </v>
      </c>
      <c r="P210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9" sqref="B2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65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ht="15.75" x14ac:dyDescent="0.25">
      <c r="A7" s="866" t="s">
        <v>2</v>
      </c>
      <c r="B7" s="867"/>
      <c r="C7" s="868" t="s">
        <v>3</v>
      </c>
      <c r="D7" s="869"/>
      <c r="E7" s="868" t="s">
        <v>4</v>
      </c>
      <c r="F7" s="869"/>
      <c r="G7" s="868" t="s">
        <v>5</v>
      </c>
      <c r="H7" s="869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73</v>
      </c>
      <c r="B9" s="215"/>
      <c r="C9" s="158"/>
      <c r="D9" s="81"/>
      <c r="E9" s="83"/>
      <c r="F9" s="81"/>
      <c r="G9" s="247">
        <v>0</v>
      </c>
      <c r="H9" s="249">
        <v>0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130" customFormat="1" ht="13.5" customHeight="1" x14ac:dyDescent="0.2">
      <c r="A10" s="576"/>
      <c r="B10" s="241"/>
      <c r="C10" s="233"/>
      <c r="D10" s="234"/>
      <c r="E10" s="241"/>
      <c r="F10" s="242"/>
      <c r="G10" s="237">
        <f>G9-E10+C10</f>
        <v>0</v>
      </c>
      <c r="H10" s="401">
        <f>H9-F10+D10</f>
        <v>0</v>
      </c>
      <c r="I10" s="261"/>
      <c r="J10" s="261"/>
      <c r="K10" s="307"/>
      <c r="L10" s="234"/>
      <c r="M10" s="234"/>
      <c r="N10" s="293"/>
      <c r="O10" s="328"/>
      <c r="P10" s="294">
        <v>0</v>
      </c>
      <c r="R10" s="275"/>
    </row>
    <row r="11" spans="1:18" s="527" customFormat="1" ht="13.5" customHeight="1" x14ac:dyDescent="0.2">
      <c r="A11" s="525"/>
      <c r="B11" s="577"/>
      <c r="C11" s="578"/>
      <c r="D11" s="524"/>
      <c r="E11" s="577"/>
      <c r="F11" s="579"/>
      <c r="G11" s="237">
        <f t="shared" ref="G11:G47" si="0">G10-E11+C11</f>
        <v>0</v>
      </c>
      <c r="H11" s="401">
        <f t="shared" ref="H11:H50" si="1">H10-F11+D11</f>
        <v>0</v>
      </c>
      <c r="I11" s="261"/>
      <c r="J11" s="577"/>
      <c r="K11" s="580"/>
      <c r="L11" s="524"/>
      <c r="M11" s="524"/>
      <c r="N11" s="581"/>
      <c r="O11" s="582"/>
      <c r="P11" s="526">
        <v>0</v>
      </c>
      <c r="R11" s="528"/>
    </row>
    <row r="12" spans="1:18" s="292" customFormat="1" ht="13.5" customHeight="1" x14ac:dyDescent="0.2">
      <c r="A12" s="238"/>
      <c r="B12" s="261"/>
      <c r="C12" s="233"/>
      <c r="D12" s="234"/>
      <c r="E12" s="261"/>
      <c r="F12" s="263"/>
      <c r="G12" s="237">
        <f t="shared" si="0"/>
        <v>0</v>
      </c>
      <c r="H12" s="401">
        <f t="shared" si="1"/>
        <v>0</v>
      </c>
      <c r="I12" s="261"/>
      <c r="J12" s="261"/>
      <c r="K12" s="307"/>
      <c r="L12" s="234"/>
      <c r="M12" s="234"/>
      <c r="N12" s="293"/>
      <c r="O12" s="328"/>
      <c r="P12" s="294">
        <v>0</v>
      </c>
      <c r="R12" s="321"/>
    </row>
    <row r="13" spans="1:18" s="292" customFormat="1" ht="13.5" customHeight="1" x14ac:dyDescent="0.2">
      <c r="A13" s="238"/>
      <c r="B13" s="261"/>
      <c r="C13" s="233"/>
      <c r="D13" s="234"/>
      <c r="E13" s="261"/>
      <c r="F13" s="263"/>
      <c r="G13" s="237">
        <f t="shared" si="0"/>
        <v>0</v>
      </c>
      <c r="H13" s="401">
        <f t="shared" si="1"/>
        <v>0</v>
      </c>
      <c r="I13" s="261"/>
      <c r="J13" s="261"/>
      <c r="K13" s="307"/>
      <c r="L13" s="234"/>
      <c r="M13" s="234"/>
      <c r="N13" s="293"/>
      <c r="O13" s="328"/>
      <c r="P13" s="294">
        <v>0</v>
      </c>
      <c r="R13" s="321"/>
    </row>
    <row r="14" spans="1:18" s="292" customFormat="1" ht="13.5" customHeight="1" x14ac:dyDescent="0.2">
      <c r="A14" s="238"/>
      <c r="B14" s="261"/>
      <c r="C14" s="233"/>
      <c r="D14" s="234"/>
      <c r="E14" s="261"/>
      <c r="F14" s="263"/>
      <c r="G14" s="237">
        <f t="shared" si="0"/>
        <v>0</v>
      </c>
      <c r="H14" s="401">
        <f t="shared" si="1"/>
        <v>0</v>
      </c>
      <c r="I14" s="261"/>
      <c r="J14" s="261"/>
      <c r="K14" s="307"/>
      <c r="L14" s="234"/>
      <c r="M14" s="234"/>
      <c r="N14" s="293"/>
      <c r="O14" s="328"/>
      <c r="P14" s="294">
        <v>0</v>
      </c>
      <c r="R14" s="321"/>
    </row>
    <row r="15" spans="1:18" s="292" customFormat="1" ht="13.5" customHeight="1" x14ac:dyDescent="0.2">
      <c r="A15" s="238"/>
      <c r="B15" s="261"/>
      <c r="C15" s="233"/>
      <c r="D15" s="234"/>
      <c r="E15" s="261"/>
      <c r="F15" s="263"/>
      <c r="G15" s="237">
        <f t="shared" si="0"/>
        <v>0</v>
      </c>
      <c r="H15" s="401">
        <f t="shared" si="1"/>
        <v>0</v>
      </c>
      <c r="I15" s="261"/>
      <c r="J15" s="261"/>
      <c r="K15" s="234"/>
      <c r="L15" s="234"/>
      <c r="M15" s="234"/>
      <c r="N15" s="293"/>
      <c r="O15" s="328"/>
      <c r="P15" s="294">
        <v>0</v>
      </c>
      <c r="R15" s="321"/>
    </row>
    <row r="16" spans="1:18" s="292" customFormat="1" ht="13.5" customHeight="1" x14ac:dyDescent="0.2">
      <c r="A16" s="238"/>
      <c r="B16" s="261"/>
      <c r="C16" s="233"/>
      <c r="D16" s="234"/>
      <c r="E16" s="261"/>
      <c r="F16" s="263"/>
      <c r="G16" s="237">
        <f t="shared" si="0"/>
        <v>0</v>
      </c>
      <c r="H16" s="401">
        <f t="shared" si="1"/>
        <v>0</v>
      </c>
      <c r="I16" s="261"/>
      <c r="J16" s="261"/>
      <c r="K16" s="234"/>
      <c r="L16" s="234"/>
      <c r="M16" s="234"/>
      <c r="N16" s="293"/>
      <c r="O16" s="328"/>
      <c r="P16" s="294"/>
      <c r="R16" s="321"/>
    </row>
    <row r="17" spans="1:18" s="292" customFormat="1" ht="13.5" customHeight="1" x14ac:dyDescent="0.2">
      <c r="A17" s="238"/>
      <c r="B17" s="261"/>
      <c r="C17" s="233"/>
      <c r="D17" s="234"/>
      <c r="E17" s="261"/>
      <c r="F17" s="263"/>
      <c r="G17" s="237">
        <f t="shared" si="0"/>
        <v>0</v>
      </c>
      <c r="H17" s="401">
        <f t="shared" si="1"/>
        <v>0</v>
      </c>
      <c r="I17" s="261"/>
      <c r="J17" s="261"/>
      <c r="K17" s="234"/>
      <c r="L17" s="234"/>
      <c r="M17" s="234"/>
      <c r="N17" s="293"/>
      <c r="O17" s="328"/>
      <c r="P17" s="294">
        <v>0</v>
      </c>
      <c r="R17" s="321"/>
    </row>
    <row r="18" spans="1:18" s="292" customFormat="1" ht="13.5" hidden="1" customHeight="1" x14ac:dyDescent="0.2">
      <c r="A18" s="238"/>
      <c r="B18" s="261"/>
      <c r="C18" s="233"/>
      <c r="D18" s="234"/>
      <c r="E18" s="261"/>
      <c r="F18" s="263"/>
      <c r="G18" s="237">
        <f t="shared" si="0"/>
        <v>0</v>
      </c>
      <c r="H18" s="401">
        <f t="shared" si="1"/>
        <v>0</v>
      </c>
      <c r="I18" s="261"/>
      <c r="J18" s="261"/>
      <c r="K18" s="234"/>
      <c r="L18" s="234"/>
      <c r="M18" s="234"/>
      <c r="N18" s="293"/>
      <c r="O18" s="328"/>
      <c r="P18" s="294">
        <v>0</v>
      </c>
    </row>
    <row r="19" spans="1:18" s="292" customFormat="1" ht="13.5" customHeight="1" x14ac:dyDescent="0.2">
      <c r="A19" s="238"/>
      <c r="B19" s="261"/>
      <c r="C19" s="233"/>
      <c r="D19" s="234"/>
      <c r="E19" s="261"/>
      <c r="F19" s="263"/>
      <c r="G19" s="237">
        <f t="shared" si="0"/>
        <v>0</v>
      </c>
      <c r="H19" s="401">
        <f t="shared" si="1"/>
        <v>0</v>
      </c>
      <c r="I19" s="261"/>
      <c r="J19" s="261"/>
      <c r="K19" s="234"/>
      <c r="L19" s="234"/>
      <c r="M19" s="234"/>
      <c r="N19" s="293"/>
      <c r="O19" s="328"/>
      <c r="P19" s="294">
        <v>0</v>
      </c>
    </row>
    <row r="20" spans="1:18" s="292" customFormat="1" ht="13.5" customHeight="1" x14ac:dyDescent="0.2">
      <c r="A20" s="238"/>
      <c r="B20" s="261"/>
      <c r="C20" s="233"/>
      <c r="D20" s="234"/>
      <c r="E20" s="583"/>
      <c r="F20" s="263"/>
      <c r="G20" s="237">
        <f t="shared" si="0"/>
        <v>0</v>
      </c>
      <c r="H20" s="401">
        <f t="shared" si="1"/>
        <v>0</v>
      </c>
      <c r="I20" s="261"/>
      <c r="J20" s="261"/>
      <c r="K20" s="263"/>
      <c r="L20" s="234"/>
      <c r="M20" s="234"/>
      <c r="N20" s="293"/>
      <c r="O20" s="328"/>
      <c r="P20" s="294">
        <v>0</v>
      </c>
    </row>
    <row r="21" spans="1:18" s="292" customFormat="1" ht="13.5" customHeight="1" x14ac:dyDescent="0.2">
      <c r="A21" s="238"/>
      <c r="B21" s="261"/>
      <c r="C21" s="233"/>
      <c r="D21" s="234"/>
      <c r="E21" s="261"/>
      <c r="F21" s="263"/>
      <c r="G21" s="237">
        <f t="shared" si="0"/>
        <v>0</v>
      </c>
      <c r="H21" s="401">
        <f t="shared" si="1"/>
        <v>0</v>
      </c>
      <c r="I21" s="261"/>
      <c r="J21" s="261"/>
      <c r="K21" s="234"/>
      <c r="L21" s="234"/>
      <c r="M21" s="234"/>
      <c r="N21" s="293"/>
      <c r="O21" s="328"/>
      <c r="P21" s="294">
        <v>0</v>
      </c>
    </row>
    <row r="22" spans="1:18" s="292" customFormat="1" ht="15" x14ac:dyDescent="0.2">
      <c r="A22" s="238"/>
      <c r="B22" s="261"/>
      <c r="C22" s="130"/>
      <c r="D22" s="234"/>
      <c r="E22" s="261"/>
      <c r="F22" s="263"/>
      <c r="G22" s="237">
        <f t="shared" si="0"/>
        <v>0</v>
      </c>
      <c r="H22" s="401">
        <f t="shared" si="1"/>
        <v>0</v>
      </c>
      <c r="I22" s="261"/>
      <c r="J22" s="261"/>
      <c r="K22" s="234"/>
      <c r="L22" s="234"/>
      <c r="M22" s="234"/>
      <c r="N22" s="293"/>
      <c r="O22" s="328"/>
      <c r="P22" s="294">
        <v>0</v>
      </c>
    </row>
    <row r="23" spans="1:18" s="292" customFormat="1" ht="15" x14ac:dyDescent="0.2">
      <c r="A23" s="238"/>
      <c r="B23" s="261"/>
      <c r="C23" s="233"/>
      <c r="D23" s="234"/>
      <c r="E23" s="261"/>
      <c r="F23" s="263"/>
      <c r="G23" s="237">
        <f t="shared" si="0"/>
        <v>0</v>
      </c>
      <c r="H23" s="401">
        <f t="shared" si="1"/>
        <v>0</v>
      </c>
      <c r="I23" s="261"/>
      <c r="J23" s="261"/>
      <c r="K23" s="234"/>
      <c r="L23" s="234"/>
      <c r="M23" s="234"/>
      <c r="N23" s="293"/>
      <c r="O23" s="328"/>
      <c r="P23" s="294">
        <v>0</v>
      </c>
    </row>
    <row r="24" spans="1:18" s="430" customFormat="1" ht="15" x14ac:dyDescent="0.2">
      <c r="A24" s="424"/>
      <c r="B24" s="425"/>
      <c r="C24" s="470"/>
      <c r="D24" s="426"/>
      <c r="E24" s="425"/>
      <c r="F24" s="427"/>
      <c r="G24" s="237">
        <f t="shared" si="0"/>
        <v>0</v>
      </c>
      <c r="H24" s="401">
        <f t="shared" si="1"/>
        <v>0</v>
      </c>
      <c r="I24" s="261"/>
      <c r="J24" s="425"/>
      <c r="K24" s="426"/>
      <c r="L24" s="426"/>
      <c r="M24" s="426"/>
      <c r="N24" s="584"/>
      <c r="O24" s="428"/>
      <c r="P24" s="429">
        <v>0</v>
      </c>
    </row>
    <row r="25" spans="1:18" s="292" customFormat="1" ht="15" x14ac:dyDescent="0.2">
      <c r="A25" s="238"/>
      <c r="B25" s="261"/>
      <c r="C25" s="233"/>
      <c r="D25" s="234"/>
      <c r="E25" s="261"/>
      <c r="F25" s="263"/>
      <c r="G25" s="237">
        <f t="shared" si="0"/>
        <v>0</v>
      </c>
      <c r="H25" s="401">
        <f t="shared" si="1"/>
        <v>0</v>
      </c>
      <c r="I25" s="261"/>
      <c r="J25" s="261"/>
      <c r="K25" s="234"/>
      <c r="L25" s="234"/>
      <c r="M25" s="234"/>
      <c r="N25" s="293"/>
      <c r="O25" s="328"/>
      <c r="P25" s="294">
        <v>0</v>
      </c>
    </row>
    <row r="26" spans="1:18" s="130" customFormat="1" ht="15" x14ac:dyDescent="0.2">
      <c r="A26" s="238"/>
      <c r="B26" s="241"/>
      <c r="C26" s="233"/>
      <c r="D26" s="234"/>
      <c r="E26" s="241"/>
      <c r="F26" s="242"/>
      <c r="G26" s="237">
        <f t="shared" si="0"/>
        <v>0</v>
      </c>
      <c r="H26" s="401">
        <f t="shared" si="1"/>
        <v>0</v>
      </c>
      <c r="I26" s="261"/>
      <c r="J26" s="261"/>
      <c r="K26" s="234"/>
      <c r="L26" s="234"/>
      <c r="M26" s="234"/>
      <c r="N26" s="293"/>
      <c r="O26" s="328"/>
      <c r="P26" s="294">
        <v>0</v>
      </c>
    </row>
    <row r="27" spans="1:18" s="130" customFormat="1" ht="15" x14ac:dyDescent="0.2">
      <c r="A27" s="238"/>
      <c r="B27" s="241"/>
      <c r="C27" s="233"/>
      <c r="D27" s="234"/>
      <c r="E27" s="241"/>
      <c r="F27" s="242"/>
      <c r="G27" s="237">
        <f t="shared" si="0"/>
        <v>0</v>
      </c>
      <c r="H27" s="401">
        <f t="shared" si="1"/>
        <v>0</v>
      </c>
      <c r="I27" s="261"/>
      <c r="J27" s="261"/>
      <c r="K27" s="234"/>
      <c r="L27" s="234"/>
      <c r="M27" s="234"/>
      <c r="N27" s="293"/>
      <c r="O27" s="328"/>
      <c r="P27" s="294">
        <v>0</v>
      </c>
    </row>
    <row r="28" spans="1:18" s="130" customFormat="1" ht="15" x14ac:dyDescent="0.2">
      <c r="A28" s="238"/>
      <c r="B28" s="241"/>
      <c r="C28" s="233"/>
      <c r="D28" s="234"/>
      <c r="E28" s="241"/>
      <c r="F28" s="242"/>
      <c r="G28" s="237">
        <f t="shared" si="0"/>
        <v>0</v>
      </c>
      <c r="H28" s="401">
        <f t="shared" si="1"/>
        <v>0</v>
      </c>
      <c r="I28" s="261"/>
      <c r="J28" s="261"/>
      <c r="K28" s="307"/>
      <c r="L28" s="234"/>
      <c r="M28" s="234"/>
      <c r="N28" s="293"/>
      <c r="O28" s="328"/>
      <c r="P28" s="294">
        <v>0</v>
      </c>
    </row>
    <row r="29" spans="1:18" s="130" customFormat="1" ht="15" x14ac:dyDescent="0.2">
      <c r="A29" s="238"/>
      <c r="B29" s="241"/>
      <c r="C29" s="233"/>
      <c r="D29" s="234"/>
      <c r="E29" s="241"/>
      <c r="F29" s="242"/>
      <c r="G29" s="237">
        <f t="shared" si="0"/>
        <v>0</v>
      </c>
      <c r="H29" s="401">
        <f t="shared" si="1"/>
        <v>0</v>
      </c>
      <c r="I29" s="261"/>
      <c r="J29" s="261"/>
      <c r="K29" s="307"/>
      <c r="L29" s="234"/>
      <c r="M29" s="234"/>
      <c r="N29" s="293"/>
      <c r="O29" s="328"/>
      <c r="P29" s="294">
        <v>0</v>
      </c>
    </row>
    <row r="30" spans="1:18" s="130" customFormat="1" ht="15" x14ac:dyDescent="0.2">
      <c r="A30" s="238"/>
      <c r="B30" s="241"/>
      <c r="C30" s="233"/>
      <c r="D30" s="234"/>
      <c r="E30" s="241"/>
      <c r="F30" s="242"/>
      <c r="G30" s="237">
        <f t="shared" si="0"/>
        <v>0</v>
      </c>
      <c r="H30" s="401">
        <f t="shared" si="1"/>
        <v>0</v>
      </c>
      <c r="I30" s="261"/>
      <c r="J30" s="261"/>
      <c r="K30" s="234"/>
      <c r="L30" s="234"/>
      <c r="M30" s="234"/>
      <c r="N30" s="293"/>
      <c r="O30" s="328"/>
      <c r="P30" s="294">
        <v>0</v>
      </c>
    </row>
    <row r="31" spans="1:18" s="130" customFormat="1" ht="15" x14ac:dyDescent="0.2">
      <c r="A31" s="238"/>
      <c r="B31" s="241"/>
      <c r="C31" s="233"/>
      <c r="D31" s="234"/>
      <c r="E31" s="261"/>
      <c r="F31" s="242"/>
      <c r="G31" s="237">
        <f t="shared" si="0"/>
        <v>0</v>
      </c>
      <c r="H31" s="401">
        <f t="shared" si="1"/>
        <v>0</v>
      </c>
      <c r="I31" s="261"/>
      <c r="J31" s="261"/>
      <c r="K31" s="234"/>
      <c r="L31" s="234"/>
      <c r="M31" s="234"/>
      <c r="N31" s="293"/>
      <c r="O31" s="328"/>
      <c r="P31" s="294">
        <v>0</v>
      </c>
    </row>
    <row r="32" spans="1:18" s="130" customFormat="1" ht="15" x14ac:dyDescent="0.2">
      <c r="A32" s="238"/>
      <c r="B32" s="241"/>
      <c r="C32" s="233"/>
      <c r="D32" s="234"/>
      <c r="E32" s="241"/>
      <c r="F32" s="242"/>
      <c r="G32" s="237">
        <f t="shared" si="0"/>
        <v>0</v>
      </c>
      <c r="H32" s="401">
        <f t="shared" si="1"/>
        <v>0</v>
      </c>
      <c r="I32" s="261"/>
      <c r="J32" s="261"/>
      <c r="K32" s="234"/>
      <c r="L32" s="234"/>
      <c r="M32" s="234"/>
      <c r="N32" s="293"/>
      <c r="O32" s="328"/>
      <c r="P32" s="294">
        <v>0</v>
      </c>
    </row>
    <row r="33" spans="1:16" s="130" customFormat="1" ht="15" x14ac:dyDescent="0.2">
      <c r="A33" s="238"/>
      <c r="B33" s="241"/>
      <c r="C33" s="233"/>
      <c r="D33" s="234"/>
      <c r="E33" s="241"/>
      <c r="F33" s="242"/>
      <c r="G33" s="237">
        <f t="shared" si="0"/>
        <v>0</v>
      </c>
      <c r="H33" s="401">
        <f t="shared" si="1"/>
        <v>0</v>
      </c>
      <c r="I33" s="261"/>
      <c r="J33" s="261"/>
      <c r="K33" s="234"/>
      <c r="L33" s="234"/>
      <c r="M33" s="234"/>
      <c r="N33" s="293"/>
      <c r="O33" s="328"/>
      <c r="P33" s="294">
        <v>0</v>
      </c>
    </row>
    <row r="34" spans="1:16" s="130" customFormat="1" ht="15" x14ac:dyDescent="0.2">
      <c r="A34" s="238"/>
      <c r="B34" s="241"/>
      <c r="C34" s="233"/>
      <c r="D34" s="234"/>
      <c r="E34" s="241"/>
      <c r="F34" s="242"/>
      <c r="G34" s="237">
        <f t="shared" si="0"/>
        <v>0</v>
      </c>
      <c r="H34" s="401">
        <f t="shared" si="1"/>
        <v>0</v>
      </c>
      <c r="I34" s="261"/>
      <c r="J34" s="261"/>
      <c r="K34" s="234"/>
      <c r="L34" s="234"/>
      <c r="M34" s="234"/>
      <c r="N34" s="293"/>
      <c r="O34" s="328"/>
      <c r="P34" s="294">
        <v>0</v>
      </c>
    </row>
    <row r="35" spans="1:16" s="130" customFormat="1" ht="15" x14ac:dyDescent="0.2">
      <c r="A35" s="238"/>
      <c r="B35" s="241"/>
      <c r="C35" s="233"/>
      <c r="D35" s="234"/>
      <c r="E35" s="241"/>
      <c r="F35" s="242"/>
      <c r="G35" s="237">
        <f t="shared" si="0"/>
        <v>0</v>
      </c>
      <c r="H35" s="401">
        <f t="shared" si="1"/>
        <v>0</v>
      </c>
      <c r="I35" s="261"/>
      <c r="J35" s="261"/>
      <c r="K35" s="234"/>
      <c r="L35" s="234"/>
      <c r="M35" s="234"/>
      <c r="N35" s="293"/>
      <c r="O35" s="328"/>
      <c r="P35" s="294">
        <v>0</v>
      </c>
    </row>
    <row r="36" spans="1:16" s="130" customFormat="1" ht="15" x14ac:dyDescent="0.2">
      <c r="A36" s="238"/>
      <c r="B36" s="241"/>
      <c r="C36" s="233"/>
      <c r="D36" s="234"/>
      <c r="E36" s="241"/>
      <c r="F36" s="242"/>
      <c r="G36" s="237">
        <f t="shared" si="0"/>
        <v>0</v>
      </c>
      <c r="H36" s="401">
        <f t="shared" si="1"/>
        <v>0</v>
      </c>
      <c r="I36" s="261"/>
      <c r="J36" s="261"/>
      <c r="K36" s="234"/>
      <c r="L36" s="234"/>
      <c r="M36" s="234"/>
      <c r="N36" s="293"/>
      <c r="O36" s="328"/>
      <c r="P36" s="294">
        <v>0</v>
      </c>
    </row>
    <row r="37" spans="1:16" s="130" customFormat="1" ht="15" x14ac:dyDescent="0.2">
      <c r="A37" s="238"/>
      <c r="B37" s="241"/>
      <c r="C37" s="233"/>
      <c r="D37" s="240"/>
      <c r="E37" s="241"/>
      <c r="F37" s="242"/>
      <c r="G37" s="237">
        <f t="shared" si="0"/>
        <v>0</v>
      </c>
      <c r="H37" s="401">
        <f t="shared" si="1"/>
        <v>0</v>
      </c>
      <c r="I37" s="261"/>
      <c r="J37" s="261"/>
      <c r="K37" s="234"/>
      <c r="L37" s="234"/>
      <c r="M37" s="234"/>
      <c r="N37" s="293"/>
      <c r="O37" s="328"/>
      <c r="P37" s="294">
        <v>0</v>
      </c>
    </row>
    <row r="38" spans="1:16" s="130" customFormat="1" ht="15" x14ac:dyDescent="0.2">
      <c r="A38" s="238"/>
      <c r="B38" s="241"/>
      <c r="C38" s="233"/>
      <c r="D38" s="234"/>
      <c r="E38" s="389"/>
      <c r="F38" s="242"/>
      <c r="G38" s="237">
        <f t="shared" si="0"/>
        <v>0</v>
      </c>
      <c r="H38" s="401">
        <f t="shared" si="1"/>
        <v>0</v>
      </c>
      <c r="I38" s="261"/>
      <c r="J38" s="261"/>
      <c r="K38" s="234"/>
      <c r="L38" s="234"/>
      <c r="M38" s="234"/>
      <c r="N38" s="293"/>
      <c r="O38" s="328"/>
      <c r="P38" s="294">
        <v>0</v>
      </c>
    </row>
    <row r="39" spans="1:16" s="130" customFormat="1" ht="15" x14ac:dyDescent="0.2">
      <c r="A39" s="238"/>
      <c r="B39" s="241"/>
      <c r="C39" s="233"/>
      <c r="D39" s="234"/>
      <c r="E39" s="241"/>
      <c r="F39" s="242"/>
      <c r="G39" s="237">
        <f t="shared" si="0"/>
        <v>0</v>
      </c>
      <c r="H39" s="401">
        <f t="shared" si="1"/>
        <v>0</v>
      </c>
      <c r="I39" s="261"/>
      <c r="J39" s="261"/>
      <c r="K39" s="234"/>
      <c r="L39" s="234"/>
      <c r="M39" s="234"/>
      <c r="N39" s="293"/>
      <c r="O39" s="328"/>
      <c r="P39" s="294">
        <v>0</v>
      </c>
    </row>
    <row r="40" spans="1:16" s="130" customFormat="1" ht="15" x14ac:dyDescent="0.2">
      <c r="A40" s="238"/>
      <c r="B40" s="241"/>
      <c r="C40" s="233"/>
      <c r="D40" s="234"/>
      <c r="E40" s="241"/>
      <c r="F40" s="242"/>
      <c r="G40" s="237">
        <f t="shared" si="0"/>
        <v>0</v>
      </c>
      <c r="H40" s="401">
        <f t="shared" si="1"/>
        <v>0</v>
      </c>
      <c r="I40" s="261"/>
      <c r="J40" s="261"/>
      <c r="K40" s="234"/>
      <c r="L40" s="234"/>
      <c r="M40" s="234"/>
      <c r="N40" s="293"/>
      <c r="O40" s="328"/>
      <c r="P40" s="294">
        <v>0</v>
      </c>
    </row>
    <row r="41" spans="1:16" s="130" customFormat="1" ht="15" x14ac:dyDescent="0.2">
      <c r="A41" s="238"/>
      <c r="B41" s="241"/>
      <c r="C41" s="233"/>
      <c r="D41" s="234"/>
      <c r="E41" s="241"/>
      <c r="F41" s="242"/>
      <c r="G41" s="237">
        <f t="shared" si="0"/>
        <v>0</v>
      </c>
      <c r="H41" s="401">
        <f t="shared" si="1"/>
        <v>0</v>
      </c>
      <c r="I41" s="261"/>
      <c r="J41" s="261"/>
      <c r="K41" s="234"/>
      <c r="L41" s="234"/>
      <c r="M41" s="234"/>
      <c r="N41" s="293"/>
      <c r="O41" s="328"/>
      <c r="P41" s="294">
        <v>0</v>
      </c>
    </row>
    <row r="42" spans="1:16" s="130" customFormat="1" ht="15" x14ac:dyDescent="0.2">
      <c r="A42" s="238"/>
      <c r="B42" s="241"/>
      <c r="C42" s="233"/>
      <c r="D42" s="234"/>
      <c r="E42" s="241"/>
      <c r="F42" s="242"/>
      <c r="G42" s="237">
        <f t="shared" si="0"/>
        <v>0</v>
      </c>
      <c r="H42" s="401">
        <f t="shared" si="1"/>
        <v>0</v>
      </c>
      <c r="I42" s="261"/>
      <c r="J42" s="261"/>
      <c r="K42" s="234"/>
      <c r="L42" s="234"/>
      <c r="M42" s="234"/>
      <c r="N42" s="293"/>
      <c r="O42" s="328"/>
      <c r="P42" s="294">
        <v>0</v>
      </c>
    </row>
    <row r="43" spans="1:16" s="130" customFormat="1" ht="15" x14ac:dyDescent="0.2">
      <c r="A43" s="238"/>
      <c r="B43" s="314"/>
      <c r="C43" s="237"/>
      <c r="D43" s="234"/>
      <c r="E43" s="241"/>
      <c r="F43" s="242"/>
      <c r="G43" s="237">
        <f t="shared" si="0"/>
        <v>0</v>
      </c>
      <c r="H43" s="401">
        <f t="shared" si="1"/>
        <v>0</v>
      </c>
      <c r="I43" s="261"/>
      <c r="J43" s="261"/>
      <c r="K43" s="234"/>
      <c r="L43" s="234"/>
      <c r="M43" s="234"/>
      <c r="N43" s="293"/>
      <c r="O43" s="328"/>
      <c r="P43" s="294">
        <v>0</v>
      </c>
    </row>
    <row r="44" spans="1:16" s="130" customFormat="1" ht="15" x14ac:dyDescent="0.2">
      <c r="A44" s="238"/>
      <c r="B44" s="314"/>
      <c r="C44" s="237"/>
      <c r="D44" s="234"/>
      <c r="E44" s="241"/>
      <c r="F44" s="242"/>
      <c r="G44" s="237">
        <f t="shared" si="0"/>
        <v>0</v>
      </c>
      <c r="H44" s="401">
        <f t="shared" si="1"/>
        <v>0</v>
      </c>
      <c r="I44" s="261"/>
      <c r="J44" s="261"/>
      <c r="K44" s="234"/>
      <c r="L44" s="234"/>
      <c r="M44" s="234"/>
      <c r="N44" s="293"/>
      <c r="O44" s="328"/>
      <c r="P44" s="294">
        <v>0</v>
      </c>
    </row>
    <row r="45" spans="1:16" s="130" customFormat="1" ht="15" x14ac:dyDescent="0.2">
      <c r="A45" s="238"/>
      <c r="B45" s="314"/>
      <c r="C45" s="237"/>
      <c r="D45" s="234"/>
      <c r="E45" s="241"/>
      <c r="F45" s="242"/>
      <c r="G45" s="237">
        <f t="shared" si="0"/>
        <v>0</v>
      </c>
      <c r="H45" s="401">
        <f t="shared" si="1"/>
        <v>0</v>
      </c>
      <c r="I45" s="261"/>
      <c r="J45" s="261"/>
      <c r="K45" s="234"/>
      <c r="L45" s="234"/>
      <c r="M45" s="234"/>
      <c r="N45" s="293"/>
      <c r="O45" s="328"/>
      <c r="P45" s="294">
        <v>0</v>
      </c>
    </row>
    <row r="46" spans="1:16" s="130" customFormat="1" ht="15" x14ac:dyDescent="0.2">
      <c r="A46" s="238"/>
      <c r="B46" s="314"/>
      <c r="C46" s="250"/>
      <c r="D46" s="234"/>
      <c r="E46" s="241"/>
      <c r="F46" s="242"/>
      <c r="G46" s="237">
        <f t="shared" si="0"/>
        <v>0</v>
      </c>
      <c r="H46" s="401">
        <f t="shared" si="1"/>
        <v>0</v>
      </c>
      <c r="I46" s="261"/>
      <c r="J46" s="261"/>
      <c r="K46" s="234"/>
      <c r="L46" s="234"/>
      <c r="M46" s="234"/>
      <c r="N46" s="293"/>
      <c r="O46" s="328"/>
      <c r="P46" s="294">
        <v>0</v>
      </c>
    </row>
    <row r="47" spans="1:16" s="130" customFormat="1" ht="15" x14ac:dyDescent="0.2">
      <c r="A47" s="238"/>
      <c r="B47" s="314"/>
      <c r="C47" s="237"/>
      <c r="D47" s="234"/>
      <c r="E47" s="241"/>
      <c r="F47" s="242"/>
      <c r="G47" s="237">
        <f t="shared" si="0"/>
        <v>0</v>
      </c>
      <c r="H47" s="401">
        <f t="shared" si="1"/>
        <v>0</v>
      </c>
      <c r="I47" s="248"/>
      <c r="J47" s="248"/>
      <c r="K47" s="234"/>
      <c r="L47" s="234"/>
      <c r="M47" s="234"/>
      <c r="N47" s="293"/>
      <c r="O47" s="328"/>
      <c r="P47" s="294">
        <v>0</v>
      </c>
    </row>
    <row r="48" spans="1:16" s="130" customFormat="1" ht="15" x14ac:dyDescent="0.2">
      <c r="A48" s="238"/>
      <c r="B48" s="314"/>
      <c r="C48" s="237"/>
      <c r="D48" s="234"/>
      <c r="E48" s="241"/>
      <c r="F48" s="242"/>
      <c r="G48" s="233">
        <f t="shared" ref="G48:H90" si="2">G47-E48+C48</f>
        <v>0</v>
      </c>
      <c r="H48" s="401">
        <f t="shared" si="1"/>
        <v>0</v>
      </c>
      <c r="I48" s="248"/>
      <c r="J48" s="248"/>
      <c r="K48" s="234"/>
      <c r="L48" s="234"/>
      <c r="M48" s="234"/>
      <c r="N48" s="293"/>
      <c r="O48" s="328"/>
      <c r="P48" s="294">
        <v>0</v>
      </c>
    </row>
    <row r="49" spans="1:16" s="130" customFormat="1" ht="15" x14ac:dyDescent="0.2">
      <c r="A49" s="238"/>
      <c r="B49" s="314"/>
      <c r="C49" s="237"/>
      <c r="D49" s="234"/>
      <c r="E49" s="241"/>
      <c r="F49" s="242"/>
      <c r="G49" s="233">
        <f t="shared" si="2"/>
        <v>0</v>
      </c>
      <c r="H49" s="401">
        <f t="shared" si="1"/>
        <v>0</v>
      </c>
      <c r="I49" s="248"/>
      <c r="J49" s="248"/>
      <c r="K49" s="234"/>
      <c r="L49" s="234"/>
      <c r="M49" s="234"/>
      <c r="N49" s="293"/>
      <c r="O49" s="328"/>
      <c r="P49" s="294">
        <v>0</v>
      </c>
    </row>
    <row r="50" spans="1:16" s="130" customFormat="1" ht="15" x14ac:dyDescent="0.2">
      <c r="A50" s="238"/>
      <c r="B50" s="314"/>
      <c r="C50" s="237"/>
      <c r="D50" s="234"/>
      <c r="E50" s="241"/>
      <c r="F50" s="242"/>
      <c r="G50" s="233">
        <f t="shared" si="2"/>
        <v>0</v>
      </c>
      <c r="H50" s="401">
        <f t="shared" si="1"/>
        <v>0</v>
      </c>
      <c r="I50" s="248"/>
      <c r="J50" s="248"/>
      <c r="K50" s="234"/>
      <c r="L50" s="234"/>
      <c r="M50" s="234"/>
      <c r="N50" s="293"/>
      <c r="O50" s="328"/>
      <c r="P50" s="294">
        <v>0</v>
      </c>
    </row>
    <row r="51" spans="1:16" s="130" customFormat="1" ht="15" x14ac:dyDescent="0.2">
      <c r="A51" s="238"/>
      <c r="B51" s="314"/>
      <c r="C51" s="237"/>
      <c r="D51" s="234"/>
      <c r="E51" s="241"/>
      <c r="F51" s="242"/>
      <c r="G51" s="233">
        <f t="shared" si="2"/>
        <v>0</v>
      </c>
      <c r="H51" s="401">
        <f t="shared" ref="H51:H55" si="3">H50-F51+D51</f>
        <v>0</v>
      </c>
      <c r="I51" s="248"/>
      <c r="J51" s="248"/>
      <c r="K51" s="234"/>
      <c r="L51" s="234"/>
      <c r="M51" s="234"/>
      <c r="N51" s="293"/>
      <c r="O51" s="328"/>
      <c r="P51" s="294">
        <v>0</v>
      </c>
    </row>
    <row r="52" spans="1:16" s="130" customFormat="1" ht="15" x14ac:dyDescent="0.2">
      <c r="A52" s="238"/>
      <c r="B52" s="314"/>
      <c r="C52" s="237"/>
      <c r="D52" s="234"/>
      <c r="E52" s="241"/>
      <c r="F52" s="242"/>
      <c r="G52" s="233">
        <f t="shared" si="2"/>
        <v>0</v>
      </c>
      <c r="H52" s="401">
        <f t="shared" si="3"/>
        <v>0</v>
      </c>
      <c r="I52" s="248"/>
      <c r="J52" s="248"/>
      <c r="K52" s="234"/>
      <c r="L52" s="234"/>
      <c r="M52" s="234"/>
      <c r="N52" s="293"/>
      <c r="O52" s="328"/>
      <c r="P52" s="294">
        <v>0</v>
      </c>
    </row>
    <row r="53" spans="1:16" s="130" customFormat="1" ht="15" x14ac:dyDescent="0.2">
      <c r="A53" s="238"/>
      <c r="B53" s="314"/>
      <c r="C53" s="237"/>
      <c r="D53" s="234"/>
      <c r="E53" s="241"/>
      <c r="F53" s="242"/>
      <c r="G53" s="233">
        <f t="shared" si="2"/>
        <v>0</v>
      </c>
      <c r="H53" s="401">
        <f t="shared" si="3"/>
        <v>0</v>
      </c>
      <c r="I53" s="248"/>
      <c r="J53" s="248"/>
      <c r="K53" s="238"/>
      <c r="L53" s="238"/>
      <c r="M53" s="234"/>
      <c r="N53" s="294"/>
      <c r="O53" s="328"/>
      <c r="P53" s="294">
        <v>0</v>
      </c>
    </row>
    <row r="54" spans="1:16" s="130" customFormat="1" ht="15" x14ac:dyDescent="0.2">
      <c r="A54" s="238"/>
      <c r="B54" s="314"/>
      <c r="C54" s="233"/>
      <c r="D54" s="234"/>
      <c r="E54" s="241"/>
      <c r="F54" s="242"/>
      <c r="G54" s="233">
        <f t="shared" si="2"/>
        <v>0</v>
      </c>
      <c r="H54" s="401">
        <f t="shared" si="3"/>
        <v>0</v>
      </c>
      <c r="I54" s="248"/>
      <c r="J54" s="248"/>
      <c r="K54" s="238"/>
      <c r="L54" s="238"/>
      <c r="M54" s="234"/>
      <c r="N54" s="294"/>
      <c r="O54" s="328"/>
      <c r="P54" s="294">
        <v>0</v>
      </c>
    </row>
    <row r="55" spans="1:16" s="130" customFormat="1" ht="15" x14ac:dyDescent="0.2">
      <c r="A55" s="238"/>
      <c r="B55" s="314"/>
      <c r="C55" s="237"/>
      <c r="D55" s="234"/>
      <c r="E55" s="241"/>
      <c r="F55" s="242"/>
      <c r="G55" s="233">
        <f t="shared" si="2"/>
        <v>0</v>
      </c>
      <c r="H55" s="401">
        <f t="shared" si="3"/>
        <v>0</v>
      </c>
      <c r="I55" s="248"/>
      <c r="J55" s="248"/>
      <c r="K55" s="238"/>
      <c r="L55" s="238"/>
      <c r="M55" s="234"/>
      <c r="N55" s="294"/>
      <c r="O55" s="328"/>
      <c r="P55" s="294">
        <v>0</v>
      </c>
    </row>
    <row r="56" spans="1:16" s="130" customFormat="1" ht="15.75" x14ac:dyDescent="0.25">
      <c r="A56" s="238"/>
      <c r="B56" s="314"/>
      <c r="C56" s="237"/>
      <c r="D56" s="234"/>
      <c r="E56" s="241"/>
      <c r="F56" s="242"/>
      <c r="G56" s="233">
        <f t="shared" si="2"/>
        <v>0</v>
      </c>
      <c r="H56" s="283">
        <f t="shared" ref="H56:H74" si="4">H55-F56+D56</f>
        <v>0</v>
      </c>
      <c r="I56" s="248"/>
      <c r="J56" s="248"/>
      <c r="K56" s="238"/>
      <c r="L56" s="238"/>
      <c r="M56" s="234"/>
      <c r="N56" s="294"/>
      <c r="O56" s="328"/>
      <c r="P56" s="294">
        <v>0</v>
      </c>
    </row>
    <row r="57" spans="1:16" s="130" customFormat="1" ht="15.75" x14ac:dyDescent="0.25">
      <c r="A57" s="238"/>
      <c r="B57" s="314"/>
      <c r="C57" s="237"/>
      <c r="D57" s="234"/>
      <c r="E57" s="241"/>
      <c r="F57" s="242"/>
      <c r="G57" s="233">
        <f t="shared" si="2"/>
        <v>0</v>
      </c>
      <c r="H57" s="283">
        <f t="shared" si="4"/>
        <v>0</v>
      </c>
      <c r="I57" s="248"/>
      <c r="J57" s="248"/>
      <c r="K57" s="238"/>
      <c r="L57" s="238"/>
      <c r="M57" s="234"/>
      <c r="N57" s="294"/>
      <c r="O57" s="328"/>
      <c r="P57" s="294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33">
        <f t="shared" si="2"/>
        <v>0</v>
      </c>
      <c r="H58" s="283">
        <f t="shared" si="4"/>
        <v>0</v>
      </c>
      <c r="I58" s="248"/>
      <c r="J58" s="248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150"/>
      <c r="C59" s="80"/>
      <c r="D59" s="81"/>
      <c r="E59" s="145"/>
      <c r="F59" s="36"/>
      <c r="G59" s="233">
        <f t="shared" si="2"/>
        <v>0</v>
      </c>
      <c r="H59" s="283">
        <f t="shared" si="4"/>
        <v>0</v>
      </c>
      <c r="I59" s="248"/>
      <c r="J59" s="248"/>
      <c r="K59" s="57"/>
      <c r="L59" s="57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37">
        <f t="shared" si="2"/>
        <v>0</v>
      </c>
      <c r="H60" s="283">
        <f t="shared" si="4"/>
        <v>0</v>
      </c>
      <c r="I60" s="234"/>
      <c r="J60" s="234"/>
      <c r="K60" s="57"/>
      <c r="L60" s="171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37">
        <f t="shared" si="2"/>
        <v>0</v>
      </c>
      <c r="H61" s="283">
        <f t="shared" si="4"/>
        <v>0</v>
      </c>
      <c r="I61" s="234"/>
      <c r="J61" s="234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37">
        <f t="shared" si="2"/>
        <v>0</v>
      </c>
      <c r="H62" s="283">
        <f t="shared" si="4"/>
        <v>0</v>
      </c>
      <c r="I62" s="234"/>
      <c r="J62" s="234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37">
        <f t="shared" si="2"/>
        <v>0</v>
      </c>
      <c r="H63" s="283">
        <f t="shared" si="4"/>
        <v>0</v>
      </c>
      <c r="I63" s="234"/>
      <c r="J63" s="234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81"/>
      <c r="G64" s="237">
        <f t="shared" si="2"/>
        <v>0</v>
      </c>
      <c r="H64" s="283">
        <f t="shared" si="4"/>
        <v>0</v>
      </c>
      <c r="I64" s="234"/>
      <c r="J64" s="234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37">
        <f t="shared" si="2"/>
        <v>0</v>
      </c>
      <c r="H65" s="283">
        <f t="shared" si="4"/>
        <v>0</v>
      </c>
      <c r="I65" s="234"/>
      <c r="J65" s="234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37">
        <f t="shared" si="2"/>
        <v>0</v>
      </c>
      <c r="H66" s="283">
        <f t="shared" si="4"/>
        <v>0</v>
      </c>
      <c r="I66" s="234"/>
      <c r="J66" s="234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37">
        <f t="shared" si="2"/>
        <v>0</v>
      </c>
      <c r="H67" s="283">
        <f t="shared" si="4"/>
        <v>0</v>
      </c>
      <c r="I67" s="234"/>
      <c r="J67" s="234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37">
        <f t="shared" si="2"/>
        <v>0</v>
      </c>
      <c r="H68" s="283">
        <f t="shared" si="4"/>
        <v>0</v>
      </c>
      <c r="I68" s="234"/>
      <c r="J68" s="234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37">
        <f t="shared" si="2"/>
        <v>0</v>
      </c>
      <c r="H69" s="283">
        <f t="shared" si="4"/>
        <v>0</v>
      </c>
      <c r="I69" s="234"/>
      <c r="J69" s="234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37">
        <f t="shared" si="2"/>
        <v>0</v>
      </c>
      <c r="H70" s="283">
        <f t="shared" si="4"/>
        <v>0</v>
      </c>
      <c r="I70" s="234"/>
      <c r="J70" s="234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0"/>
      <c r="D71" s="57"/>
      <c r="E71" s="80"/>
      <c r="F71" s="57"/>
      <c r="G71" s="237">
        <f t="shared" si="2"/>
        <v>0</v>
      </c>
      <c r="H71" s="283">
        <f t="shared" si="4"/>
        <v>0</v>
      </c>
      <c r="I71" s="234"/>
      <c r="J71" s="234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3"/>
      <c r="D72" s="57"/>
      <c r="E72" s="80"/>
      <c r="F72" s="57"/>
      <c r="G72" s="237">
        <f t="shared" si="2"/>
        <v>0</v>
      </c>
      <c r="H72" s="283">
        <f t="shared" si="4"/>
        <v>0</v>
      </c>
      <c r="I72" s="234"/>
      <c r="J72" s="234"/>
      <c r="K72" s="57"/>
      <c r="L72" s="57"/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37">
        <f t="shared" si="2"/>
        <v>0</v>
      </c>
      <c r="H73" s="283">
        <f t="shared" si="4"/>
        <v>0</v>
      </c>
      <c r="I73" s="234"/>
      <c r="J73" s="234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37">
        <f t="shared" si="2"/>
        <v>0</v>
      </c>
      <c r="H74" s="283">
        <f t="shared" si="4"/>
        <v>0</v>
      </c>
      <c r="I74" s="234"/>
      <c r="J74" s="234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37">
        <f t="shared" si="2"/>
        <v>0</v>
      </c>
      <c r="H75" s="283">
        <f t="shared" si="2"/>
        <v>0</v>
      </c>
      <c r="I75" s="234"/>
      <c r="J75" s="234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37">
        <f t="shared" si="2"/>
        <v>0</v>
      </c>
      <c r="H76" s="283">
        <f t="shared" si="2"/>
        <v>0</v>
      </c>
      <c r="I76" s="234"/>
      <c r="J76" s="234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37">
        <f t="shared" si="2"/>
        <v>0</v>
      </c>
      <c r="H77" s="283">
        <f t="shared" si="2"/>
        <v>0</v>
      </c>
      <c r="I77" s="234"/>
      <c r="J77" s="234"/>
      <c r="K77" s="57"/>
      <c r="L77" s="57" t="str">
        <f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37">
        <f t="shared" si="2"/>
        <v>0</v>
      </c>
      <c r="H78" s="283">
        <f t="shared" si="2"/>
        <v>0</v>
      </c>
      <c r="I78" s="234"/>
      <c r="J78" s="234"/>
      <c r="K78" s="57"/>
      <c r="L78" s="57" t="str">
        <f t="shared" ref="L78:L117" si="5">IF(D78&gt;0,D78," ")</f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37">
        <f t="shared" si="2"/>
        <v>0</v>
      </c>
      <c r="H79" s="283">
        <f t="shared" si="2"/>
        <v>0</v>
      </c>
      <c r="I79" s="234"/>
      <c r="J79" s="234"/>
      <c r="K79" s="57"/>
      <c r="L79" s="57" t="str">
        <f t="shared" si="5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81"/>
      <c r="C80" s="80"/>
      <c r="D80" s="57"/>
      <c r="E80" s="80"/>
      <c r="F80" s="57"/>
      <c r="G80" s="237">
        <f t="shared" si="2"/>
        <v>0</v>
      </c>
      <c r="H80" s="283">
        <f t="shared" si="2"/>
        <v>0</v>
      </c>
      <c r="I80" s="234"/>
      <c r="J80" s="234"/>
      <c r="K80" s="57"/>
      <c r="L80" s="57" t="str">
        <f t="shared" si="5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37">
        <f t="shared" si="2"/>
        <v>0</v>
      </c>
      <c r="H81" s="283">
        <f t="shared" si="2"/>
        <v>0</v>
      </c>
      <c r="I81" s="234"/>
      <c r="J81" s="234"/>
      <c r="K81" s="57"/>
      <c r="L81" s="57" t="str">
        <f t="shared" si="5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37">
        <f t="shared" si="2"/>
        <v>0</v>
      </c>
      <c r="H82" s="283">
        <f t="shared" si="2"/>
        <v>0</v>
      </c>
      <c r="I82" s="234"/>
      <c r="J82" s="234"/>
      <c r="K82" s="57"/>
      <c r="L82" s="57" t="str">
        <f t="shared" si="5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37">
        <f t="shared" si="2"/>
        <v>0</v>
      </c>
      <c r="H83" s="283">
        <f t="shared" si="2"/>
        <v>0</v>
      </c>
      <c r="I83" s="234"/>
      <c r="J83" s="234"/>
      <c r="K83" s="57"/>
      <c r="L83" s="57" t="str">
        <f t="shared" si="5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37">
        <f t="shared" si="2"/>
        <v>0</v>
      </c>
      <c r="H84" s="283">
        <f t="shared" si="2"/>
        <v>0</v>
      </c>
      <c r="I84" s="234"/>
      <c r="J84" s="234"/>
      <c r="K84" s="57"/>
      <c r="L84" s="57" t="str">
        <f t="shared" si="5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37">
        <f t="shared" si="2"/>
        <v>0</v>
      </c>
      <c r="H85" s="283">
        <f t="shared" si="2"/>
        <v>0</v>
      </c>
      <c r="I85" s="234"/>
      <c r="J85" s="234"/>
      <c r="K85" s="57"/>
      <c r="L85" s="57" t="str">
        <f t="shared" si="5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37">
        <f t="shared" si="2"/>
        <v>0</v>
      </c>
      <c r="H86" s="283">
        <f t="shared" si="2"/>
        <v>0</v>
      </c>
      <c r="I86" s="238"/>
      <c r="J86" s="234"/>
      <c r="K86" s="57"/>
      <c r="L86" s="57" t="str">
        <f t="shared" si="5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37">
        <f t="shared" si="2"/>
        <v>0</v>
      </c>
      <c r="H87" s="283">
        <f t="shared" si="2"/>
        <v>0</v>
      </c>
      <c r="I87" s="238"/>
      <c r="J87" s="234"/>
      <c r="K87" s="57"/>
      <c r="L87" s="57" t="str">
        <f t="shared" si="5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37">
        <f t="shared" si="2"/>
        <v>0</v>
      </c>
      <c r="H88" s="283">
        <f t="shared" si="2"/>
        <v>0</v>
      </c>
      <c r="I88" s="238"/>
      <c r="J88" s="234"/>
      <c r="K88" s="57"/>
      <c r="L88" s="57" t="str">
        <f t="shared" si="5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37">
        <f t="shared" si="2"/>
        <v>0</v>
      </c>
      <c r="H89" s="283">
        <f t="shared" si="2"/>
        <v>0</v>
      </c>
      <c r="I89" s="238"/>
      <c r="J89" s="234"/>
      <c r="K89" s="57"/>
      <c r="L89" s="57" t="str">
        <f t="shared" si="5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37">
        <f t="shared" si="2"/>
        <v>0</v>
      </c>
      <c r="H90" s="283">
        <f t="shared" si="2"/>
        <v>0</v>
      </c>
      <c r="I90" s="238"/>
      <c r="J90" s="234"/>
      <c r="K90" s="57"/>
      <c r="L90" s="57" t="str">
        <f t="shared" si="5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37">
        <f t="shared" ref="G91:H154" si="6">G90-E91+C91</f>
        <v>0</v>
      </c>
      <c r="H91" s="283">
        <f t="shared" si="6"/>
        <v>0</v>
      </c>
      <c r="I91" s="238"/>
      <c r="J91" s="234"/>
      <c r="K91" s="57"/>
      <c r="L91" s="57" t="str">
        <f t="shared" si="5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37">
        <f t="shared" si="6"/>
        <v>0</v>
      </c>
      <c r="H92" s="283">
        <f t="shared" si="6"/>
        <v>0</v>
      </c>
      <c r="I92" s="238"/>
      <c r="J92" s="234"/>
      <c r="K92" s="57"/>
      <c r="L92" s="57" t="str">
        <f t="shared" si="5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37">
        <f t="shared" si="6"/>
        <v>0</v>
      </c>
      <c r="H93" s="283">
        <f t="shared" si="6"/>
        <v>0</v>
      </c>
      <c r="I93" s="238"/>
      <c r="J93" s="234"/>
      <c r="K93" s="57"/>
      <c r="L93" s="57" t="str">
        <f t="shared" si="5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37">
        <f t="shared" si="6"/>
        <v>0</v>
      </c>
      <c r="H94" s="283">
        <f t="shared" si="6"/>
        <v>0</v>
      </c>
      <c r="I94" s="238"/>
      <c r="J94" s="234"/>
      <c r="K94" s="57"/>
      <c r="L94" s="57" t="str">
        <f t="shared" si="5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37">
        <f t="shared" si="6"/>
        <v>0</v>
      </c>
      <c r="H95" s="283">
        <f t="shared" si="6"/>
        <v>0</v>
      </c>
      <c r="I95" s="238"/>
      <c r="J95" s="234"/>
      <c r="K95" s="57"/>
      <c r="L95" s="57" t="str">
        <f t="shared" si="5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37">
        <f t="shared" si="6"/>
        <v>0</v>
      </c>
      <c r="H96" s="283">
        <f t="shared" si="6"/>
        <v>0</v>
      </c>
      <c r="I96" s="238"/>
      <c r="J96" s="234"/>
      <c r="K96" s="57"/>
      <c r="L96" s="57" t="str">
        <f t="shared" si="5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37">
        <f t="shared" si="6"/>
        <v>0</v>
      </c>
      <c r="H97" s="283">
        <f t="shared" si="6"/>
        <v>0</v>
      </c>
      <c r="I97" s="238"/>
      <c r="J97" s="234"/>
      <c r="K97" s="57"/>
      <c r="L97" s="57" t="str">
        <f t="shared" si="5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37">
        <f t="shared" si="6"/>
        <v>0</v>
      </c>
      <c r="H98" s="283">
        <f t="shared" si="6"/>
        <v>0</v>
      </c>
      <c r="I98" s="238"/>
      <c r="J98" s="234"/>
      <c r="K98" s="57"/>
      <c r="L98" s="57" t="str">
        <f t="shared" si="5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37">
        <f t="shared" si="6"/>
        <v>0</v>
      </c>
      <c r="H99" s="283">
        <f t="shared" si="6"/>
        <v>0</v>
      </c>
      <c r="I99" s="238"/>
      <c r="J99" s="234"/>
      <c r="K99" s="57"/>
      <c r="L99" s="57" t="str">
        <f t="shared" si="5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37">
        <f t="shared" si="6"/>
        <v>0</v>
      </c>
      <c r="H100" s="283">
        <f t="shared" si="6"/>
        <v>0</v>
      </c>
      <c r="I100" s="238"/>
      <c r="J100" s="234"/>
      <c r="K100" s="57"/>
      <c r="L100" s="57" t="str">
        <f t="shared" si="5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37">
        <f t="shared" si="6"/>
        <v>0</v>
      </c>
      <c r="H101" s="283">
        <f t="shared" si="6"/>
        <v>0</v>
      </c>
      <c r="I101" s="238"/>
      <c r="J101" s="234"/>
      <c r="K101" s="57"/>
      <c r="L101" s="57" t="str">
        <f t="shared" si="5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37">
        <f t="shared" si="6"/>
        <v>0</v>
      </c>
      <c r="H102" s="283">
        <f t="shared" si="6"/>
        <v>0</v>
      </c>
      <c r="I102" s="238"/>
      <c r="J102" s="234"/>
      <c r="K102" s="57"/>
      <c r="L102" s="57" t="str">
        <f t="shared" si="5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37">
        <f t="shared" si="6"/>
        <v>0</v>
      </c>
      <c r="H103" s="283">
        <f t="shared" si="6"/>
        <v>0</v>
      </c>
      <c r="I103" s="238"/>
      <c r="J103" s="234"/>
      <c r="K103" s="57"/>
      <c r="L103" s="57" t="str">
        <f t="shared" si="5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37">
        <f t="shared" si="6"/>
        <v>0</v>
      </c>
      <c r="H104" s="283">
        <f t="shared" si="6"/>
        <v>0</v>
      </c>
      <c r="I104" s="238"/>
      <c r="J104" s="234"/>
      <c r="K104" s="57"/>
      <c r="L104" s="57" t="str">
        <f t="shared" si="5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37">
        <f t="shared" si="6"/>
        <v>0</v>
      </c>
      <c r="H105" s="283">
        <f t="shared" si="6"/>
        <v>0</v>
      </c>
      <c r="I105" s="238"/>
      <c r="J105" s="234"/>
      <c r="K105" s="57"/>
      <c r="L105" s="57" t="str">
        <f t="shared" si="5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37">
        <f t="shared" si="6"/>
        <v>0</v>
      </c>
      <c r="H106" s="283">
        <f t="shared" si="6"/>
        <v>0</v>
      </c>
      <c r="I106" s="238"/>
      <c r="J106" s="234"/>
      <c r="K106" s="57"/>
      <c r="L106" s="57" t="str">
        <f t="shared" si="5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37">
        <f t="shared" si="6"/>
        <v>0</v>
      </c>
      <c r="H107" s="283">
        <f t="shared" si="6"/>
        <v>0</v>
      </c>
      <c r="I107" s="238"/>
      <c r="J107" s="234"/>
      <c r="K107" s="57"/>
      <c r="L107" s="57" t="str">
        <f t="shared" si="5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37">
        <f t="shared" si="6"/>
        <v>0</v>
      </c>
      <c r="H108" s="283">
        <f t="shared" si="6"/>
        <v>0</v>
      </c>
      <c r="I108" s="238"/>
      <c r="J108" s="234"/>
      <c r="K108" s="57"/>
      <c r="L108" s="57" t="str">
        <f t="shared" si="5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37">
        <f t="shared" si="6"/>
        <v>0</v>
      </c>
      <c r="H109" s="283">
        <f t="shared" si="6"/>
        <v>0</v>
      </c>
      <c r="I109" s="238"/>
      <c r="J109" s="234"/>
      <c r="K109" s="57"/>
      <c r="L109" s="57" t="str">
        <f t="shared" si="5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37">
        <f t="shared" si="6"/>
        <v>0</v>
      </c>
      <c r="H110" s="283">
        <f t="shared" si="6"/>
        <v>0</v>
      </c>
      <c r="I110" s="238"/>
      <c r="J110" s="234"/>
      <c r="K110" s="57"/>
      <c r="L110" s="57" t="str">
        <f t="shared" si="5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37">
        <f t="shared" si="6"/>
        <v>0</v>
      </c>
      <c r="H111" s="283">
        <f t="shared" si="6"/>
        <v>0</v>
      </c>
      <c r="I111" s="238"/>
      <c r="J111" s="234"/>
      <c r="K111" s="57"/>
      <c r="L111" s="57" t="str">
        <f t="shared" si="5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37">
        <f t="shared" si="6"/>
        <v>0</v>
      </c>
      <c r="H112" s="283">
        <f t="shared" si="6"/>
        <v>0</v>
      </c>
      <c r="I112" s="238"/>
      <c r="J112" s="234"/>
      <c r="K112" s="57"/>
      <c r="L112" s="57" t="str">
        <f t="shared" si="5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37">
        <f t="shared" si="6"/>
        <v>0</v>
      </c>
      <c r="H113" s="283">
        <f t="shared" si="6"/>
        <v>0</v>
      </c>
      <c r="I113" s="238"/>
      <c r="J113" s="234"/>
      <c r="K113" s="57"/>
      <c r="L113" s="57" t="str">
        <f t="shared" si="5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37">
        <f t="shared" si="6"/>
        <v>0</v>
      </c>
      <c r="H114" s="283">
        <f t="shared" si="6"/>
        <v>0</v>
      </c>
      <c r="I114" s="238"/>
      <c r="J114" s="234"/>
      <c r="K114" s="57"/>
      <c r="L114" s="57" t="str">
        <f t="shared" si="5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37">
        <f t="shared" si="6"/>
        <v>0</v>
      </c>
      <c r="H115" s="283">
        <f t="shared" si="6"/>
        <v>0</v>
      </c>
      <c r="I115" s="238"/>
      <c r="J115" s="234"/>
      <c r="K115" s="57"/>
      <c r="L115" s="57" t="str">
        <f t="shared" si="5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37">
        <f t="shared" si="6"/>
        <v>0</v>
      </c>
      <c r="H116" s="283">
        <f t="shared" si="6"/>
        <v>0</v>
      </c>
      <c r="I116" s="238"/>
      <c r="J116" s="234"/>
      <c r="K116" s="57"/>
      <c r="L116" s="57" t="str">
        <f t="shared" si="5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37">
        <f t="shared" si="6"/>
        <v>0</v>
      </c>
      <c r="H117" s="283">
        <f t="shared" si="6"/>
        <v>0</v>
      </c>
      <c r="I117" s="238"/>
      <c r="J117" s="234"/>
      <c r="K117" s="57"/>
      <c r="L117" s="57" t="str">
        <f t="shared" si="5"/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37">
        <f t="shared" si="6"/>
        <v>0</v>
      </c>
      <c r="H118" s="283">
        <f t="shared" si="6"/>
        <v>0</v>
      </c>
      <c r="I118" s="238"/>
      <c r="J118" s="234"/>
      <c r="K118" s="57"/>
      <c r="L118" s="57" t="str">
        <f t="shared" ref="L118:L136" si="7">IF(D118&gt;0,D118," ")</f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37">
        <f t="shared" si="6"/>
        <v>0</v>
      </c>
      <c r="H119" s="283">
        <f t="shared" si="6"/>
        <v>0</v>
      </c>
      <c r="I119" s="238"/>
      <c r="J119" s="234"/>
      <c r="K119" s="57"/>
      <c r="L119" s="57" t="str">
        <f t="shared" si="7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37">
        <f t="shared" si="6"/>
        <v>0</v>
      </c>
      <c r="H120" s="283">
        <f t="shared" si="6"/>
        <v>0</v>
      </c>
      <c r="I120" s="238"/>
      <c r="J120" s="234"/>
      <c r="K120" s="57"/>
      <c r="L120" s="57" t="str">
        <f t="shared" si="7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37">
        <f t="shared" si="6"/>
        <v>0</v>
      </c>
      <c r="H121" s="283">
        <f t="shared" si="6"/>
        <v>0</v>
      </c>
      <c r="I121" s="238"/>
      <c r="J121" s="234"/>
      <c r="K121" s="57"/>
      <c r="L121" s="57" t="str">
        <f t="shared" si="7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37">
        <f t="shared" si="6"/>
        <v>0</v>
      </c>
      <c r="H122" s="283">
        <f t="shared" si="6"/>
        <v>0</v>
      </c>
      <c r="I122" s="238"/>
      <c r="J122" s="234"/>
      <c r="K122" s="57"/>
      <c r="L122" s="57" t="str">
        <f t="shared" si="7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37">
        <f t="shared" si="6"/>
        <v>0</v>
      </c>
      <c r="H123" s="283">
        <f t="shared" si="6"/>
        <v>0</v>
      </c>
      <c r="I123" s="238"/>
      <c r="J123" s="234"/>
      <c r="K123" s="57"/>
      <c r="L123" s="57" t="str">
        <f t="shared" si="7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37">
        <f t="shared" si="6"/>
        <v>0</v>
      </c>
      <c r="H124" s="283">
        <f t="shared" si="6"/>
        <v>0</v>
      </c>
      <c r="I124" s="238"/>
      <c r="J124" s="234"/>
      <c r="K124" s="57"/>
      <c r="L124" s="57" t="str">
        <f t="shared" si="7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37">
        <f t="shared" si="6"/>
        <v>0</v>
      </c>
      <c r="H125" s="283">
        <f t="shared" si="6"/>
        <v>0</v>
      </c>
      <c r="I125" s="238"/>
      <c r="J125" s="234"/>
      <c r="K125" s="57"/>
      <c r="L125" s="57" t="str">
        <f t="shared" si="7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0"/>
      <c r="D126" s="57"/>
      <c r="E126" s="80"/>
      <c r="F126" s="57"/>
      <c r="G126" s="237">
        <f t="shared" si="6"/>
        <v>0</v>
      </c>
      <c r="H126" s="283">
        <f t="shared" si="6"/>
        <v>0</v>
      </c>
      <c r="I126" s="238"/>
      <c r="J126" s="234"/>
      <c r="K126" s="57"/>
      <c r="L126" s="57" t="str">
        <f t="shared" si="7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37">
        <f t="shared" si="6"/>
        <v>0</v>
      </c>
      <c r="H127" s="283">
        <f t="shared" si="6"/>
        <v>0</v>
      </c>
      <c r="I127" s="238"/>
      <c r="J127" s="234"/>
      <c r="K127" s="57"/>
      <c r="L127" s="57" t="str">
        <f t="shared" si="7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3"/>
      <c r="D128" s="57"/>
      <c r="E128" s="80"/>
      <c r="F128" s="57"/>
      <c r="G128" s="237">
        <f t="shared" si="6"/>
        <v>0</v>
      </c>
      <c r="H128" s="283">
        <f t="shared" si="6"/>
        <v>0</v>
      </c>
      <c r="I128" s="238"/>
      <c r="J128" s="234"/>
      <c r="K128" s="57"/>
      <c r="L128" s="57" t="str">
        <f t="shared" si="7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6"/>
        <v>0</v>
      </c>
      <c r="H129" s="283">
        <f t="shared" si="6"/>
        <v>0</v>
      </c>
      <c r="I129" s="57"/>
      <c r="J129" s="81"/>
      <c r="K129" s="57"/>
      <c r="L129" s="57" t="str">
        <f t="shared" si="7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6"/>
        <v>0</v>
      </c>
      <c r="H130" s="283">
        <f t="shared" si="6"/>
        <v>0</v>
      </c>
      <c r="I130" s="57"/>
      <c r="J130" s="81"/>
      <c r="K130" s="57"/>
      <c r="L130" s="57" t="str">
        <f t="shared" si="7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6"/>
        <v>0</v>
      </c>
      <c r="H131" s="283">
        <f t="shared" si="6"/>
        <v>0</v>
      </c>
      <c r="I131" s="57"/>
      <c r="J131" s="81"/>
      <c r="K131" s="57"/>
      <c r="L131" s="57" t="str">
        <f t="shared" si="7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6"/>
        <v>0</v>
      </c>
      <c r="H132" s="283">
        <f t="shared" si="6"/>
        <v>0</v>
      </c>
      <c r="I132" s="57"/>
      <c r="J132" s="81"/>
      <c r="K132" s="57"/>
      <c r="L132" s="57" t="str">
        <f t="shared" si="7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6"/>
        <v>0</v>
      </c>
      <c r="H133" s="283">
        <f t="shared" si="6"/>
        <v>0</v>
      </c>
      <c r="I133" s="57"/>
      <c r="J133" s="81"/>
      <c r="K133" s="57"/>
      <c r="L133" s="57" t="str">
        <f t="shared" si="7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6"/>
        <v>0</v>
      </c>
      <c r="H134" s="283">
        <f t="shared" si="6"/>
        <v>0</v>
      </c>
      <c r="I134" s="57"/>
      <c r="J134" s="81"/>
      <c r="K134" s="57"/>
      <c r="L134" s="57" t="str">
        <f t="shared" si="7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6"/>
        <v>0</v>
      </c>
      <c r="H135" s="283">
        <f t="shared" si="6"/>
        <v>0</v>
      </c>
      <c r="I135" s="57"/>
      <c r="J135" s="81"/>
      <c r="K135" s="57"/>
      <c r="L135" s="57" t="str">
        <f t="shared" si="7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6"/>
        <v>0</v>
      </c>
      <c r="H136" s="283">
        <f t="shared" si="6"/>
        <v>0</v>
      </c>
      <c r="I136" s="57"/>
      <c r="J136" s="81"/>
      <c r="K136" s="57"/>
      <c r="L136" s="57" t="str">
        <f t="shared" si="7"/>
        <v xml:space="preserve"> </v>
      </c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6"/>
        <v>0</v>
      </c>
      <c r="H137" s="283">
        <f t="shared" si="6"/>
        <v>0</v>
      </c>
      <c r="I137" s="57"/>
      <c r="J137" s="81"/>
      <c r="K137" s="57"/>
      <c r="L137" s="57"/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6"/>
        <v>0</v>
      </c>
      <c r="H138" s="283">
        <f t="shared" si="6"/>
        <v>0</v>
      </c>
      <c r="I138" s="57"/>
      <c r="J138" s="81"/>
      <c r="K138" s="57"/>
      <c r="L138" s="57" t="str">
        <f t="shared" ref="L138:L144" si="8">IF(D138&gt;0,D138," ")</f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0"/>
      <c r="D139" s="57"/>
      <c r="E139" s="80"/>
      <c r="F139" s="57"/>
      <c r="G139" s="80">
        <f t="shared" si="6"/>
        <v>0</v>
      </c>
      <c r="H139" s="283">
        <f t="shared" si="6"/>
        <v>0</v>
      </c>
      <c r="I139" s="57"/>
      <c r="J139" s="81"/>
      <c r="K139" s="57"/>
      <c r="L139" s="57" t="str">
        <f t="shared" si="8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3"/>
      <c r="D140" s="57"/>
      <c r="E140" s="80"/>
      <c r="F140" s="57"/>
      <c r="G140" s="80">
        <f t="shared" si="6"/>
        <v>0</v>
      </c>
      <c r="H140" s="283">
        <f t="shared" si="6"/>
        <v>0</v>
      </c>
      <c r="I140" s="57"/>
      <c r="J140" s="81"/>
      <c r="K140" s="57"/>
      <c r="L140" s="57" t="str">
        <f t="shared" si="8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6"/>
        <v>0</v>
      </c>
      <c r="H141" s="283">
        <f t="shared" si="6"/>
        <v>0</v>
      </c>
      <c r="I141" s="57"/>
      <c r="J141" s="81"/>
      <c r="K141" s="57"/>
      <c r="L141" s="57" t="str">
        <f t="shared" si="8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6"/>
        <v>0</v>
      </c>
      <c r="H142" s="283">
        <f t="shared" si="6"/>
        <v>0</v>
      </c>
      <c r="I142" s="57"/>
      <c r="J142" s="81"/>
      <c r="K142" s="57"/>
      <c r="L142" s="57" t="str">
        <f t="shared" si="8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0"/>
      <c r="D143" s="57"/>
      <c r="E143" s="80"/>
      <c r="F143" s="57"/>
      <c r="G143" s="80">
        <f t="shared" si="6"/>
        <v>0</v>
      </c>
      <c r="H143" s="283">
        <f t="shared" si="6"/>
        <v>0</v>
      </c>
      <c r="I143" s="57"/>
      <c r="J143" s="81"/>
      <c r="K143" s="57"/>
      <c r="L143" s="57" t="str">
        <f t="shared" si="8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3"/>
      <c r="D144" s="57"/>
      <c r="E144" s="80"/>
      <c r="F144" s="57"/>
      <c r="G144" s="80">
        <f t="shared" si="6"/>
        <v>0</v>
      </c>
      <c r="H144" s="283">
        <f t="shared" si="6"/>
        <v>0</v>
      </c>
      <c r="I144" s="57"/>
      <c r="J144" s="81"/>
      <c r="K144" s="57"/>
      <c r="L144" s="57" t="str">
        <f t="shared" si="8"/>
        <v xml:space="preserve"> </v>
      </c>
      <c r="M144" s="81"/>
      <c r="N144" s="78"/>
      <c r="O144" s="121"/>
      <c r="P144" s="79">
        <v>0</v>
      </c>
    </row>
    <row r="145" spans="1:16" ht="15.75" x14ac:dyDescent="0.25">
      <c r="A145" s="57"/>
      <c r="B145" s="57"/>
      <c r="C145" s="80"/>
      <c r="D145" s="57"/>
      <c r="E145" s="80"/>
      <c r="F145" s="57"/>
      <c r="G145" s="80">
        <f t="shared" si="6"/>
        <v>0</v>
      </c>
      <c r="H145" s="283">
        <f t="shared" si="6"/>
        <v>0</v>
      </c>
      <c r="I145" s="57"/>
      <c r="J145" s="81"/>
      <c r="K145" s="57"/>
      <c r="L145" s="57" t="str">
        <f t="shared" ref="L145:L209" si="9">IF(D145&gt;0,D145," ")</f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6"/>
        <v>0</v>
      </c>
      <c r="H146" s="57">
        <f t="shared" ref="H146:H154" si="10">H145-F146+D146</f>
        <v>0</v>
      </c>
      <c r="I146" s="57"/>
      <c r="J146" s="81"/>
      <c r="K146" s="57"/>
      <c r="L146" s="57" t="str">
        <f t="shared" si="9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6"/>
        <v>0</v>
      </c>
      <c r="H147" s="57">
        <f t="shared" si="10"/>
        <v>0</v>
      </c>
      <c r="I147" s="57"/>
      <c r="J147" s="81"/>
      <c r="K147" s="57"/>
      <c r="L147" s="57" t="str">
        <f t="shared" si="9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6"/>
        <v>0</v>
      </c>
      <c r="H148" s="57">
        <f t="shared" si="10"/>
        <v>0</v>
      </c>
      <c r="I148" s="57"/>
      <c r="J148" s="81"/>
      <c r="K148" s="57"/>
      <c r="L148" s="57" t="str">
        <f t="shared" si="9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6"/>
        <v>0</v>
      </c>
      <c r="H149" s="57">
        <f t="shared" si="10"/>
        <v>0</v>
      </c>
      <c r="I149" s="57"/>
      <c r="J149" s="81"/>
      <c r="K149" s="57"/>
      <c r="L149" s="57" t="str">
        <f t="shared" si="9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6"/>
        <v>0</v>
      </c>
      <c r="H150" s="57">
        <f t="shared" si="10"/>
        <v>0</v>
      </c>
      <c r="I150" s="57"/>
      <c r="J150" s="81"/>
      <c r="K150" s="57"/>
      <c r="L150" s="57" t="str">
        <f t="shared" si="9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6"/>
        <v>0</v>
      </c>
      <c r="H151" s="57">
        <f t="shared" si="10"/>
        <v>0</v>
      </c>
      <c r="I151" s="57"/>
      <c r="J151" s="81"/>
      <c r="K151" s="57"/>
      <c r="L151" s="57" t="str">
        <f t="shared" si="9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6"/>
        <v>0</v>
      </c>
      <c r="H152" s="57">
        <f t="shared" si="10"/>
        <v>0</v>
      </c>
      <c r="I152" s="57"/>
      <c r="J152" s="81"/>
      <c r="K152" s="57"/>
      <c r="L152" s="57" t="str">
        <f t="shared" si="9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6"/>
        <v>0</v>
      </c>
      <c r="H153" s="57">
        <f t="shared" si="10"/>
        <v>0</v>
      </c>
      <c r="I153" s="57"/>
      <c r="J153" s="81"/>
      <c r="K153" s="57"/>
      <c r="L153" s="57" t="str">
        <f t="shared" si="9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0"/>
      <c r="D154" s="57"/>
      <c r="E154" s="80"/>
      <c r="F154" s="57"/>
      <c r="G154" s="80">
        <f t="shared" si="6"/>
        <v>0</v>
      </c>
      <c r="H154" s="57">
        <f t="shared" si="10"/>
        <v>0</v>
      </c>
      <c r="I154" s="57"/>
      <c r="J154" s="81"/>
      <c r="K154" s="57"/>
      <c r="L154" s="57" t="str">
        <f t="shared" si="9"/>
        <v xml:space="preserve"> </v>
      </c>
      <c r="M154" s="81"/>
      <c r="N154" s="78"/>
      <c r="O154" s="121"/>
      <c r="P154" s="79">
        <v>0</v>
      </c>
    </row>
    <row r="155" spans="1:16" ht="15" x14ac:dyDescent="0.2">
      <c r="A155" s="57"/>
      <c r="B155" s="57"/>
      <c r="C155" s="83"/>
      <c r="D155" s="57"/>
      <c r="E155" s="80"/>
      <c r="F155" s="57"/>
      <c r="G155" s="80">
        <f t="shared" ref="G155:H215" si="11">G154-E155+C155</f>
        <v>0</v>
      </c>
      <c r="H155" s="57">
        <f t="shared" si="11"/>
        <v>0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1"/>
        <v>0</v>
      </c>
      <c r="H156" s="57">
        <f t="shared" si="11"/>
        <v>0</v>
      </c>
      <c r="I156" s="57"/>
      <c r="J156" s="81"/>
      <c r="K156" s="57"/>
      <c r="L156" s="57"/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1"/>
        <v>0</v>
      </c>
      <c r="H157" s="57">
        <f>H156-F157+D157</f>
        <v>0</v>
      </c>
      <c r="I157" s="57"/>
      <c r="J157" s="81"/>
      <c r="K157" s="57"/>
      <c r="L157" s="57" t="str">
        <f t="shared" si="9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1"/>
        <v>0</v>
      </c>
      <c r="H158" s="57">
        <f t="shared" si="11"/>
        <v>0</v>
      </c>
      <c r="I158" s="57"/>
      <c r="J158" s="81"/>
      <c r="K158" s="57"/>
      <c r="L158" s="57" t="str">
        <f t="shared" si="9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1"/>
        <v>0</v>
      </c>
      <c r="H159" s="57">
        <f t="shared" si="11"/>
        <v>0</v>
      </c>
      <c r="I159" s="57"/>
      <c r="J159" s="81"/>
      <c r="K159" s="57"/>
      <c r="L159" s="57" t="str">
        <f t="shared" si="9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1"/>
        <v>0</v>
      </c>
      <c r="H160" s="57">
        <f>H159-F160+D160</f>
        <v>0</v>
      </c>
      <c r="I160" s="57"/>
      <c r="J160" s="81"/>
      <c r="K160" s="57"/>
      <c r="L160" s="57" t="str">
        <f t="shared" si="9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1"/>
        <v>0</v>
      </c>
      <c r="H161" s="57">
        <f t="shared" si="11"/>
        <v>0</v>
      </c>
      <c r="I161" s="57"/>
      <c r="J161" s="81"/>
      <c r="K161" s="57"/>
      <c r="L161" s="57" t="str">
        <f t="shared" si="9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1"/>
        <v>0</v>
      </c>
      <c r="H162" s="57">
        <f t="shared" si="11"/>
        <v>0</v>
      </c>
      <c r="I162" s="57"/>
      <c r="J162" s="81"/>
      <c r="K162" s="57"/>
      <c r="L162" s="57" t="str">
        <f t="shared" si="9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1"/>
        <v>0</v>
      </c>
      <c r="H163" s="57">
        <f>H162-F163+D163</f>
        <v>0</v>
      </c>
      <c r="I163" s="57"/>
      <c r="J163" s="57"/>
      <c r="K163" s="57"/>
      <c r="L163" s="57" t="str">
        <f t="shared" si="9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0"/>
      <c r="D164" s="57"/>
      <c r="E164" s="80"/>
      <c r="F164" s="57"/>
      <c r="G164" s="80">
        <f t="shared" si="11"/>
        <v>0</v>
      </c>
      <c r="H164" s="57">
        <f t="shared" si="11"/>
        <v>0</v>
      </c>
      <c r="I164" s="57"/>
      <c r="J164" s="57"/>
      <c r="K164" s="57"/>
      <c r="L164" s="57" t="str">
        <f t="shared" si="9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3"/>
      <c r="D165" s="57"/>
      <c r="E165" s="80"/>
      <c r="F165" s="57"/>
      <c r="G165" s="80">
        <f t="shared" si="11"/>
        <v>0</v>
      </c>
      <c r="H165" s="57">
        <f t="shared" si="11"/>
        <v>0</v>
      </c>
      <c r="I165" s="57"/>
      <c r="J165" s="57"/>
      <c r="K165" s="57"/>
      <c r="L165" s="57" t="str">
        <f t="shared" si="9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1"/>
        <v>0</v>
      </c>
      <c r="H166" s="57">
        <f>H165-F166+D166</f>
        <v>0</v>
      </c>
      <c r="I166" s="57"/>
      <c r="J166" s="57"/>
      <c r="K166" s="57"/>
      <c r="L166" s="57" t="str">
        <f t="shared" si="9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1"/>
        <v>0</v>
      </c>
      <c r="H167" s="57">
        <f t="shared" si="11"/>
        <v>0</v>
      </c>
      <c r="I167" s="57"/>
      <c r="J167" s="57"/>
      <c r="K167" s="57"/>
      <c r="L167" s="57" t="str">
        <f t="shared" si="9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1"/>
        <v>0</v>
      </c>
      <c r="H168" s="57">
        <f t="shared" si="11"/>
        <v>0</v>
      </c>
      <c r="I168" s="57"/>
      <c r="J168" s="57"/>
      <c r="K168" s="57"/>
      <c r="L168" s="57" t="str">
        <f t="shared" si="9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1"/>
        <v>0</v>
      </c>
      <c r="H169" s="57">
        <f>H168-F169+D169</f>
        <v>0</v>
      </c>
      <c r="I169" s="57"/>
      <c r="J169" s="57"/>
      <c r="K169" s="57"/>
      <c r="L169" s="57" t="str">
        <f t="shared" si="9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1"/>
        <v>0</v>
      </c>
      <c r="H170" s="57">
        <f t="shared" si="11"/>
        <v>0</v>
      </c>
      <c r="I170" s="57"/>
      <c r="J170" s="57"/>
      <c r="K170" s="57"/>
      <c r="L170" s="57" t="str">
        <f t="shared" si="9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1"/>
        <v>0</v>
      </c>
      <c r="H171" s="57">
        <f t="shared" si="11"/>
        <v>0</v>
      </c>
      <c r="I171" s="57"/>
      <c r="J171" s="57"/>
      <c r="K171" s="57"/>
      <c r="L171" s="57" t="str">
        <f t="shared" si="9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1"/>
        <v>0</v>
      </c>
      <c r="H172" s="57">
        <f>H171-F172+D172</f>
        <v>0</v>
      </c>
      <c r="I172" s="57"/>
      <c r="J172" s="57"/>
      <c r="K172" s="57"/>
      <c r="L172" s="57" t="str">
        <f t="shared" si="9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1"/>
        <v>0</v>
      </c>
      <c r="H173" s="57">
        <f t="shared" si="11"/>
        <v>0</v>
      </c>
      <c r="I173" s="57"/>
      <c r="J173" s="57"/>
      <c r="K173" s="57"/>
      <c r="L173" s="57" t="str">
        <f t="shared" si="9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1"/>
        <v>0</v>
      </c>
      <c r="H174" s="57">
        <f t="shared" si="11"/>
        <v>0</v>
      </c>
      <c r="I174" s="57"/>
      <c r="J174" s="57"/>
      <c r="K174" s="57"/>
      <c r="L174" s="57" t="str">
        <f t="shared" si="9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1"/>
        <v>0</v>
      </c>
      <c r="H175" s="57">
        <f>H174-F175+D175</f>
        <v>0</v>
      </c>
      <c r="I175" s="57"/>
      <c r="J175" s="57"/>
      <c r="K175" s="57"/>
      <c r="L175" s="57" t="str">
        <f t="shared" si="9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1"/>
        <v>0</v>
      </c>
      <c r="H176" s="57">
        <f t="shared" si="11"/>
        <v>0</v>
      </c>
      <c r="I176" s="57"/>
      <c r="J176" s="57"/>
      <c r="K176" s="57"/>
      <c r="L176" s="57" t="str">
        <f t="shared" si="9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1"/>
        <v>0</v>
      </c>
      <c r="H177" s="57">
        <f t="shared" si="11"/>
        <v>0</v>
      </c>
      <c r="I177" s="57"/>
      <c r="J177" s="57"/>
      <c r="K177" s="57"/>
      <c r="L177" s="57" t="str">
        <f t="shared" si="9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1"/>
        <v>0</v>
      </c>
      <c r="H178" s="57">
        <f>H177-F178+D178</f>
        <v>0</v>
      </c>
      <c r="I178" s="57"/>
      <c r="J178" s="57"/>
      <c r="K178" s="57"/>
      <c r="L178" s="57" t="str">
        <f t="shared" si="9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57"/>
      <c r="B179" s="57"/>
      <c r="C179" s="80"/>
      <c r="D179" s="57"/>
      <c r="E179" s="80"/>
      <c r="F179" s="57"/>
      <c r="G179" s="80">
        <f t="shared" si="11"/>
        <v>0</v>
      </c>
      <c r="H179" s="57">
        <f t="shared" si="11"/>
        <v>0</v>
      </c>
      <c r="I179" s="57"/>
      <c r="J179" s="57"/>
      <c r="K179" s="57"/>
      <c r="L179" s="57" t="str">
        <f t="shared" si="9"/>
        <v xml:space="preserve"> </v>
      </c>
      <c r="M179" s="57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1"/>
        <v>0</v>
      </c>
      <c r="H180" s="57">
        <f t="shared" si="11"/>
        <v>0</v>
      </c>
      <c r="I180" s="57"/>
      <c r="J180" s="57"/>
      <c r="K180" s="73"/>
      <c r="L180" s="57" t="str">
        <f t="shared" si="9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1"/>
        <v>0</v>
      </c>
      <c r="H181" s="57">
        <f>H180-F181+D181</f>
        <v>0</v>
      </c>
      <c r="I181" s="57"/>
      <c r="J181" s="57"/>
      <c r="K181" s="73"/>
      <c r="L181" s="57" t="str">
        <f t="shared" si="9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1"/>
        <v>0</v>
      </c>
      <c r="H182" s="57">
        <f t="shared" si="11"/>
        <v>0</v>
      </c>
      <c r="I182" s="57"/>
      <c r="J182" s="57"/>
      <c r="K182" s="73"/>
      <c r="L182" s="57" t="str">
        <f t="shared" si="9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83"/>
      <c r="D183" s="73"/>
      <c r="E183" s="74"/>
      <c r="F183" s="73"/>
      <c r="G183" s="80">
        <f t="shared" si="11"/>
        <v>0</v>
      </c>
      <c r="H183" s="57">
        <f t="shared" si="11"/>
        <v>0</v>
      </c>
      <c r="I183" s="57"/>
      <c r="J183" s="57"/>
      <c r="K183" s="73"/>
      <c r="L183" s="57" t="str">
        <f t="shared" si="9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1"/>
        <v>0</v>
      </c>
      <c r="H184" s="57">
        <f>H183-F184+D184</f>
        <v>0</v>
      </c>
      <c r="I184" s="57"/>
      <c r="J184" s="57"/>
      <c r="K184" s="73"/>
      <c r="L184" s="57" t="str">
        <f t="shared" si="9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1"/>
        <v>0</v>
      </c>
      <c r="H185" s="57">
        <f t="shared" si="11"/>
        <v>0</v>
      </c>
      <c r="I185" s="57"/>
      <c r="J185" s="57"/>
      <c r="K185" s="73"/>
      <c r="L185" s="57" t="str">
        <f t="shared" si="9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1"/>
        <v>0</v>
      </c>
      <c r="H186" s="57">
        <f t="shared" si="11"/>
        <v>0</v>
      </c>
      <c r="I186" s="57"/>
      <c r="J186" s="57"/>
      <c r="K186" s="73"/>
      <c r="L186" s="57" t="str">
        <f t="shared" si="9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1"/>
        <v>0</v>
      </c>
      <c r="H187" s="57">
        <f>H186-F187+D187</f>
        <v>0</v>
      </c>
      <c r="I187" s="57"/>
      <c r="J187" s="57"/>
      <c r="K187" s="73"/>
      <c r="L187" s="57" t="str">
        <f t="shared" si="9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1"/>
        <v>0</v>
      </c>
      <c r="H188" s="57">
        <f t="shared" si="11"/>
        <v>0</v>
      </c>
      <c r="I188" s="57"/>
      <c r="J188" s="57"/>
      <c r="K188" s="73"/>
      <c r="L188" s="57" t="str">
        <f t="shared" si="9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1"/>
        <v>0</v>
      </c>
      <c r="H189" s="57">
        <f t="shared" si="11"/>
        <v>0</v>
      </c>
      <c r="I189" s="57"/>
      <c r="J189" s="57"/>
      <c r="K189" s="73"/>
      <c r="L189" s="57" t="str">
        <f t="shared" si="9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1"/>
        <v>0</v>
      </c>
      <c r="H190" s="57">
        <f>H189-F190+D190</f>
        <v>0</v>
      </c>
      <c r="I190" s="57"/>
      <c r="J190" s="57"/>
      <c r="K190" s="73"/>
      <c r="L190" s="57" t="str">
        <f t="shared" si="9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1"/>
        <v>0</v>
      </c>
      <c r="H191" s="57">
        <f t="shared" si="11"/>
        <v>0</v>
      </c>
      <c r="I191" s="57"/>
      <c r="J191" s="57"/>
      <c r="K191" s="73"/>
      <c r="L191" s="57" t="str">
        <f t="shared" si="9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1"/>
        <v>0</v>
      </c>
      <c r="H192" s="57">
        <f t="shared" si="11"/>
        <v>0</v>
      </c>
      <c r="I192" s="57"/>
      <c r="J192" s="57"/>
      <c r="K192" s="73"/>
      <c r="L192" s="57" t="str">
        <f t="shared" si="9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1"/>
        <v>0</v>
      </c>
      <c r="H193" s="57">
        <f>H192-F193+D193</f>
        <v>0</v>
      </c>
      <c r="I193" s="57"/>
      <c r="J193" s="57"/>
      <c r="K193" s="73"/>
      <c r="L193" s="57" t="str">
        <f t="shared" si="9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1"/>
        <v>0</v>
      </c>
      <c r="H194" s="57">
        <f t="shared" si="11"/>
        <v>0</v>
      </c>
      <c r="I194" s="57"/>
      <c r="J194" s="57"/>
      <c r="K194" s="73"/>
      <c r="L194" s="57" t="str">
        <f t="shared" si="9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1"/>
        <v>0</v>
      </c>
      <c r="H195" s="57">
        <f t="shared" si="11"/>
        <v>0</v>
      </c>
      <c r="I195" s="57"/>
      <c r="J195" s="57"/>
      <c r="K195" s="73"/>
      <c r="L195" s="57" t="str">
        <f t="shared" si="9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1"/>
        <v>0</v>
      </c>
      <c r="H196" s="57">
        <f>H195-F196+D196</f>
        <v>0</v>
      </c>
      <c r="I196" s="57"/>
      <c r="J196" s="57"/>
      <c r="K196" s="73"/>
      <c r="L196" s="57" t="str">
        <f t="shared" si="9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1"/>
        <v>0</v>
      </c>
      <c r="H197" s="57">
        <f t="shared" si="11"/>
        <v>0</v>
      </c>
      <c r="I197" s="57"/>
      <c r="J197" s="57"/>
      <c r="K197" s="73"/>
      <c r="L197" s="57" t="str">
        <f t="shared" si="9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1"/>
        <v>0</v>
      </c>
      <c r="H198" s="57">
        <f t="shared" si="11"/>
        <v>0</v>
      </c>
      <c r="I198" s="57"/>
      <c r="J198" s="57"/>
      <c r="K198" s="73"/>
      <c r="L198" s="57" t="str">
        <f t="shared" si="9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1"/>
        <v>0</v>
      </c>
      <c r="H199" s="57">
        <f>H198-F199+D199</f>
        <v>0</v>
      </c>
      <c r="I199" s="57"/>
      <c r="J199" s="57"/>
      <c r="K199" s="73"/>
      <c r="L199" s="57" t="str">
        <f t="shared" si="9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1"/>
        <v>0</v>
      </c>
      <c r="H200" s="57">
        <f t="shared" si="11"/>
        <v>0</v>
      </c>
      <c r="I200" s="57"/>
      <c r="J200" s="57"/>
      <c r="K200" s="73"/>
      <c r="L200" s="57" t="str">
        <f t="shared" si="9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1"/>
        <v>0</v>
      </c>
      <c r="H201" s="57">
        <f t="shared" si="11"/>
        <v>0</v>
      </c>
      <c r="I201" s="57"/>
      <c r="J201" s="57"/>
      <c r="K201" s="73"/>
      <c r="L201" s="57" t="str">
        <f t="shared" si="9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1"/>
        <v>0</v>
      </c>
      <c r="H202" s="57">
        <f>H201-F202+D202</f>
        <v>0</v>
      </c>
      <c r="I202" s="57"/>
      <c r="J202" s="57"/>
      <c r="K202" s="73"/>
      <c r="L202" s="57" t="str">
        <f t="shared" si="9"/>
        <v xml:space="preserve"> </v>
      </c>
      <c r="M202" s="73"/>
      <c r="N202" s="78"/>
      <c r="O202" s="78"/>
      <c r="P202" s="79"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1"/>
        <v>0</v>
      </c>
      <c r="H203" s="57">
        <f t="shared" si="11"/>
        <v>0</v>
      </c>
      <c r="I203" s="57"/>
      <c r="J203" s="57"/>
      <c r="K203" s="73"/>
      <c r="L203" s="57" t="str">
        <f t="shared" si="9"/>
        <v xml:space="preserve"> </v>
      </c>
      <c r="M203" s="73"/>
      <c r="N203" s="78"/>
      <c r="O203" s="78"/>
      <c r="P203" s="79">
        <f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1"/>
        <v>0</v>
      </c>
      <c r="H204" s="57">
        <f t="shared" si="11"/>
        <v>0</v>
      </c>
      <c r="I204" s="57"/>
      <c r="J204" s="57"/>
      <c r="K204" s="73"/>
      <c r="L204" s="57" t="str">
        <f t="shared" si="9"/>
        <v xml:space="preserve"> </v>
      </c>
      <c r="M204" s="73"/>
      <c r="N204" s="78"/>
      <c r="O204" s="78"/>
      <c r="P204" s="79">
        <f t="shared" ref="P204:P212" si="12">O204*G204</f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1"/>
        <v>0</v>
      </c>
      <c r="H205" s="57">
        <f>H204-F205+D205</f>
        <v>0</v>
      </c>
      <c r="I205" s="57"/>
      <c r="J205" s="57"/>
      <c r="K205" s="73"/>
      <c r="L205" s="57" t="str">
        <f t="shared" si="9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1"/>
        <v>0</v>
      </c>
      <c r="H206" s="57">
        <f t="shared" si="11"/>
        <v>0</v>
      </c>
      <c r="I206" s="57"/>
      <c r="J206" s="57"/>
      <c r="K206" s="73"/>
      <c r="L206" s="57" t="str">
        <f t="shared" si="9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1"/>
        <v>0</v>
      </c>
      <c r="H207" s="57">
        <f t="shared" si="11"/>
        <v>0</v>
      </c>
      <c r="I207" s="57"/>
      <c r="J207" s="57"/>
      <c r="K207" s="73"/>
      <c r="L207" s="57" t="str">
        <f t="shared" si="9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1"/>
        <v>0</v>
      </c>
      <c r="H208" s="57">
        <f>H207-F208+D208</f>
        <v>0</v>
      </c>
      <c r="I208" s="57"/>
      <c r="J208" s="57"/>
      <c r="K208" s="73"/>
      <c r="L208" s="57" t="str">
        <f t="shared" si="9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1"/>
        <v>0</v>
      </c>
      <c r="H209" s="57">
        <f t="shared" si="11"/>
        <v>0</v>
      </c>
      <c r="I209" s="57"/>
      <c r="J209" s="57"/>
      <c r="K209" s="73"/>
      <c r="L209" s="57" t="str">
        <f t="shared" si="9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1"/>
        <v>0</v>
      </c>
      <c r="H210" s="57">
        <f t="shared" si="11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1"/>
        <v>0</v>
      </c>
      <c r="H211" s="57">
        <f>H210-F211+D211</f>
        <v>0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2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1"/>
        <v>0</v>
      </c>
      <c r="H212" s="57">
        <f t="shared" si="11"/>
        <v>0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2"/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1"/>
        <v>0</v>
      </c>
      <c r="H213" s="57">
        <f t="shared" si="11"/>
        <v>0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1"/>
        <v>0</v>
      </c>
      <c r="H214" s="57">
        <f>H213-F214+D214</f>
        <v>0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>O214*G214</f>
        <v>0</v>
      </c>
    </row>
    <row r="215" spans="1:16" ht="15" x14ac:dyDescent="0.2">
      <c r="A215" s="73"/>
      <c r="B215" s="73"/>
      <c r="C215" s="74"/>
      <c r="D215" s="73"/>
      <c r="E215" s="74"/>
      <c r="F215" s="73"/>
      <c r="G215" s="80">
        <f t="shared" si="11"/>
        <v>0</v>
      </c>
      <c r="H215" s="57">
        <f t="shared" si="11"/>
        <v>0</v>
      </c>
      <c r="I215" s="73"/>
      <c r="J215" s="73"/>
      <c r="K215" s="73"/>
      <c r="L215" s="73"/>
      <c r="M215" s="73"/>
      <c r="N215" s="78"/>
      <c r="O215" s="78"/>
      <c r="P215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K17" sqref="K17:K18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3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82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20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.75" x14ac:dyDescent="0.25">
      <c r="A9" s="403" t="s">
        <v>84</v>
      </c>
      <c r="B9" s="236">
        <v>1</v>
      </c>
      <c r="C9" s="237"/>
      <c r="D9" s="236"/>
      <c r="E9" s="237"/>
      <c r="F9" s="238"/>
      <c r="G9" s="247">
        <v>11793.68</v>
      </c>
      <c r="H9" s="249">
        <v>559</v>
      </c>
      <c r="I9" s="249"/>
      <c r="J9" s="238" t="s">
        <v>23</v>
      </c>
      <c r="K9" s="234"/>
      <c r="L9" s="238"/>
      <c r="M9" s="238"/>
      <c r="N9" s="294"/>
      <c r="O9" s="294"/>
      <c r="P9" s="294">
        <f t="shared" ref="P9:P74" si="0">O9*G9</f>
        <v>0</v>
      </c>
      <c r="R9" s="275"/>
      <c r="S9" s="332" t="b">
        <f>IF((F9)&gt;=1,SUM(E9))</f>
        <v>0</v>
      </c>
      <c r="T9" s="332"/>
    </row>
    <row r="10" spans="1:20" s="130" customFormat="1" ht="20.25" x14ac:dyDescent="0.3">
      <c r="A10" s="238"/>
      <c r="B10" s="687"/>
      <c r="C10" s="284"/>
      <c r="D10" s="283"/>
      <c r="E10" s="297"/>
      <c r="F10" s="236"/>
      <c r="G10" s="237">
        <f>G9-E10+C10</f>
        <v>11793.68</v>
      </c>
      <c r="H10" s="238">
        <f t="shared" ref="H10:H61" si="1">H9-F10+D10</f>
        <v>559</v>
      </c>
      <c r="I10" s="276"/>
      <c r="J10" s="434"/>
      <c r="K10" s="234"/>
      <c r="L10" s="238"/>
      <c r="M10" s="238"/>
      <c r="N10" s="294"/>
      <c r="O10" s="294"/>
      <c r="P10" s="294">
        <f t="shared" si="0"/>
        <v>0</v>
      </c>
      <c r="R10" s="275"/>
      <c r="S10" s="332" t="b">
        <f t="shared" ref="S10:S73" si="2">IF((F10)&gt;=1,SUM(E10))</f>
        <v>0</v>
      </c>
      <c r="T10" s="332"/>
    </row>
    <row r="11" spans="1:20" s="130" customFormat="1" ht="20.25" x14ac:dyDescent="0.3">
      <c r="B11" s="236"/>
      <c r="C11" s="237"/>
      <c r="D11" s="238"/>
      <c r="E11" s="614"/>
      <c r="F11" s="236"/>
      <c r="G11" s="237">
        <f t="shared" ref="G11:G18" si="3">G10-E11+C11</f>
        <v>11793.68</v>
      </c>
      <c r="H11" s="238">
        <f t="shared" si="1"/>
        <v>559</v>
      </c>
      <c r="I11" s="276"/>
      <c r="J11" s="434"/>
      <c r="K11" s="234"/>
      <c r="L11" s="234"/>
      <c r="M11" s="238"/>
      <c r="N11" s="294"/>
      <c r="O11" s="294"/>
      <c r="P11" s="294">
        <f t="shared" si="0"/>
        <v>0</v>
      </c>
      <c r="R11" s="275"/>
      <c r="S11" s="332" t="b">
        <f>IF((F24)&gt;=1,SUM(E11))</f>
        <v>0</v>
      </c>
      <c r="T11" s="332"/>
    </row>
    <row r="12" spans="1:20" s="130" customFormat="1" ht="20.25" x14ac:dyDescent="0.3">
      <c r="A12" s="238"/>
      <c r="B12" s="236"/>
      <c r="C12" s="237"/>
      <c r="D12" s="238"/>
      <c r="E12" s="614"/>
      <c r="F12" s="236"/>
      <c r="G12" s="237">
        <f t="shared" si="3"/>
        <v>11793.68</v>
      </c>
      <c r="H12" s="238">
        <f t="shared" si="1"/>
        <v>559</v>
      </c>
      <c r="I12" s="447"/>
      <c r="J12" s="297"/>
      <c r="K12" s="234"/>
      <c r="L12" s="234"/>
      <c r="M12" s="238"/>
      <c r="N12" s="294"/>
      <c r="O12" s="294"/>
      <c r="P12" s="294">
        <f t="shared" si="0"/>
        <v>0</v>
      </c>
      <c r="R12" s="275"/>
      <c r="S12" s="332" t="b">
        <f>IF((F25)&gt;=1,SUM(E12))</f>
        <v>0</v>
      </c>
      <c r="T12" s="332"/>
    </row>
    <row r="13" spans="1:20" s="130" customFormat="1" ht="20.25" x14ac:dyDescent="0.3">
      <c r="A13" s="238"/>
      <c r="B13" s="236"/>
      <c r="C13" s="291"/>
      <c r="D13" s="238"/>
      <c r="E13" s="615"/>
      <c r="F13" s="236"/>
      <c r="G13" s="237">
        <f t="shared" si="3"/>
        <v>11793.68</v>
      </c>
      <c r="H13" s="238">
        <f t="shared" si="1"/>
        <v>559</v>
      </c>
      <c r="I13" s="447"/>
      <c r="J13" s="297"/>
      <c r="K13" s="234"/>
      <c r="L13" s="234"/>
      <c r="M13" s="238"/>
      <c r="N13" s="294"/>
      <c r="O13" s="293"/>
      <c r="P13" s="294">
        <f t="shared" si="0"/>
        <v>0</v>
      </c>
      <c r="R13" s="275"/>
      <c r="S13" s="332" t="b">
        <f>IF((F26)&gt;=1,SUM(E13))</f>
        <v>0</v>
      </c>
      <c r="T13" s="332"/>
    </row>
    <row r="14" spans="1:20" s="130" customFormat="1" ht="20.25" x14ac:dyDescent="0.3">
      <c r="A14" s="238"/>
      <c r="B14" s="236"/>
      <c r="C14" s="291"/>
      <c r="D14" s="238"/>
      <c r="E14" s="615"/>
      <c r="F14" s="236"/>
      <c r="G14" s="237">
        <f t="shared" si="3"/>
        <v>11793.68</v>
      </c>
      <c r="H14" s="238">
        <f t="shared" si="1"/>
        <v>559</v>
      </c>
      <c r="I14" s="447"/>
      <c r="J14" s="297"/>
      <c r="K14" s="234"/>
      <c r="L14" s="234"/>
      <c r="M14" s="238"/>
      <c r="N14" s="294"/>
      <c r="O14" s="294"/>
      <c r="P14" s="294">
        <f t="shared" si="0"/>
        <v>0</v>
      </c>
      <c r="R14" s="275"/>
      <c r="S14" s="332" t="b">
        <f>IF((F27)&gt;=1,SUM(E14))</f>
        <v>0</v>
      </c>
      <c r="T14" s="332"/>
    </row>
    <row r="15" spans="1:20" s="130" customFormat="1" ht="20.25" x14ac:dyDescent="0.3">
      <c r="A15" s="238"/>
      <c r="B15" s="236"/>
      <c r="C15" s="291"/>
      <c r="D15" s="238"/>
      <c r="E15" s="615"/>
      <c r="F15" s="236"/>
      <c r="G15" s="237">
        <f t="shared" si="3"/>
        <v>11793.68</v>
      </c>
      <c r="H15" s="238">
        <f t="shared" si="1"/>
        <v>559</v>
      </c>
      <c r="I15" s="447"/>
      <c r="J15" s="297"/>
      <c r="K15" s="234"/>
      <c r="L15" s="234"/>
      <c r="M15" s="238"/>
      <c r="N15" s="294"/>
      <c r="O15" s="294"/>
      <c r="P15" s="294">
        <f t="shared" si="0"/>
        <v>0</v>
      </c>
      <c r="R15" s="275"/>
      <c r="S15" s="332" t="b">
        <f>IF((F28)&gt;=1,SUM(E15))</f>
        <v>0</v>
      </c>
      <c r="T15" s="332"/>
    </row>
    <row r="16" spans="1:20" s="130" customFormat="1" ht="20.25" x14ac:dyDescent="0.3">
      <c r="A16" s="238"/>
      <c r="B16" s="236"/>
      <c r="C16" s="291"/>
      <c r="D16" s="238"/>
      <c r="E16" s="615"/>
      <c r="F16" s="236"/>
      <c r="G16" s="237">
        <f t="shared" si="3"/>
        <v>11793.68</v>
      </c>
      <c r="H16" s="238">
        <f t="shared" si="1"/>
        <v>559</v>
      </c>
      <c r="I16" s="447"/>
      <c r="J16" s="297"/>
      <c r="K16" s="234"/>
      <c r="L16" s="234"/>
      <c r="M16" s="238"/>
      <c r="N16" s="294"/>
      <c r="O16" s="294"/>
      <c r="P16" s="294">
        <f t="shared" si="0"/>
        <v>0</v>
      </c>
      <c r="R16" s="275"/>
      <c r="S16" s="332" t="b">
        <f t="shared" si="2"/>
        <v>0</v>
      </c>
      <c r="T16" s="332"/>
    </row>
    <row r="17" spans="1:42" s="130" customFormat="1" ht="20.25" x14ac:dyDescent="0.3">
      <c r="A17" s="238"/>
      <c r="B17" s="236"/>
      <c r="C17" s="291"/>
      <c r="D17" s="238"/>
      <c r="E17" s="616"/>
      <c r="F17" s="236"/>
      <c r="G17" s="237">
        <f t="shared" si="3"/>
        <v>11793.68</v>
      </c>
      <c r="H17" s="238">
        <f t="shared" si="1"/>
        <v>559</v>
      </c>
      <c r="I17" s="447"/>
      <c r="J17" s="297"/>
      <c r="K17" s="234"/>
      <c r="L17" s="234"/>
      <c r="M17" s="238"/>
      <c r="N17" s="294"/>
      <c r="O17" s="294"/>
      <c r="P17" s="294">
        <f t="shared" si="0"/>
        <v>0</v>
      </c>
      <c r="S17" s="332" t="b">
        <f t="shared" si="2"/>
        <v>0</v>
      </c>
      <c r="T17" s="332"/>
    </row>
    <row r="18" spans="1:42" s="130" customFormat="1" ht="20.25" x14ac:dyDescent="0.3">
      <c r="A18" s="238"/>
      <c r="B18" s="236"/>
      <c r="C18" s="291"/>
      <c r="D18" s="238"/>
      <c r="E18" s="616"/>
      <c r="F18" s="236"/>
      <c r="G18" s="237">
        <f t="shared" si="3"/>
        <v>11793.68</v>
      </c>
      <c r="H18" s="238">
        <f t="shared" si="1"/>
        <v>559</v>
      </c>
      <c r="I18" s="447"/>
      <c r="J18" s="297"/>
      <c r="K18" s="234"/>
      <c r="L18" s="234"/>
      <c r="M18" s="238"/>
      <c r="N18" s="294"/>
      <c r="O18" s="294"/>
      <c r="P18" s="294">
        <f t="shared" si="0"/>
        <v>0</v>
      </c>
      <c r="S18" s="332" t="b">
        <f t="shared" si="2"/>
        <v>0</v>
      </c>
      <c r="T18" s="332"/>
    </row>
    <row r="19" spans="1:42" s="130" customFormat="1" ht="20.25" x14ac:dyDescent="0.3">
      <c r="A19" s="238"/>
      <c r="B19" s="236"/>
      <c r="C19" s="291"/>
      <c r="D19" s="238"/>
      <c r="E19" s="616"/>
      <c r="F19" s="236"/>
      <c r="G19" s="237">
        <f t="shared" ref="G19:G40" si="4">G18-E19+C19</f>
        <v>11793.68</v>
      </c>
      <c r="H19" s="238">
        <f t="shared" si="1"/>
        <v>559</v>
      </c>
      <c r="I19" s="447"/>
      <c r="J19" s="297"/>
      <c r="K19" s="234"/>
      <c r="L19" s="234"/>
      <c r="M19" s="238"/>
      <c r="N19" s="294"/>
      <c r="O19" s="294"/>
      <c r="P19" s="294">
        <f t="shared" si="0"/>
        <v>0</v>
      </c>
      <c r="S19" s="332" t="b">
        <f t="shared" si="2"/>
        <v>0</v>
      </c>
      <c r="T19" s="332"/>
    </row>
    <row r="20" spans="1:42" s="130" customFormat="1" ht="20.25" x14ac:dyDescent="0.3">
      <c r="A20" s="238"/>
      <c r="B20" s="236"/>
      <c r="C20" s="291"/>
      <c r="D20" s="238"/>
      <c r="E20" s="616"/>
      <c r="F20" s="236"/>
      <c r="G20" s="237">
        <f t="shared" si="4"/>
        <v>11793.68</v>
      </c>
      <c r="H20" s="238">
        <f t="shared" si="1"/>
        <v>559</v>
      </c>
      <c r="I20" s="447"/>
      <c r="J20" s="297"/>
      <c r="K20" s="234"/>
      <c r="L20" s="234"/>
      <c r="M20" s="238"/>
      <c r="N20" s="294"/>
      <c r="O20" s="294"/>
      <c r="P20" s="294">
        <f t="shared" si="0"/>
        <v>0</v>
      </c>
      <c r="S20" s="332" t="b">
        <f t="shared" si="2"/>
        <v>0</v>
      </c>
      <c r="T20" s="332"/>
    </row>
    <row r="21" spans="1:42" s="130" customFormat="1" ht="20.25" x14ac:dyDescent="0.3">
      <c r="A21" s="238"/>
      <c r="B21" s="236"/>
      <c r="C21" s="237"/>
      <c r="D21" s="238"/>
      <c r="E21" s="616"/>
      <c r="F21" s="236"/>
      <c r="G21" s="237">
        <f t="shared" si="4"/>
        <v>11793.68</v>
      </c>
      <c r="H21" s="238">
        <f t="shared" si="1"/>
        <v>559</v>
      </c>
      <c r="I21" s="447"/>
      <c r="J21" s="297"/>
      <c r="K21" s="234"/>
      <c r="L21" s="234"/>
      <c r="M21" s="238"/>
      <c r="N21" s="294"/>
      <c r="O21" s="294"/>
      <c r="P21" s="294">
        <f t="shared" si="0"/>
        <v>0</v>
      </c>
      <c r="S21" s="332" t="b">
        <f t="shared" si="2"/>
        <v>0</v>
      </c>
      <c r="T21" s="332"/>
    </row>
    <row r="22" spans="1:42" s="130" customFormat="1" ht="20.25" x14ac:dyDescent="0.3">
      <c r="A22" s="238"/>
      <c r="B22" s="236"/>
      <c r="C22" s="237"/>
      <c r="D22" s="238"/>
      <c r="E22" s="616"/>
      <c r="F22" s="236"/>
      <c r="G22" s="237">
        <f t="shared" si="4"/>
        <v>11793.68</v>
      </c>
      <c r="H22" s="238">
        <f t="shared" si="1"/>
        <v>559</v>
      </c>
      <c r="I22" s="447"/>
      <c r="J22" s="297"/>
      <c r="K22" s="234"/>
      <c r="L22" s="234"/>
      <c r="M22" s="234"/>
      <c r="N22" s="294"/>
      <c r="O22" s="294"/>
      <c r="P22" s="294">
        <f t="shared" si="0"/>
        <v>0</v>
      </c>
      <c r="S22" s="332" t="b">
        <f t="shared" si="2"/>
        <v>0</v>
      </c>
      <c r="T22" s="332"/>
    </row>
    <row r="23" spans="1:42" s="130" customFormat="1" ht="20.25" x14ac:dyDescent="0.3">
      <c r="A23" s="238"/>
      <c r="B23" s="236"/>
      <c r="C23" s="237"/>
      <c r="D23" s="238"/>
      <c r="E23" s="616"/>
      <c r="F23" s="236"/>
      <c r="G23" s="237">
        <f t="shared" si="4"/>
        <v>11793.68</v>
      </c>
      <c r="H23" s="234">
        <f t="shared" si="1"/>
        <v>559</v>
      </c>
      <c r="I23" s="447"/>
      <c r="J23" s="297"/>
      <c r="K23" s="234"/>
      <c r="L23" s="234"/>
      <c r="M23" s="234"/>
      <c r="N23" s="294"/>
      <c r="O23" s="294"/>
      <c r="P23" s="294">
        <f t="shared" si="0"/>
        <v>0</v>
      </c>
      <c r="S23" s="332" t="b">
        <f t="shared" si="2"/>
        <v>0</v>
      </c>
      <c r="T23" s="332"/>
    </row>
    <row r="24" spans="1:42" s="130" customFormat="1" ht="20.25" x14ac:dyDescent="0.3">
      <c r="A24" s="238"/>
      <c r="B24" s="236"/>
      <c r="C24" s="237"/>
      <c r="D24" s="238"/>
      <c r="E24" s="616"/>
      <c r="F24" s="236"/>
      <c r="G24" s="237">
        <f t="shared" si="4"/>
        <v>11793.68</v>
      </c>
      <c r="H24" s="234">
        <f t="shared" si="1"/>
        <v>559</v>
      </c>
      <c r="I24" s="447"/>
      <c r="J24" s="408"/>
      <c r="K24" s="234"/>
      <c r="L24" s="234"/>
      <c r="M24" s="234"/>
      <c r="N24" s="294"/>
      <c r="O24" s="294"/>
      <c r="P24" s="294">
        <f t="shared" si="0"/>
        <v>0</v>
      </c>
      <c r="S24" s="332" t="e">
        <f>IF((#REF!)&gt;=1,SUM(E24))</f>
        <v>#REF!</v>
      </c>
      <c r="T24" s="332"/>
    </row>
    <row r="25" spans="1:42" s="130" customFormat="1" ht="20.25" x14ac:dyDescent="0.3">
      <c r="A25" s="238"/>
      <c r="B25" s="236"/>
      <c r="C25" s="237"/>
      <c r="D25" s="238"/>
      <c r="E25" s="558"/>
      <c r="F25" s="236"/>
      <c r="G25" s="237">
        <f t="shared" si="4"/>
        <v>11793.68</v>
      </c>
      <c r="H25" s="234">
        <f t="shared" si="1"/>
        <v>559</v>
      </c>
      <c r="I25" s="447"/>
      <c r="J25" s="408"/>
      <c r="K25" s="234"/>
      <c r="L25" s="234"/>
      <c r="M25" s="234"/>
      <c r="N25" s="294"/>
      <c r="O25" s="294"/>
      <c r="P25" s="294">
        <f t="shared" si="0"/>
        <v>0</v>
      </c>
      <c r="S25" s="332" t="e">
        <f>IF((#REF!)&gt;=1,SUM(E25))</f>
        <v>#REF!</v>
      </c>
      <c r="T25" s="332"/>
    </row>
    <row r="26" spans="1:42" s="130" customFormat="1" ht="20.25" x14ac:dyDescent="0.3">
      <c r="A26" s="238"/>
      <c r="B26" s="236"/>
      <c r="C26" s="237"/>
      <c r="D26" s="238"/>
      <c r="E26" s="408"/>
      <c r="F26" s="236"/>
      <c r="G26" s="237">
        <f t="shared" si="4"/>
        <v>11793.68</v>
      </c>
      <c r="H26" s="234">
        <f t="shared" si="1"/>
        <v>559</v>
      </c>
      <c r="I26" s="447"/>
      <c r="J26" s="408"/>
      <c r="K26" s="234"/>
      <c r="L26" s="234"/>
      <c r="M26" s="234"/>
      <c r="N26" s="294"/>
      <c r="O26" s="294"/>
      <c r="P26" s="294">
        <f t="shared" si="0"/>
        <v>0</v>
      </c>
      <c r="S26" s="332" t="e">
        <f>IF((#REF!)&gt;=1,SUM(E26))</f>
        <v>#REF!</v>
      </c>
      <c r="T26" s="332"/>
    </row>
    <row r="27" spans="1:42" s="130" customFormat="1" ht="20.25" x14ac:dyDescent="0.3">
      <c r="A27" s="238"/>
      <c r="B27" s="236"/>
      <c r="C27" s="237"/>
      <c r="D27" s="238"/>
      <c r="E27" s="408"/>
      <c r="F27" s="236"/>
      <c r="G27" s="237">
        <f t="shared" si="4"/>
        <v>11793.68</v>
      </c>
      <c r="H27" s="234">
        <f t="shared" si="1"/>
        <v>559</v>
      </c>
      <c r="I27" s="447"/>
      <c r="J27" s="408"/>
      <c r="K27" s="234"/>
      <c r="L27" s="234"/>
      <c r="M27" s="234"/>
      <c r="N27" s="294"/>
      <c r="O27" s="294"/>
      <c r="P27" s="294">
        <f t="shared" si="0"/>
        <v>0</v>
      </c>
      <c r="S27" s="332" t="e">
        <f>IF((#REF!)&gt;=1,SUM(E27))</f>
        <v>#REF!</v>
      </c>
      <c r="T27" s="332"/>
    </row>
    <row r="28" spans="1:42" s="130" customFormat="1" ht="20.25" x14ac:dyDescent="0.3">
      <c r="A28" s="238"/>
      <c r="B28" s="236"/>
      <c r="C28" s="237"/>
      <c r="D28" s="238"/>
      <c r="E28" s="297"/>
      <c r="F28" s="236"/>
      <c r="G28" s="237">
        <f t="shared" si="4"/>
        <v>11793.68</v>
      </c>
      <c r="H28" s="234">
        <f t="shared" si="1"/>
        <v>559</v>
      </c>
      <c r="I28" s="276"/>
      <c r="J28" s="297"/>
      <c r="K28" s="234"/>
      <c r="L28" s="234"/>
      <c r="M28" s="234"/>
      <c r="N28" s="294"/>
      <c r="O28" s="294"/>
      <c r="P28" s="294">
        <f t="shared" si="0"/>
        <v>0</v>
      </c>
      <c r="S28" s="332" t="e">
        <f>IF((#REF!)&gt;=1,SUM(E28))</f>
        <v>#REF!</v>
      </c>
      <c r="T28" s="332"/>
    </row>
    <row r="29" spans="1:42" s="130" customFormat="1" ht="15" x14ac:dyDescent="0.2">
      <c r="A29" s="238"/>
      <c r="B29" s="236"/>
      <c r="C29" s="237"/>
      <c r="D29" s="238"/>
      <c r="E29" s="276"/>
      <c r="F29" s="240"/>
      <c r="G29" s="237">
        <f t="shared" si="4"/>
        <v>11793.68</v>
      </c>
      <c r="H29" s="234">
        <f t="shared" si="1"/>
        <v>559</v>
      </c>
      <c r="I29" s="276"/>
      <c r="J29" s="276"/>
      <c r="K29" s="234"/>
      <c r="L29" s="234"/>
      <c r="M29" s="234"/>
      <c r="N29" s="294"/>
      <c r="O29" s="294"/>
      <c r="P29" s="294">
        <f t="shared" si="0"/>
        <v>0</v>
      </c>
      <c r="S29" s="332" t="b">
        <f t="shared" si="2"/>
        <v>0</v>
      </c>
      <c r="T29" s="332"/>
    </row>
    <row r="30" spans="1:42" s="454" customFormat="1" ht="15" x14ac:dyDescent="0.2">
      <c r="A30" s="238"/>
      <c r="B30" s="236"/>
      <c r="C30" s="237"/>
      <c r="D30" s="238"/>
      <c r="E30" s="516"/>
      <c r="F30" s="240"/>
      <c r="G30" s="237">
        <f t="shared" si="4"/>
        <v>11793.68</v>
      </c>
      <c r="H30" s="234">
        <f t="shared" si="1"/>
        <v>559</v>
      </c>
      <c r="I30" s="276"/>
      <c r="J30" s="276"/>
      <c r="K30" s="234"/>
      <c r="L30" s="234"/>
      <c r="M30" s="234"/>
      <c r="N30" s="294"/>
      <c r="O30" s="294"/>
      <c r="P30" s="294">
        <f t="shared" si="0"/>
        <v>0</v>
      </c>
      <c r="Q30" s="130"/>
      <c r="R30" s="130"/>
      <c r="S30" s="332" t="b">
        <f t="shared" si="2"/>
        <v>0</v>
      </c>
      <c r="T30" s="332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5" x14ac:dyDescent="0.2">
      <c r="A31" s="238"/>
      <c r="B31" s="236"/>
      <c r="C31" s="237"/>
      <c r="D31" s="238"/>
      <c r="E31" s="516"/>
      <c r="F31" s="240"/>
      <c r="G31" s="237">
        <f t="shared" si="4"/>
        <v>11793.68</v>
      </c>
      <c r="H31" s="234">
        <f t="shared" si="1"/>
        <v>559</v>
      </c>
      <c r="I31" s="276"/>
      <c r="J31" s="276"/>
      <c r="K31" s="234"/>
      <c r="L31" s="234"/>
      <c r="M31" s="234"/>
      <c r="N31" s="294"/>
      <c r="O31" s="294"/>
      <c r="P31" s="294">
        <f t="shared" si="0"/>
        <v>0</v>
      </c>
      <c r="S31" s="332" t="b">
        <f t="shared" si="2"/>
        <v>0</v>
      </c>
      <c r="T31" s="332"/>
    </row>
    <row r="32" spans="1:42" s="407" customFormat="1" ht="15.75" x14ac:dyDescent="0.25">
      <c r="A32" s="238"/>
      <c r="B32" s="236"/>
      <c r="C32" s="237"/>
      <c r="D32" s="238"/>
      <c r="E32" s="522"/>
      <c r="F32" s="240"/>
      <c r="G32" s="237">
        <f t="shared" si="4"/>
        <v>11793.68</v>
      </c>
      <c r="H32" s="234">
        <f t="shared" si="1"/>
        <v>559</v>
      </c>
      <c r="I32" s="276"/>
      <c r="J32" s="276"/>
      <c r="K32" s="234"/>
      <c r="L32" s="234"/>
      <c r="M32" s="234"/>
      <c r="N32" s="294"/>
      <c r="O32" s="294"/>
      <c r="P32" s="294">
        <f t="shared" si="0"/>
        <v>0</v>
      </c>
      <c r="Q32" s="130"/>
      <c r="R32" s="130"/>
      <c r="S32" s="332" t="b">
        <f t="shared" si="2"/>
        <v>0</v>
      </c>
      <c r="T32" s="332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07" customFormat="1" ht="15.75" x14ac:dyDescent="0.25">
      <c r="A33" s="238"/>
      <c r="B33" s="236"/>
      <c r="C33" s="237"/>
      <c r="D33" s="238"/>
      <c r="E33" s="522"/>
      <c r="F33" s="240"/>
      <c r="G33" s="237">
        <f t="shared" si="4"/>
        <v>11793.68</v>
      </c>
      <c r="H33" s="234">
        <f t="shared" si="1"/>
        <v>559</v>
      </c>
      <c r="I33" s="276"/>
      <c r="J33" s="448"/>
      <c r="K33" s="234"/>
      <c r="L33" s="238"/>
      <c r="M33" s="234"/>
      <c r="N33" s="294"/>
      <c r="O33" s="294"/>
      <c r="P33" s="294">
        <f t="shared" si="0"/>
        <v>0</v>
      </c>
      <c r="Q33" s="130"/>
      <c r="R33" s="130"/>
      <c r="S33" s="332" t="b">
        <f t="shared" si="2"/>
        <v>0</v>
      </c>
      <c r="T33" s="332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5" x14ac:dyDescent="0.2">
      <c r="A34" s="238"/>
      <c r="B34" s="236"/>
      <c r="C34" s="237"/>
      <c r="D34" s="238"/>
      <c r="E34" s="523"/>
      <c r="F34" s="240"/>
      <c r="G34" s="237">
        <f t="shared" si="4"/>
        <v>11793.68</v>
      </c>
      <c r="H34" s="234">
        <f t="shared" si="1"/>
        <v>559</v>
      </c>
      <c r="I34" s="276"/>
      <c r="J34" s="276"/>
      <c r="K34" s="234"/>
      <c r="L34" s="238"/>
      <c r="M34" s="234"/>
      <c r="N34" s="294"/>
      <c r="O34" s="294"/>
      <c r="P34" s="294">
        <f t="shared" si="0"/>
        <v>0</v>
      </c>
      <c r="S34" s="332" t="b">
        <f t="shared" si="2"/>
        <v>0</v>
      </c>
      <c r="T34" s="332"/>
    </row>
    <row r="35" spans="1:42" s="130" customFormat="1" ht="15" x14ac:dyDescent="0.2">
      <c r="A35" s="238"/>
      <c r="B35" s="238"/>
      <c r="C35" s="237"/>
      <c r="D35" s="238"/>
      <c r="E35" s="523"/>
      <c r="F35" s="240"/>
      <c r="G35" s="237">
        <f t="shared" si="4"/>
        <v>11793.68</v>
      </c>
      <c r="H35" s="234">
        <f t="shared" si="1"/>
        <v>559</v>
      </c>
      <c r="I35" s="276"/>
      <c r="J35" s="276"/>
      <c r="K35" s="234"/>
      <c r="L35" s="238"/>
      <c r="M35" s="238"/>
      <c r="N35" s="294"/>
      <c r="O35" s="294"/>
      <c r="P35" s="294">
        <f t="shared" si="0"/>
        <v>0</v>
      </c>
      <c r="S35" s="276"/>
      <c r="T35" s="240"/>
      <c r="U35" s="234"/>
    </row>
    <row r="36" spans="1:42" s="130" customFormat="1" ht="15" x14ac:dyDescent="0.2">
      <c r="A36" s="238"/>
      <c r="B36" s="238"/>
      <c r="C36" s="237"/>
      <c r="D36" s="238"/>
      <c r="E36" s="523"/>
      <c r="F36" s="240"/>
      <c r="G36" s="237">
        <f t="shared" si="4"/>
        <v>11793.68</v>
      </c>
      <c r="H36" s="234">
        <f t="shared" si="1"/>
        <v>559</v>
      </c>
      <c r="I36" s="276"/>
      <c r="J36" s="276"/>
      <c r="K36" s="234"/>
      <c r="L36" s="238"/>
      <c r="M36" s="238"/>
      <c r="N36" s="294"/>
      <c r="O36" s="294"/>
      <c r="P36" s="294">
        <f t="shared" si="0"/>
        <v>0</v>
      </c>
      <c r="S36" s="276"/>
      <c r="T36" s="240"/>
      <c r="U36" s="234"/>
    </row>
    <row r="37" spans="1:42" s="130" customFormat="1" ht="15.75" x14ac:dyDescent="0.25">
      <c r="A37" s="238"/>
      <c r="B37" s="238"/>
      <c r="C37" s="237"/>
      <c r="D37" s="238"/>
      <c r="E37" s="523"/>
      <c r="F37" s="240"/>
      <c r="G37" s="237">
        <f t="shared" si="4"/>
        <v>11793.68</v>
      </c>
      <c r="H37" s="234">
        <f t="shared" si="1"/>
        <v>559</v>
      </c>
      <c r="I37" s="276"/>
      <c r="J37" s="276"/>
      <c r="K37" s="234"/>
      <c r="L37" s="234"/>
      <c r="M37" s="238"/>
      <c r="N37" s="294"/>
      <c r="O37" s="294"/>
      <c r="P37" s="294">
        <f t="shared" si="0"/>
        <v>0</v>
      </c>
      <c r="S37" s="276"/>
      <c r="T37" s="277"/>
      <c r="U37" s="234"/>
    </row>
    <row r="38" spans="1:42" s="130" customFormat="1" ht="15" x14ac:dyDescent="0.2">
      <c r="A38" s="238"/>
      <c r="B38" s="238"/>
      <c r="C38" s="237"/>
      <c r="D38" s="238"/>
      <c r="E38" s="523"/>
      <c r="F38" s="240"/>
      <c r="G38" s="237">
        <f t="shared" si="4"/>
        <v>11793.68</v>
      </c>
      <c r="H38" s="234">
        <f t="shared" si="1"/>
        <v>559</v>
      </c>
      <c r="I38" s="276"/>
      <c r="J38" s="276"/>
      <c r="K38" s="234"/>
      <c r="L38" s="234"/>
      <c r="M38" s="238"/>
      <c r="N38" s="294"/>
      <c r="O38" s="294"/>
      <c r="P38" s="294">
        <f t="shared" si="0"/>
        <v>0</v>
      </c>
      <c r="S38" s="276"/>
      <c r="T38" s="256"/>
      <c r="U38" s="234"/>
    </row>
    <row r="39" spans="1:42" s="130" customFormat="1" ht="15" x14ac:dyDescent="0.2">
      <c r="A39" s="238"/>
      <c r="B39" s="238"/>
      <c r="C39" s="237"/>
      <c r="D39" s="238"/>
      <c r="E39" s="523"/>
      <c r="F39" s="240"/>
      <c r="G39" s="237">
        <f t="shared" si="4"/>
        <v>11793.68</v>
      </c>
      <c r="H39" s="234">
        <f t="shared" si="1"/>
        <v>559</v>
      </c>
      <c r="I39" s="276"/>
      <c r="J39" s="276"/>
      <c r="K39" s="234"/>
      <c r="L39" s="234"/>
      <c r="M39" s="238"/>
      <c r="N39" s="294"/>
      <c r="O39" s="294"/>
      <c r="P39" s="294">
        <f t="shared" si="0"/>
        <v>0</v>
      </c>
      <c r="S39" s="276"/>
      <c r="T39" s="256"/>
      <c r="U39" s="234"/>
    </row>
    <row r="40" spans="1:42" s="130" customFormat="1" ht="15" x14ac:dyDescent="0.2">
      <c r="A40" s="238"/>
      <c r="B40" s="238"/>
      <c r="C40" s="237"/>
      <c r="D40" s="238"/>
      <c r="E40" s="523"/>
      <c r="F40" s="240"/>
      <c r="G40" s="237">
        <f t="shared" si="4"/>
        <v>11793.68</v>
      </c>
      <c r="H40" s="234">
        <f t="shared" si="1"/>
        <v>559</v>
      </c>
      <c r="I40" s="276"/>
      <c r="J40" s="276"/>
      <c r="K40" s="234"/>
      <c r="L40" s="234"/>
      <c r="M40" s="238"/>
      <c r="N40" s="294"/>
      <c r="O40" s="294"/>
      <c r="P40" s="294">
        <f t="shared" si="0"/>
        <v>0</v>
      </c>
      <c r="S40" s="276"/>
      <c r="T40" s="256"/>
      <c r="U40" s="234"/>
    </row>
    <row r="41" spans="1:42" s="130" customFormat="1" ht="15" x14ac:dyDescent="0.2">
      <c r="A41" s="238"/>
      <c r="B41" s="238"/>
      <c r="C41" s="237"/>
      <c r="D41" s="238"/>
      <c r="E41" s="523"/>
      <c r="F41" s="240"/>
      <c r="G41" s="237">
        <f t="shared" ref="G41:G59" si="5">G40-E41+C41</f>
        <v>11793.68</v>
      </c>
      <c r="H41" s="234">
        <f t="shared" si="1"/>
        <v>559</v>
      </c>
      <c r="I41" s="276"/>
      <c r="J41" s="276"/>
      <c r="K41" s="234"/>
      <c r="L41" s="234"/>
      <c r="M41" s="238"/>
      <c r="N41" s="294"/>
      <c r="O41" s="294"/>
      <c r="P41" s="294">
        <f t="shared" si="0"/>
        <v>0</v>
      </c>
      <c r="S41" s="276"/>
      <c r="T41" s="256"/>
      <c r="U41" s="234"/>
    </row>
    <row r="42" spans="1:42" s="130" customFormat="1" ht="15" x14ac:dyDescent="0.2">
      <c r="A42" s="238"/>
      <c r="B42" s="238"/>
      <c r="C42" s="237"/>
      <c r="D42" s="238"/>
      <c r="E42" s="233"/>
      <c r="F42" s="238"/>
      <c r="G42" s="237">
        <f t="shared" si="5"/>
        <v>11793.68</v>
      </c>
      <c r="H42" s="234">
        <f t="shared" si="1"/>
        <v>559</v>
      </c>
      <c r="I42" s="238"/>
      <c r="J42" s="276"/>
      <c r="K42" s="256"/>
      <c r="L42" s="234"/>
      <c r="M42" s="238"/>
      <c r="N42" s="294"/>
      <c r="O42" s="294"/>
      <c r="P42" s="294">
        <f t="shared" si="0"/>
        <v>0</v>
      </c>
      <c r="S42" s="276"/>
      <c r="T42" s="256"/>
      <c r="U42" s="234"/>
    </row>
    <row r="43" spans="1:42" s="130" customFormat="1" ht="15" x14ac:dyDescent="0.2">
      <c r="A43" s="238"/>
      <c r="B43" s="238"/>
      <c r="C43" s="237"/>
      <c r="D43" s="238"/>
      <c r="E43" s="237"/>
      <c r="F43" s="238"/>
      <c r="G43" s="237">
        <f t="shared" si="5"/>
        <v>11793.68</v>
      </c>
      <c r="H43" s="234">
        <f t="shared" si="1"/>
        <v>559</v>
      </c>
      <c r="I43" s="238"/>
      <c r="J43" s="276"/>
      <c r="K43" s="256"/>
      <c r="L43" s="234"/>
      <c r="M43" s="238"/>
      <c r="N43" s="294"/>
      <c r="O43" s="294"/>
      <c r="P43" s="294">
        <f t="shared" si="0"/>
        <v>0</v>
      </c>
      <c r="S43" s="276"/>
      <c r="T43" s="256"/>
      <c r="U43" s="234"/>
    </row>
    <row r="44" spans="1:42" s="130" customFormat="1" ht="15" x14ac:dyDescent="0.2">
      <c r="A44" s="238"/>
      <c r="B44" s="238"/>
      <c r="C44" s="237"/>
      <c r="D44" s="238"/>
      <c r="E44" s="237"/>
      <c r="F44" s="238"/>
      <c r="G44" s="237">
        <f t="shared" si="5"/>
        <v>11793.68</v>
      </c>
      <c r="H44" s="234">
        <f t="shared" si="1"/>
        <v>559</v>
      </c>
      <c r="I44" s="238"/>
      <c r="J44" s="276"/>
      <c r="K44" s="256"/>
      <c r="L44" s="234"/>
      <c r="M44" s="238"/>
      <c r="N44" s="294"/>
      <c r="O44" s="294"/>
      <c r="P44" s="294">
        <f t="shared" si="0"/>
        <v>0</v>
      </c>
      <c r="S44" s="276"/>
      <c r="T44" s="256"/>
      <c r="U44" s="234"/>
    </row>
    <row r="45" spans="1:42" s="130" customFormat="1" ht="15" x14ac:dyDescent="0.2">
      <c r="A45" s="238"/>
      <c r="B45" s="238"/>
      <c r="C45" s="237"/>
      <c r="D45" s="238"/>
      <c r="E45" s="237"/>
      <c r="F45" s="238"/>
      <c r="G45" s="237">
        <f t="shared" si="5"/>
        <v>11793.68</v>
      </c>
      <c r="H45" s="234">
        <f t="shared" si="1"/>
        <v>559</v>
      </c>
      <c r="I45" s="238"/>
      <c r="J45" s="276"/>
      <c r="K45" s="256"/>
      <c r="L45" s="234"/>
      <c r="M45" s="238"/>
      <c r="N45" s="294"/>
      <c r="O45" s="294"/>
      <c r="P45" s="294">
        <f t="shared" si="0"/>
        <v>0</v>
      </c>
      <c r="S45" s="276"/>
      <c r="T45" s="256"/>
      <c r="U45" s="234"/>
    </row>
    <row r="46" spans="1:42" ht="15" x14ac:dyDescent="0.2">
      <c r="A46" s="238"/>
      <c r="B46" s="238"/>
      <c r="C46" s="237"/>
      <c r="D46" s="238"/>
      <c r="E46" s="237"/>
      <c r="F46" s="238"/>
      <c r="G46" s="237">
        <f t="shared" si="5"/>
        <v>11793.68</v>
      </c>
      <c r="H46" s="234">
        <f t="shared" si="1"/>
        <v>559</v>
      </c>
      <c r="I46" s="238"/>
      <c r="J46" s="276"/>
      <c r="K46" s="256"/>
      <c r="L46" s="234"/>
      <c r="M46" s="238"/>
      <c r="N46" s="294"/>
      <c r="O46" s="294"/>
      <c r="P46" s="294">
        <f t="shared" si="0"/>
        <v>0</v>
      </c>
      <c r="Q46" s="130"/>
      <c r="R46" s="130"/>
      <c r="S46" s="276"/>
      <c r="T46" s="234"/>
      <c r="U46" s="234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38"/>
      <c r="B47" s="238"/>
      <c r="C47" s="237"/>
      <c r="D47" s="238"/>
      <c r="E47" s="237"/>
      <c r="F47" s="238"/>
      <c r="G47" s="237">
        <f t="shared" si="5"/>
        <v>11793.68</v>
      </c>
      <c r="H47" s="234">
        <f t="shared" si="1"/>
        <v>559</v>
      </c>
      <c r="I47" s="238"/>
      <c r="J47" s="276"/>
      <c r="K47" s="256"/>
      <c r="L47" s="234"/>
      <c r="M47" s="238"/>
      <c r="N47" s="294"/>
      <c r="O47" s="294"/>
      <c r="P47" s="294">
        <f t="shared" si="0"/>
        <v>0</v>
      </c>
      <c r="Q47" s="130"/>
      <c r="R47" s="130"/>
      <c r="S47" s="276"/>
      <c r="T47" s="234"/>
      <c r="U47" s="234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38"/>
      <c r="B48" s="238"/>
      <c r="C48" s="237"/>
      <c r="D48" s="238"/>
      <c r="E48" s="237"/>
      <c r="F48" s="238"/>
      <c r="G48" s="237">
        <f t="shared" si="5"/>
        <v>11793.68</v>
      </c>
      <c r="H48" s="234">
        <f t="shared" si="1"/>
        <v>559</v>
      </c>
      <c r="I48" s="238"/>
      <c r="J48" s="276"/>
      <c r="K48" s="234"/>
      <c r="L48" s="234"/>
      <c r="M48" s="238"/>
      <c r="N48" s="294"/>
      <c r="O48" s="294"/>
      <c r="P48" s="294">
        <f t="shared" si="0"/>
        <v>0</v>
      </c>
      <c r="Q48" s="130"/>
      <c r="R48" s="130"/>
      <c r="S48" s="276"/>
      <c r="T48" s="234"/>
      <c r="U48" s="234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38"/>
      <c r="B49" s="238"/>
      <c r="C49" s="237"/>
      <c r="D49" s="238"/>
      <c r="E49" s="237"/>
      <c r="F49" s="238"/>
      <c r="G49" s="237">
        <f t="shared" si="5"/>
        <v>11793.68</v>
      </c>
      <c r="H49" s="234">
        <f t="shared" si="1"/>
        <v>559</v>
      </c>
      <c r="I49" s="238"/>
      <c r="J49" s="276"/>
      <c r="K49" s="234"/>
      <c r="L49" s="234"/>
      <c r="M49" s="238"/>
      <c r="N49" s="294"/>
      <c r="O49" s="294"/>
      <c r="P49" s="294">
        <f t="shared" si="0"/>
        <v>0</v>
      </c>
      <c r="Q49" s="130"/>
      <c r="R49" s="130"/>
      <c r="S49" s="276"/>
      <c r="T49" s="234"/>
      <c r="U49" s="234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38"/>
      <c r="B50" s="238"/>
      <c r="C50" s="237"/>
      <c r="D50" s="238"/>
      <c r="E50" s="237"/>
      <c r="F50" s="238"/>
      <c r="G50" s="237">
        <f t="shared" si="5"/>
        <v>11793.68</v>
      </c>
      <c r="H50" s="234">
        <f t="shared" si="1"/>
        <v>559</v>
      </c>
      <c r="I50" s="238"/>
      <c r="J50" s="276"/>
      <c r="K50" s="234"/>
      <c r="L50" s="234"/>
      <c r="M50" s="238"/>
      <c r="N50" s="294"/>
      <c r="O50" s="294"/>
      <c r="P50" s="294">
        <f t="shared" si="0"/>
        <v>0</v>
      </c>
      <c r="Q50" s="130"/>
      <c r="R50" s="130"/>
      <c r="S50" s="276"/>
      <c r="T50" s="234"/>
      <c r="U50" s="234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38"/>
      <c r="B51" s="238"/>
      <c r="C51" s="237"/>
      <c r="D51" s="238"/>
      <c r="E51" s="237"/>
      <c r="F51" s="238"/>
      <c r="G51" s="237">
        <f t="shared" si="5"/>
        <v>11793.68</v>
      </c>
      <c r="H51" s="234">
        <f t="shared" si="1"/>
        <v>559</v>
      </c>
      <c r="I51" s="238"/>
      <c r="J51" s="276"/>
      <c r="K51" s="234"/>
      <c r="L51" s="234"/>
      <c r="M51" s="238"/>
      <c r="N51" s="294"/>
      <c r="O51" s="294"/>
      <c r="P51" s="294">
        <f t="shared" si="0"/>
        <v>0</v>
      </c>
      <c r="Q51" s="130"/>
      <c r="R51" s="130"/>
      <c r="S51" s="276"/>
      <c r="T51" s="234"/>
      <c r="U51" s="234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38"/>
      <c r="B52" s="238"/>
      <c r="C52" s="237"/>
      <c r="D52" s="238"/>
      <c r="E52" s="237"/>
      <c r="F52" s="238"/>
      <c r="G52" s="237">
        <f t="shared" si="5"/>
        <v>11793.68</v>
      </c>
      <c r="H52" s="234">
        <f t="shared" si="1"/>
        <v>559</v>
      </c>
      <c r="I52" s="238"/>
      <c r="J52" s="276"/>
      <c r="K52" s="234"/>
      <c r="L52" s="234"/>
      <c r="M52" s="238"/>
      <c r="N52" s="294"/>
      <c r="O52" s="294"/>
      <c r="P52" s="294">
        <f t="shared" si="0"/>
        <v>0</v>
      </c>
      <c r="Q52" s="130"/>
      <c r="R52" s="130"/>
      <c r="S52" s="276"/>
      <c r="T52" s="234"/>
      <c r="U52" s="234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38"/>
      <c r="B53" s="238"/>
      <c r="C53" s="237"/>
      <c r="D53" s="238"/>
      <c r="E53" s="237"/>
      <c r="F53" s="238"/>
      <c r="G53" s="237">
        <f t="shared" si="5"/>
        <v>11793.68</v>
      </c>
      <c r="H53" s="234">
        <f t="shared" si="1"/>
        <v>559</v>
      </c>
      <c r="I53" s="238"/>
      <c r="J53" s="276"/>
      <c r="K53" s="234"/>
      <c r="L53" s="234"/>
      <c r="M53" s="238"/>
      <c r="N53" s="294"/>
      <c r="O53" s="294"/>
      <c r="P53" s="294">
        <f t="shared" si="0"/>
        <v>0</v>
      </c>
      <c r="Q53" s="130"/>
      <c r="R53" s="130"/>
      <c r="S53" s="276"/>
      <c r="T53" s="234"/>
      <c r="U53" s="234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38"/>
      <c r="B54" s="238"/>
      <c r="C54" s="237"/>
      <c r="D54" s="238"/>
      <c r="E54" s="237"/>
      <c r="F54" s="238"/>
      <c r="G54" s="237">
        <f t="shared" si="5"/>
        <v>11793.68</v>
      </c>
      <c r="H54" s="234">
        <f t="shared" si="1"/>
        <v>559</v>
      </c>
      <c r="I54" s="238"/>
      <c r="J54" s="276"/>
      <c r="K54" s="234"/>
      <c r="L54" s="234"/>
      <c r="M54" s="238"/>
      <c r="N54" s="294"/>
      <c r="O54" s="294"/>
      <c r="P54" s="294">
        <f t="shared" si="0"/>
        <v>0</v>
      </c>
      <c r="Q54" s="130"/>
      <c r="R54" s="130"/>
      <c r="S54" s="276"/>
      <c r="T54" s="234"/>
      <c r="U54" s="234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38"/>
      <c r="B55" s="238"/>
      <c r="C55" s="237"/>
      <c r="D55" s="238"/>
      <c r="E55" s="237"/>
      <c r="F55" s="238"/>
      <c r="G55" s="237">
        <f t="shared" si="5"/>
        <v>11793.68</v>
      </c>
      <c r="H55" s="234">
        <f t="shared" si="1"/>
        <v>559</v>
      </c>
      <c r="I55" s="238"/>
      <c r="J55" s="276"/>
      <c r="K55" s="234"/>
      <c r="L55" s="234"/>
      <c r="M55" s="238"/>
      <c r="N55" s="294"/>
      <c r="O55" s="294"/>
      <c r="P55" s="294">
        <f t="shared" si="0"/>
        <v>0</v>
      </c>
      <c r="Q55" s="130"/>
      <c r="R55" s="130"/>
      <c r="S55" s="276"/>
      <c r="T55" s="234"/>
      <c r="U55" s="234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38"/>
      <c r="B56" s="238"/>
      <c r="C56" s="237"/>
      <c r="D56" s="238"/>
      <c r="E56" s="237"/>
      <c r="F56" s="238"/>
      <c r="G56" s="237">
        <f t="shared" si="5"/>
        <v>11793.68</v>
      </c>
      <c r="H56" s="234">
        <f t="shared" si="1"/>
        <v>559</v>
      </c>
      <c r="I56" s="238"/>
      <c r="J56" s="276"/>
      <c r="K56" s="234"/>
      <c r="L56" s="234"/>
      <c r="M56" s="238"/>
      <c r="N56" s="294"/>
      <c r="O56" s="294"/>
      <c r="P56" s="294">
        <f t="shared" si="0"/>
        <v>0</v>
      </c>
      <c r="Q56" s="130"/>
      <c r="R56" s="130"/>
      <c r="S56" s="179"/>
      <c r="T56" s="81"/>
      <c r="U56" s="81"/>
    </row>
    <row r="57" spans="1:42" ht="15" x14ac:dyDescent="0.2">
      <c r="A57" s="238"/>
      <c r="B57" s="238"/>
      <c r="C57" s="237"/>
      <c r="D57" s="238"/>
      <c r="E57" s="237"/>
      <c r="F57" s="238"/>
      <c r="G57" s="237">
        <f t="shared" si="5"/>
        <v>11793.68</v>
      </c>
      <c r="H57" s="234">
        <f t="shared" si="1"/>
        <v>559</v>
      </c>
      <c r="I57" s="238"/>
      <c r="J57" s="276"/>
      <c r="K57" s="234"/>
      <c r="L57" s="234"/>
      <c r="M57" s="238"/>
      <c r="N57" s="294"/>
      <c r="O57" s="294"/>
      <c r="P57" s="294">
        <f t="shared" si="0"/>
        <v>0</v>
      </c>
      <c r="Q57" s="130"/>
      <c r="R57" s="130"/>
      <c r="S57" s="179"/>
      <c r="T57" s="81"/>
      <c r="U57" s="81"/>
    </row>
    <row r="58" spans="1:42" ht="15" x14ac:dyDescent="0.2">
      <c r="A58" s="238"/>
      <c r="B58" s="238"/>
      <c r="C58" s="237"/>
      <c r="D58" s="238"/>
      <c r="E58" s="237"/>
      <c r="F58" s="238"/>
      <c r="G58" s="237">
        <f t="shared" si="5"/>
        <v>11793.68</v>
      </c>
      <c r="H58" s="238">
        <f t="shared" si="1"/>
        <v>559</v>
      </c>
      <c r="I58" s="238"/>
      <c r="J58" s="276"/>
      <c r="K58" s="234"/>
      <c r="L58" s="234"/>
      <c r="M58" s="238"/>
      <c r="N58" s="294"/>
      <c r="O58" s="294"/>
      <c r="P58" s="294">
        <f t="shared" si="0"/>
        <v>0</v>
      </c>
      <c r="Q58" s="130"/>
      <c r="R58" s="130"/>
      <c r="S58" s="179"/>
      <c r="T58" s="81"/>
      <c r="U58" s="81"/>
    </row>
    <row r="59" spans="1:42" ht="15" x14ac:dyDescent="0.2">
      <c r="A59" s="238"/>
      <c r="B59" s="238"/>
      <c r="C59" s="237"/>
      <c r="D59" s="238"/>
      <c r="E59" s="237"/>
      <c r="F59" s="238"/>
      <c r="G59" s="237">
        <f t="shared" si="5"/>
        <v>11793.68</v>
      </c>
      <c r="H59" s="234">
        <f t="shared" si="1"/>
        <v>559</v>
      </c>
      <c r="I59" s="238"/>
      <c r="J59" s="276"/>
      <c r="K59" s="234"/>
      <c r="L59" s="234"/>
      <c r="M59" s="238"/>
      <c r="N59" s="294"/>
      <c r="O59" s="294"/>
      <c r="P59" s="294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38"/>
      <c r="B60" s="238"/>
      <c r="C60" s="237"/>
      <c r="D60" s="238"/>
      <c r="E60" s="237"/>
      <c r="F60" s="238"/>
      <c r="G60" s="237">
        <f t="shared" ref="G60:H92" si="6">G59-E60+C60</f>
        <v>11793.68</v>
      </c>
      <c r="H60" s="238">
        <f t="shared" si="1"/>
        <v>559</v>
      </c>
      <c r="I60" s="238"/>
      <c r="J60" s="276"/>
      <c r="K60" s="234"/>
      <c r="L60" s="234"/>
      <c r="M60" s="238"/>
      <c r="N60" s="294"/>
      <c r="O60" s="294"/>
      <c r="P60" s="294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38"/>
      <c r="B61" s="238"/>
      <c r="C61" s="237"/>
      <c r="D61" s="238"/>
      <c r="E61" s="237"/>
      <c r="F61" s="238"/>
      <c r="G61" s="237">
        <f t="shared" si="6"/>
        <v>11793.68</v>
      </c>
      <c r="H61" s="234">
        <f t="shared" si="1"/>
        <v>559</v>
      </c>
      <c r="I61" s="238"/>
      <c r="J61" s="234"/>
      <c r="K61" s="234"/>
      <c r="L61" s="238"/>
      <c r="M61" s="238"/>
      <c r="N61" s="294"/>
      <c r="O61" s="294"/>
      <c r="P61" s="294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38"/>
      <c r="B62" s="238"/>
      <c r="C62" s="237"/>
      <c r="D62" s="238"/>
      <c r="E62" s="237"/>
      <c r="F62" s="238"/>
      <c r="G62" s="237">
        <f t="shared" si="6"/>
        <v>11793.68</v>
      </c>
      <c r="H62" s="238">
        <f t="shared" si="6"/>
        <v>559</v>
      </c>
      <c r="I62" s="238"/>
      <c r="J62" s="234"/>
      <c r="K62" s="234"/>
      <c r="L62" s="238"/>
      <c r="M62" s="238"/>
      <c r="N62" s="294"/>
      <c r="O62" s="294"/>
      <c r="P62" s="294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38"/>
      <c r="B63" s="238"/>
      <c r="C63" s="237"/>
      <c r="D63" s="238"/>
      <c r="E63" s="237"/>
      <c r="F63" s="238"/>
      <c r="G63" s="237">
        <f t="shared" si="6"/>
        <v>11793.68</v>
      </c>
      <c r="H63" s="238">
        <f t="shared" si="6"/>
        <v>559</v>
      </c>
      <c r="I63" s="238"/>
      <c r="J63" s="234"/>
      <c r="K63" s="234"/>
      <c r="L63" s="238"/>
      <c r="M63" s="238"/>
      <c r="N63" s="294"/>
      <c r="O63" s="294"/>
      <c r="P63" s="294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38"/>
      <c r="B64" s="238"/>
      <c r="C64" s="237"/>
      <c r="D64" s="238"/>
      <c r="E64" s="237"/>
      <c r="F64" s="238"/>
      <c r="G64" s="237">
        <f t="shared" si="6"/>
        <v>11793.68</v>
      </c>
      <c r="H64" s="238">
        <f t="shared" si="6"/>
        <v>559</v>
      </c>
      <c r="I64" s="238"/>
      <c r="J64" s="238"/>
      <c r="K64" s="238"/>
      <c r="L64" s="238"/>
      <c r="M64" s="238"/>
      <c r="N64" s="294"/>
      <c r="O64" s="294"/>
      <c r="P64" s="294">
        <f t="shared" si="0"/>
        <v>0</v>
      </c>
      <c r="Q64" s="130"/>
      <c r="R64" s="130"/>
    </row>
    <row r="65" spans="1:19" ht="15" x14ac:dyDescent="0.2">
      <c r="A65" s="238"/>
      <c r="B65" s="238"/>
      <c r="C65" s="237"/>
      <c r="D65" s="238"/>
      <c r="E65" s="237"/>
      <c r="F65" s="238"/>
      <c r="G65" s="237">
        <f t="shared" si="6"/>
        <v>11793.68</v>
      </c>
      <c r="H65" s="238">
        <f t="shared" si="6"/>
        <v>559</v>
      </c>
      <c r="I65" s="238"/>
      <c r="J65" s="238"/>
      <c r="K65" s="238"/>
      <c r="L65" s="238"/>
      <c r="M65" s="238"/>
      <c r="N65" s="294"/>
      <c r="O65" s="294"/>
      <c r="P65" s="294">
        <f t="shared" si="0"/>
        <v>0</v>
      </c>
      <c r="Q65" s="130"/>
      <c r="R65" s="130"/>
    </row>
    <row r="66" spans="1:19" ht="15" x14ac:dyDescent="0.2">
      <c r="A66" s="238"/>
      <c r="B66" s="238"/>
      <c r="C66" s="237"/>
      <c r="D66" s="238"/>
      <c r="E66" s="237"/>
      <c r="F66" s="238"/>
      <c r="G66" s="237">
        <f t="shared" si="6"/>
        <v>11793.68</v>
      </c>
      <c r="H66" s="238">
        <f t="shared" si="6"/>
        <v>559</v>
      </c>
      <c r="I66" s="238"/>
      <c r="J66" s="238"/>
      <c r="K66" s="238"/>
      <c r="L66" s="238"/>
      <c r="M66" s="238"/>
      <c r="N66" s="294"/>
      <c r="O66" s="294"/>
      <c r="P66" s="294">
        <f t="shared" si="0"/>
        <v>0</v>
      </c>
      <c r="Q66" s="130"/>
      <c r="R66" s="130"/>
      <c r="S66" s="193" t="b">
        <f t="shared" si="2"/>
        <v>0</v>
      </c>
    </row>
    <row r="67" spans="1:19" ht="15" x14ac:dyDescent="0.2">
      <c r="A67" s="238"/>
      <c r="B67" s="238"/>
      <c r="C67" s="237"/>
      <c r="D67" s="238"/>
      <c r="E67" s="237"/>
      <c r="F67" s="238"/>
      <c r="G67" s="237">
        <f t="shared" si="6"/>
        <v>11793.68</v>
      </c>
      <c r="H67" s="238">
        <f t="shared" si="6"/>
        <v>559</v>
      </c>
      <c r="I67" s="238"/>
      <c r="J67" s="238"/>
      <c r="K67" s="238"/>
      <c r="L67" s="238"/>
      <c r="M67" s="238"/>
      <c r="N67" s="294"/>
      <c r="O67" s="294"/>
      <c r="P67" s="294">
        <f t="shared" si="0"/>
        <v>0</v>
      </c>
      <c r="Q67" s="130"/>
      <c r="R67" s="130"/>
      <c r="S67" s="193" t="b">
        <f t="shared" si="2"/>
        <v>0</v>
      </c>
    </row>
    <row r="68" spans="1:19" ht="15" x14ac:dyDescent="0.2">
      <c r="A68" s="238"/>
      <c r="B68" s="238"/>
      <c r="C68" s="237"/>
      <c r="D68" s="238"/>
      <c r="E68" s="237"/>
      <c r="F68" s="238"/>
      <c r="G68" s="237">
        <f t="shared" si="6"/>
        <v>11793.68</v>
      </c>
      <c r="H68" s="238">
        <f t="shared" si="6"/>
        <v>559</v>
      </c>
      <c r="I68" s="238"/>
      <c r="J68" s="238"/>
      <c r="K68" s="238"/>
      <c r="L68" s="238"/>
      <c r="M68" s="238"/>
      <c r="N68" s="294"/>
      <c r="O68" s="294"/>
      <c r="P68" s="294">
        <f t="shared" si="0"/>
        <v>0</v>
      </c>
      <c r="Q68" s="130"/>
      <c r="R68" s="130"/>
      <c r="S68" s="193" t="b">
        <f t="shared" si="2"/>
        <v>0</v>
      </c>
    </row>
    <row r="69" spans="1:19" ht="15" x14ac:dyDescent="0.2">
      <c r="A69" s="238"/>
      <c r="B69" s="238"/>
      <c r="C69" s="237"/>
      <c r="D69" s="238"/>
      <c r="E69" s="237"/>
      <c r="F69" s="238"/>
      <c r="G69" s="237">
        <f t="shared" si="6"/>
        <v>11793.68</v>
      </c>
      <c r="H69" s="238">
        <f t="shared" si="6"/>
        <v>559</v>
      </c>
      <c r="I69" s="238"/>
      <c r="J69" s="238"/>
      <c r="K69" s="238"/>
      <c r="L69" s="238"/>
      <c r="M69" s="238"/>
      <c r="N69" s="294"/>
      <c r="O69" s="294"/>
      <c r="P69" s="294">
        <f t="shared" si="0"/>
        <v>0</v>
      </c>
      <c r="Q69" s="130"/>
      <c r="R69" s="130"/>
      <c r="S69" s="193" t="b">
        <f t="shared" si="2"/>
        <v>0</v>
      </c>
    </row>
    <row r="70" spans="1:19" ht="15" x14ac:dyDescent="0.2">
      <c r="A70" s="238"/>
      <c r="B70" s="238"/>
      <c r="C70" s="237"/>
      <c r="D70" s="238"/>
      <c r="E70" s="237"/>
      <c r="F70" s="238"/>
      <c r="G70" s="237">
        <f>G69-E70+C70</f>
        <v>11793.68</v>
      </c>
      <c r="H70" s="238">
        <f>H69-F70+D70</f>
        <v>559</v>
      </c>
      <c r="I70" s="238"/>
      <c r="J70" s="238"/>
      <c r="K70" s="238"/>
      <c r="L70" s="238"/>
      <c r="M70" s="238"/>
      <c r="N70" s="294"/>
      <c r="O70" s="294"/>
      <c r="P70" s="294">
        <f t="shared" si="0"/>
        <v>0</v>
      </c>
      <c r="Q70" s="130"/>
      <c r="R70" s="130"/>
      <c r="S70" s="193" t="b">
        <f t="shared" si="2"/>
        <v>0</v>
      </c>
    </row>
    <row r="71" spans="1:19" ht="15" x14ac:dyDescent="0.2">
      <c r="A71" s="238"/>
      <c r="B71" s="238"/>
      <c r="C71" s="237"/>
      <c r="D71" s="238"/>
      <c r="E71" s="237"/>
      <c r="F71" s="238"/>
      <c r="G71" s="237">
        <f>G70-E71+C71</f>
        <v>11793.68</v>
      </c>
      <c r="H71" s="238">
        <f>H70-F71+D71</f>
        <v>559</v>
      </c>
      <c r="I71" s="238"/>
      <c r="J71" s="238"/>
      <c r="K71" s="238"/>
      <c r="L71" s="238"/>
      <c r="M71" s="238"/>
      <c r="N71" s="294"/>
      <c r="O71" s="294"/>
      <c r="P71" s="294">
        <f t="shared" si="0"/>
        <v>0</v>
      </c>
      <c r="Q71" s="130"/>
      <c r="R71" s="130"/>
      <c r="S71" s="193" t="b">
        <f t="shared" si="2"/>
        <v>0</v>
      </c>
    </row>
    <row r="72" spans="1:19" ht="15" x14ac:dyDescent="0.2">
      <c r="A72" s="238"/>
      <c r="B72" s="238"/>
      <c r="C72" s="237"/>
      <c r="D72" s="238"/>
      <c r="E72" s="237"/>
      <c r="F72" s="238"/>
      <c r="G72" s="237">
        <f t="shared" si="6"/>
        <v>11793.68</v>
      </c>
      <c r="H72" s="238">
        <f t="shared" si="6"/>
        <v>559</v>
      </c>
      <c r="I72" s="238"/>
      <c r="J72" s="238"/>
      <c r="K72" s="238"/>
      <c r="L72" s="238"/>
      <c r="M72" s="238"/>
      <c r="N72" s="294"/>
      <c r="O72" s="294"/>
      <c r="P72" s="294">
        <f t="shared" si="0"/>
        <v>0</v>
      </c>
      <c r="Q72" s="130"/>
      <c r="R72" s="130"/>
      <c r="S72" s="193" t="b">
        <f t="shared" si="2"/>
        <v>0</v>
      </c>
    </row>
    <row r="73" spans="1:19" ht="15" x14ac:dyDescent="0.2">
      <c r="A73" s="238"/>
      <c r="B73" s="238"/>
      <c r="C73" s="237"/>
      <c r="D73" s="238"/>
      <c r="E73" s="237"/>
      <c r="F73" s="238"/>
      <c r="G73" s="237">
        <f t="shared" si="6"/>
        <v>11793.68</v>
      </c>
      <c r="H73" s="238">
        <f t="shared" si="6"/>
        <v>559</v>
      </c>
      <c r="I73" s="238"/>
      <c r="J73" s="238"/>
      <c r="K73" s="238"/>
      <c r="L73" s="238"/>
      <c r="M73" s="238"/>
      <c r="N73" s="294"/>
      <c r="O73" s="294"/>
      <c r="P73" s="294">
        <f t="shared" si="0"/>
        <v>0</v>
      </c>
      <c r="Q73" s="130"/>
      <c r="R73" s="130"/>
      <c r="S73" s="193" t="b">
        <f t="shared" si="2"/>
        <v>0</v>
      </c>
    </row>
    <row r="74" spans="1:19" ht="15" x14ac:dyDescent="0.2">
      <c r="A74" s="238"/>
      <c r="B74" s="238"/>
      <c r="C74" s="237"/>
      <c r="D74" s="238"/>
      <c r="E74" s="237"/>
      <c r="F74" s="238"/>
      <c r="G74" s="237">
        <f t="shared" si="6"/>
        <v>11793.68</v>
      </c>
      <c r="H74" s="238">
        <f t="shared" si="6"/>
        <v>559</v>
      </c>
      <c r="I74" s="238"/>
      <c r="J74" s="238"/>
      <c r="K74" s="238"/>
      <c r="L74" s="238"/>
      <c r="M74" s="238"/>
      <c r="N74" s="294"/>
      <c r="O74" s="294"/>
      <c r="P74" s="294">
        <f t="shared" si="0"/>
        <v>0</v>
      </c>
      <c r="Q74" s="130"/>
      <c r="R74" s="130"/>
      <c r="S74" s="193" t="b">
        <f t="shared" ref="S74:S137" si="7">IF((F74)&gt;=1,SUM(E74))</f>
        <v>0</v>
      </c>
    </row>
    <row r="75" spans="1:19" ht="15" x14ac:dyDescent="0.2">
      <c r="A75" s="238"/>
      <c r="B75" s="238"/>
      <c r="C75" s="237"/>
      <c r="D75" s="238"/>
      <c r="E75" s="237"/>
      <c r="F75" s="238"/>
      <c r="G75" s="237">
        <f t="shared" si="6"/>
        <v>11793.68</v>
      </c>
      <c r="H75" s="238">
        <f t="shared" si="6"/>
        <v>559</v>
      </c>
      <c r="I75" s="238"/>
      <c r="J75" s="238"/>
      <c r="K75" s="238"/>
      <c r="L75" s="238"/>
      <c r="M75" s="238"/>
      <c r="N75" s="294"/>
      <c r="O75" s="294"/>
      <c r="P75" s="294">
        <f t="shared" ref="P75:P82" si="8">O75*G75</f>
        <v>0</v>
      </c>
      <c r="Q75" s="130"/>
      <c r="R75" s="130"/>
      <c r="S75" s="193" t="b">
        <f t="shared" si="7"/>
        <v>0</v>
      </c>
    </row>
    <row r="76" spans="1:19" ht="15" x14ac:dyDescent="0.2">
      <c r="A76" s="238"/>
      <c r="B76" s="238"/>
      <c r="C76" s="237"/>
      <c r="D76" s="238"/>
      <c r="E76" s="237"/>
      <c r="F76" s="238"/>
      <c r="G76" s="237">
        <f t="shared" si="6"/>
        <v>11793.68</v>
      </c>
      <c r="H76" s="238">
        <f t="shared" si="6"/>
        <v>559</v>
      </c>
      <c r="I76" s="238"/>
      <c r="J76" s="238"/>
      <c r="K76" s="238"/>
      <c r="L76" s="238"/>
      <c r="M76" s="238"/>
      <c r="N76" s="294"/>
      <c r="O76" s="294"/>
      <c r="P76" s="294">
        <f t="shared" si="8"/>
        <v>0</v>
      </c>
      <c r="Q76" s="130"/>
      <c r="R76" s="130"/>
      <c r="S76" s="193" t="b">
        <f t="shared" si="7"/>
        <v>0</v>
      </c>
    </row>
    <row r="77" spans="1:19" ht="15" x14ac:dyDescent="0.2">
      <c r="A77" s="238"/>
      <c r="B77" s="238"/>
      <c r="C77" s="237"/>
      <c r="D77" s="238"/>
      <c r="E77" s="237"/>
      <c r="F77" s="238"/>
      <c r="G77" s="237">
        <f t="shared" si="6"/>
        <v>11793.68</v>
      </c>
      <c r="H77" s="238">
        <f t="shared" si="6"/>
        <v>559</v>
      </c>
      <c r="I77" s="238"/>
      <c r="J77" s="238"/>
      <c r="K77" s="238"/>
      <c r="L77" s="238"/>
      <c r="M77" s="238"/>
      <c r="N77" s="294"/>
      <c r="O77" s="294"/>
      <c r="P77" s="294">
        <f t="shared" si="8"/>
        <v>0</v>
      </c>
      <c r="Q77" s="130"/>
      <c r="R77" s="130"/>
      <c r="S77" s="193" t="b">
        <f t="shared" si="7"/>
        <v>0</v>
      </c>
    </row>
    <row r="78" spans="1:19" ht="15" x14ac:dyDescent="0.2">
      <c r="A78" s="238"/>
      <c r="B78" s="238"/>
      <c r="C78" s="237"/>
      <c r="D78" s="238"/>
      <c r="E78" s="237"/>
      <c r="F78" s="238"/>
      <c r="G78" s="237">
        <f t="shared" si="6"/>
        <v>11793.68</v>
      </c>
      <c r="H78" s="238">
        <f t="shared" si="6"/>
        <v>559</v>
      </c>
      <c r="I78" s="238"/>
      <c r="J78" s="238"/>
      <c r="K78" s="238"/>
      <c r="L78" s="238"/>
      <c r="M78" s="238"/>
      <c r="N78" s="294"/>
      <c r="O78" s="294"/>
      <c r="P78" s="294">
        <f t="shared" si="8"/>
        <v>0</v>
      </c>
      <c r="Q78" s="130"/>
      <c r="R78" s="130"/>
      <c r="S78" s="193" t="b">
        <f t="shared" si="7"/>
        <v>0</v>
      </c>
    </row>
    <row r="79" spans="1:19" ht="15" x14ac:dyDescent="0.2">
      <c r="A79" s="238"/>
      <c r="B79" s="238"/>
      <c r="C79" s="237"/>
      <c r="D79" s="238"/>
      <c r="E79" s="237"/>
      <c r="F79" s="238"/>
      <c r="G79" s="237">
        <f>G78-E79+C79</f>
        <v>11793.68</v>
      </c>
      <c r="H79" s="238">
        <f>H78-F79+D79</f>
        <v>559</v>
      </c>
      <c r="I79" s="238"/>
      <c r="J79" s="238"/>
      <c r="K79" s="238"/>
      <c r="L79" s="238"/>
      <c r="M79" s="238"/>
      <c r="N79" s="294"/>
      <c r="O79" s="294"/>
      <c r="P79" s="294">
        <f t="shared" si="8"/>
        <v>0</v>
      </c>
      <c r="Q79" s="130"/>
      <c r="R79" s="130"/>
      <c r="S79" s="193" t="b">
        <f t="shared" si="7"/>
        <v>0</v>
      </c>
    </row>
    <row r="80" spans="1:19" ht="15" x14ac:dyDescent="0.2">
      <c r="A80" s="238"/>
      <c r="B80" s="238"/>
      <c r="C80" s="237"/>
      <c r="D80" s="238"/>
      <c r="E80" s="237"/>
      <c r="F80" s="238"/>
      <c r="G80" s="237">
        <f>G79-E80+C80</f>
        <v>11793.68</v>
      </c>
      <c r="H80" s="238">
        <f>H79-F80+D80</f>
        <v>559</v>
      </c>
      <c r="I80" s="238"/>
      <c r="J80" s="238"/>
      <c r="K80" s="238"/>
      <c r="L80" s="238"/>
      <c r="M80" s="238"/>
      <c r="N80" s="294"/>
      <c r="O80" s="294"/>
      <c r="P80" s="294">
        <f t="shared" si="8"/>
        <v>0</v>
      </c>
      <c r="Q80" s="130"/>
      <c r="R80" s="130"/>
      <c r="S80" s="193" t="b">
        <f t="shared" si="7"/>
        <v>0</v>
      </c>
    </row>
    <row r="81" spans="1:19" ht="15" x14ac:dyDescent="0.2">
      <c r="A81" s="238"/>
      <c r="B81" s="238"/>
      <c r="C81" s="237"/>
      <c r="D81" s="238"/>
      <c r="E81" s="237"/>
      <c r="F81" s="238"/>
      <c r="G81" s="237">
        <f t="shared" si="6"/>
        <v>11793.68</v>
      </c>
      <c r="H81" s="238">
        <f t="shared" si="6"/>
        <v>559</v>
      </c>
      <c r="I81" s="238"/>
      <c r="J81" s="238"/>
      <c r="K81" s="238"/>
      <c r="L81" s="238"/>
      <c r="M81" s="238"/>
      <c r="N81" s="294"/>
      <c r="O81" s="294"/>
      <c r="P81" s="294">
        <f t="shared" si="8"/>
        <v>0</v>
      </c>
      <c r="Q81" s="130"/>
      <c r="R81" s="130"/>
      <c r="S81" s="193" t="b">
        <f t="shared" si="7"/>
        <v>0</v>
      </c>
    </row>
    <row r="82" spans="1:19" ht="15" x14ac:dyDescent="0.2">
      <c r="A82" s="238"/>
      <c r="B82" s="238"/>
      <c r="C82" s="237"/>
      <c r="D82" s="238"/>
      <c r="E82" s="237"/>
      <c r="F82" s="238"/>
      <c r="G82" s="237">
        <f t="shared" si="6"/>
        <v>11793.68</v>
      </c>
      <c r="H82" s="238">
        <f t="shared" si="6"/>
        <v>559</v>
      </c>
      <c r="I82" s="238"/>
      <c r="J82" s="238"/>
      <c r="K82" s="238"/>
      <c r="L82" s="238"/>
      <c r="M82" s="238"/>
      <c r="N82" s="294"/>
      <c r="O82" s="294"/>
      <c r="P82" s="294">
        <f t="shared" si="8"/>
        <v>0</v>
      </c>
      <c r="Q82" s="130"/>
      <c r="R82" s="130"/>
      <c r="S82" s="193" t="b">
        <f t="shared" si="7"/>
        <v>0</v>
      </c>
    </row>
    <row r="83" spans="1:19" ht="15" x14ac:dyDescent="0.2">
      <c r="A83" s="238"/>
      <c r="B83" s="238"/>
      <c r="C83" s="237"/>
      <c r="D83" s="238"/>
      <c r="E83" s="237"/>
      <c r="F83" s="238"/>
      <c r="G83" s="237">
        <f t="shared" si="6"/>
        <v>11793.68</v>
      </c>
      <c r="H83" s="238">
        <f t="shared" si="6"/>
        <v>559</v>
      </c>
      <c r="I83" s="238"/>
      <c r="J83" s="238"/>
      <c r="K83" s="238"/>
      <c r="L83" s="238"/>
      <c r="M83" s="238"/>
      <c r="N83" s="294"/>
      <c r="O83" s="294"/>
      <c r="P83" s="294">
        <f t="shared" ref="P83:P139" si="9">O83*G83</f>
        <v>0</v>
      </c>
      <c r="Q83" s="130"/>
      <c r="R83" s="130"/>
      <c r="S83" s="193" t="b">
        <f t="shared" si="7"/>
        <v>0</v>
      </c>
    </row>
    <row r="84" spans="1:19" ht="15" x14ac:dyDescent="0.2">
      <c r="A84" s="238"/>
      <c r="B84" s="238"/>
      <c r="C84" s="237"/>
      <c r="D84" s="238"/>
      <c r="E84" s="237"/>
      <c r="F84" s="238"/>
      <c r="G84" s="237">
        <f t="shared" si="6"/>
        <v>11793.68</v>
      </c>
      <c r="H84" s="238">
        <f t="shared" si="6"/>
        <v>559</v>
      </c>
      <c r="I84" s="238"/>
      <c r="J84" s="238"/>
      <c r="K84" s="238"/>
      <c r="L84" s="238"/>
      <c r="M84" s="238"/>
      <c r="N84" s="294"/>
      <c r="O84" s="294"/>
      <c r="P84" s="294">
        <f t="shared" si="9"/>
        <v>0</v>
      </c>
      <c r="Q84" s="130"/>
      <c r="R84" s="130"/>
      <c r="S84" s="193" t="b">
        <f t="shared" si="7"/>
        <v>0</v>
      </c>
    </row>
    <row r="85" spans="1:19" ht="15" x14ac:dyDescent="0.2">
      <c r="A85" s="238"/>
      <c r="B85" s="238"/>
      <c r="C85" s="237"/>
      <c r="D85" s="238"/>
      <c r="E85" s="237"/>
      <c r="F85" s="238"/>
      <c r="G85" s="237">
        <f t="shared" si="6"/>
        <v>11793.68</v>
      </c>
      <c r="H85" s="238">
        <f t="shared" si="6"/>
        <v>559</v>
      </c>
      <c r="I85" s="238"/>
      <c r="J85" s="238"/>
      <c r="K85" s="238"/>
      <c r="L85" s="238"/>
      <c r="M85" s="238"/>
      <c r="N85" s="294"/>
      <c r="O85" s="294"/>
      <c r="P85" s="294">
        <f t="shared" si="9"/>
        <v>0</v>
      </c>
      <c r="Q85" s="130"/>
      <c r="R85" s="130"/>
      <c r="S85" s="193" t="b">
        <f t="shared" si="7"/>
        <v>0</v>
      </c>
    </row>
    <row r="86" spans="1:19" ht="15" x14ac:dyDescent="0.2">
      <c r="A86" s="238"/>
      <c r="B86" s="238"/>
      <c r="C86" s="237"/>
      <c r="D86" s="238"/>
      <c r="E86" s="237"/>
      <c r="F86" s="238"/>
      <c r="G86" s="237">
        <f t="shared" si="6"/>
        <v>11793.68</v>
      </c>
      <c r="H86" s="238">
        <f t="shared" si="6"/>
        <v>559</v>
      </c>
      <c r="I86" s="238"/>
      <c r="J86" s="238"/>
      <c r="K86" s="238"/>
      <c r="L86" s="238"/>
      <c r="M86" s="238"/>
      <c r="N86" s="294"/>
      <c r="O86" s="294"/>
      <c r="P86" s="294">
        <f t="shared" si="9"/>
        <v>0</v>
      </c>
      <c r="Q86" s="130"/>
      <c r="R86" s="130"/>
      <c r="S86" s="193" t="b">
        <f t="shared" si="7"/>
        <v>0</v>
      </c>
    </row>
    <row r="87" spans="1:19" ht="15" x14ac:dyDescent="0.2">
      <c r="A87" s="238"/>
      <c r="B87" s="238"/>
      <c r="C87" s="237"/>
      <c r="D87" s="238"/>
      <c r="E87" s="237"/>
      <c r="F87" s="238"/>
      <c r="G87" s="237">
        <f t="shared" si="6"/>
        <v>11793.68</v>
      </c>
      <c r="H87" s="238">
        <f t="shared" si="6"/>
        <v>559</v>
      </c>
      <c r="I87" s="238"/>
      <c r="J87" s="238"/>
      <c r="K87" s="238"/>
      <c r="L87" s="238"/>
      <c r="M87" s="238"/>
      <c r="N87" s="294"/>
      <c r="O87" s="294"/>
      <c r="P87" s="294">
        <f t="shared" si="9"/>
        <v>0</v>
      </c>
      <c r="Q87" s="130"/>
      <c r="R87" s="130"/>
      <c r="S87" s="193" t="b">
        <f t="shared" si="7"/>
        <v>0</v>
      </c>
    </row>
    <row r="88" spans="1:19" ht="15" x14ac:dyDescent="0.2">
      <c r="A88" s="238"/>
      <c r="B88" s="238"/>
      <c r="C88" s="237"/>
      <c r="D88" s="238"/>
      <c r="E88" s="237"/>
      <c r="F88" s="238"/>
      <c r="G88" s="237">
        <f t="shared" si="6"/>
        <v>11793.68</v>
      </c>
      <c r="H88" s="238">
        <f t="shared" si="6"/>
        <v>559</v>
      </c>
      <c r="I88" s="238"/>
      <c r="J88" s="238"/>
      <c r="K88" s="238"/>
      <c r="L88" s="238"/>
      <c r="M88" s="238"/>
      <c r="N88" s="294"/>
      <c r="O88" s="294"/>
      <c r="P88" s="294">
        <f t="shared" si="9"/>
        <v>0</v>
      </c>
      <c r="Q88" s="130"/>
      <c r="R88" s="130"/>
      <c r="S88" s="193" t="b">
        <f t="shared" si="7"/>
        <v>0</v>
      </c>
    </row>
    <row r="89" spans="1:19" ht="15" x14ac:dyDescent="0.2">
      <c r="A89" s="238"/>
      <c r="B89" s="238"/>
      <c r="C89" s="237"/>
      <c r="D89" s="238"/>
      <c r="E89" s="237"/>
      <c r="F89" s="238"/>
      <c r="G89" s="237">
        <f t="shared" si="6"/>
        <v>11793.68</v>
      </c>
      <c r="H89" s="238">
        <f t="shared" si="6"/>
        <v>559</v>
      </c>
      <c r="I89" s="238"/>
      <c r="J89" s="238"/>
      <c r="K89" s="238"/>
      <c r="L89" s="238"/>
      <c r="M89" s="238"/>
      <c r="N89" s="294"/>
      <c r="O89" s="294"/>
      <c r="P89" s="294">
        <f t="shared" si="9"/>
        <v>0</v>
      </c>
      <c r="Q89" s="130"/>
      <c r="R89" s="130"/>
      <c r="S89" s="193" t="b">
        <f t="shared" si="7"/>
        <v>0</v>
      </c>
    </row>
    <row r="90" spans="1:19" ht="15" x14ac:dyDescent="0.2">
      <c r="A90" s="238"/>
      <c r="B90" s="238"/>
      <c r="C90" s="237"/>
      <c r="D90" s="238"/>
      <c r="E90" s="237"/>
      <c r="F90" s="238"/>
      <c r="G90" s="237">
        <f t="shared" si="6"/>
        <v>11793.68</v>
      </c>
      <c r="H90" s="238">
        <f t="shared" si="6"/>
        <v>559</v>
      </c>
      <c r="I90" s="238"/>
      <c r="J90" s="238"/>
      <c r="K90" s="238"/>
      <c r="L90" s="238"/>
      <c r="M90" s="238"/>
      <c r="N90" s="294"/>
      <c r="O90" s="294"/>
      <c r="P90" s="294">
        <f t="shared" si="9"/>
        <v>0</v>
      </c>
      <c r="Q90" s="130"/>
      <c r="R90" s="130"/>
      <c r="S90" s="193" t="b">
        <f t="shared" si="7"/>
        <v>0</v>
      </c>
    </row>
    <row r="91" spans="1:19" ht="15" x14ac:dyDescent="0.2">
      <c r="A91" s="238"/>
      <c r="B91" s="238"/>
      <c r="C91" s="237"/>
      <c r="D91" s="238"/>
      <c r="E91" s="237"/>
      <c r="F91" s="238"/>
      <c r="G91" s="237">
        <f t="shared" si="6"/>
        <v>11793.68</v>
      </c>
      <c r="H91" s="238">
        <f t="shared" si="6"/>
        <v>559</v>
      </c>
      <c r="I91" s="238"/>
      <c r="J91" s="238"/>
      <c r="K91" s="238"/>
      <c r="L91" s="238"/>
      <c r="M91" s="238"/>
      <c r="N91" s="294"/>
      <c r="O91" s="294"/>
      <c r="P91" s="294">
        <f t="shared" si="9"/>
        <v>0</v>
      </c>
      <c r="Q91" s="130"/>
      <c r="R91" s="130"/>
      <c r="S91" s="193" t="b">
        <f t="shared" si="7"/>
        <v>0</v>
      </c>
    </row>
    <row r="92" spans="1:19" ht="15" x14ac:dyDescent="0.2">
      <c r="A92" s="238"/>
      <c r="B92" s="238"/>
      <c r="C92" s="237"/>
      <c r="D92" s="238"/>
      <c r="E92" s="237"/>
      <c r="F92" s="238"/>
      <c r="G92" s="237">
        <f t="shared" si="6"/>
        <v>11793.68</v>
      </c>
      <c r="H92" s="238">
        <f t="shared" si="6"/>
        <v>559</v>
      </c>
      <c r="I92" s="238"/>
      <c r="J92" s="238"/>
      <c r="K92" s="238"/>
      <c r="L92" s="238"/>
      <c r="M92" s="238"/>
      <c r="N92" s="294"/>
      <c r="O92" s="294"/>
      <c r="P92" s="294">
        <f t="shared" si="9"/>
        <v>0</v>
      </c>
      <c r="Q92" s="130"/>
      <c r="R92" s="130"/>
      <c r="S92" s="193" t="b">
        <f t="shared" si="7"/>
        <v>0</v>
      </c>
    </row>
    <row r="93" spans="1:19" ht="15" x14ac:dyDescent="0.2">
      <c r="A93" s="238"/>
      <c r="B93" s="238"/>
      <c r="C93" s="237"/>
      <c r="D93" s="238"/>
      <c r="E93" s="237"/>
      <c r="F93" s="238"/>
      <c r="G93" s="237">
        <f t="shared" ref="G93:H120" si="10">G92-E93+C93</f>
        <v>11793.68</v>
      </c>
      <c r="H93" s="238">
        <f t="shared" si="10"/>
        <v>559</v>
      </c>
      <c r="I93" s="238"/>
      <c r="J93" s="238"/>
      <c r="K93" s="238"/>
      <c r="L93" s="238"/>
      <c r="M93" s="238"/>
      <c r="N93" s="294"/>
      <c r="O93" s="294"/>
      <c r="P93" s="294">
        <f t="shared" si="9"/>
        <v>0</v>
      </c>
      <c r="Q93" s="130"/>
      <c r="R93" s="130"/>
      <c r="S93" s="193" t="b">
        <f t="shared" si="7"/>
        <v>0</v>
      </c>
    </row>
    <row r="94" spans="1:19" ht="15" x14ac:dyDescent="0.2">
      <c r="A94" s="238"/>
      <c r="B94" s="238"/>
      <c r="C94" s="237"/>
      <c r="D94" s="238"/>
      <c r="E94" s="237"/>
      <c r="F94" s="238"/>
      <c r="G94" s="237">
        <f t="shared" si="10"/>
        <v>11793.68</v>
      </c>
      <c r="H94" s="238">
        <f t="shared" si="10"/>
        <v>559</v>
      </c>
      <c r="I94" s="238"/>
      <c r="J94" s="238"/>
      <c r="K94" s="238"/>
      <c r="L94" s="238"/>
      <c r="M94" s="238"/>
      <c r="N94" s="294"/>
      <c r="O94" s="294"/>
      <c r="P94" s="294">
        <f t="shared" si="9"/>
        <v>0</v>
      </c>
      <c r="Q94" s="130"/>
      <c r="R94" s="130"/>
      <c r="S94" s="193" t="b">
        <f t="shared" si="7"/>
        <v>0</v>
      </c>
    </row>
    <row r="95" spans="1:19" ht="15" x14ac:dyDescent="0.2">
      <c r="A95" s="238"/>
      <c r="B95" s="238"/>
      <c r="C95" s="237"/>
      <c r="D95" s="238"/>
      <c r="E95" s="237"/>
      <c r="F95" s="238"/>
      <c r="G95" s="237">
        <f t="shared" si="10"/>
        <v>11793.68</v>
      </c>
      <c r="H95" s="238">
        <f t="shared" si="10"/>
        <v>559</v>
      </c>
      <c r="I95" s="238"/>
      <c r="J95" s="238"/>
      <c r="K95" s="238"/>
      <c r="L95" s="238"/>
      <c r="M95" s="238"/>
      <c r="N95" s="294"/>
      <c r="O95" s="294"/>
      <c r="P95" s="294">
        <f t="shared" si="9"/>
        <v>0</v>
      </c>
      <c r="Q95" s="130"/>
      <c r="R95" s="130"/>
      <c r="S95" s="193" t="b">
        <f t="shared" si="7"/>
        <v>0</v>
      </c>
    </row>
    <row r="96" spans="1:19" ht="15" x14ac:dyDescent="0.2">
      <c r="A96" s="238"/>
      <c r="B96" s="238"/>
      <c r="C96" s="237"/>
      <c r="D96" s="238"/>
      <c r="E96" s="237"/>
      <c r="F96" s="238"/>
      <c r="G96" s="237">
        <f t="shared" si="10"/>
        <v>11793.68</v>
      </c>
      <c r="H96" s="238">
        <f t="shared" si="10"/>
        <v>559</v>
      </c>
      <c r="I96" s="238"/>
      <c r="J96" s="238"/>
      <c r="K96" s="238"/>
      <c r="L96" s="238"/>
      <c r="M96" s="238"/>
      <c r="N96" s="294"/>
      <c r="O96" s="294"/>
      <c r="P96" s="294">
        <f t="shared" si="9"/>
        <v>0</v>
      </c>
      <c r="Q96" s="130"/>
      <c r="R96" s="130"/>
      <c r="S96" s="193" t="b">
        <f t="shared" si="7"/>
        <v>0</v>
      </c>
    </row>
    <row r="97" spans="1:19" ht="15" x14ac:dyDescent="0.2">
      <c r="A97" s="238"/>
      <c r="B97" s="238"/>
      <c r="C97" s="237"/>
      <c r="D97" s="238"/>
      <c r="E97" s="237"/>
      <c r="F97" s="238"/>
      <c r="G97" s="237">
        <f t="shared" si="10"/>
        <v>11793.68</v>
      </c>
      <c r="H97" s="238">
        <f t="shared" si="10"/>
        <v>559</v>
      </c>
      <c r="I97" s="238"/>
      <c r="J97" s="238"/>
      <c r="K97" s="238"/>
      <c r="L97" s="238"/>
      <c r="M97" s="238"/>
      <c r="N97" s="294"/>
      <c r="O97" s="294"/>
      <c r="P97" s="294">
        <f t="shared" si="9"/>
        <v>0</v>
      </c>
      <c r="Q97" s="130"/>
      <c r="R97" s="130"/>
      <c r="S97" s="193" t="b">
        <f t="shared" si="7"/>
        <v>0</v>
      </c>
    </row>
    <row r="98" spans="1:19" ht="15" x14ac:dyDescent="0.2">
      <c r="A98" s="238"/>
      <c r="B98" s="238"/>
      <c r="C98" s="237"/>
      <c r="D98" s="238"/>
      <c r="E98" s="237"/>
      <c r="F98" s="238"/>
      <c r="G98" s="237">
        <f t="shared" si="10"/>
        <v>11793.68</v>
      </c>
      <c r="H98" s="238">
        <f t="shared" si="10"/>
        <v>559</v>
      </c>
      <c r="I98" s="238"/>
      <c r="J98" s="238"/>
      <c r="K98" s="238"/>
      <c r="L98" s="238"/>
      <c r="M98" s="238"/>
      <c r="N98" s="294"/>
      <c r="O98" s="294"/>
      <c r="P98" s="294">
        <f t="shared" si="9"/>
        <v>0</v>
      </c>
      <c r="Q98" s="130"/>
      <c r="R98" s="130"/>
      <c r="S98" s="193" t="b">
        <f t="shared" si="7"/>
        <v>0</v>
      </c>
    </row>
    <row r="99" spans="1:19" ht="15" x14ac:dyDescent="0.2">
      <c r="A99" s="238"/>
      <c r="B99" s="238"/>
      <c r="C99" s="237"/>
      <c r="D99" s="238"/>
      <c r="E99" s="237"/>
      <c r="F99" s="238"/>
      <c r="G99" s="237">
        <f t="shared" si="10"/>
        <v>11793.68</v>
      </c>
      <c r="H99" s="238">
        <f t="shared" si="10"/>
        <v>559</v>
      </c>
      <c r="I99" s="238"/>
      <c r="J99" s="238"/>
      <c r="K99" s="238"/>
      <c r="L99" s="238"/>
      <c r="M99" s="238"/>
      <c r="N99" s="294"/>
      <c r="O99" s="294"/>
      <c r="P99" s="294">
        <f t="shared" si="9"/>
        <v>0</v>
      </c>
      <c r="Q99" s="130"/>
      <c r="R99" s="130"/>
      <c r="S99" s="193" t="b">
        <f t="shared" si="7"/>
        <v>0</v>
      </c>
    </row>
    <row r="100" spans="1:19" ht="15" x14ac:dyDescent="0.2">
      <c r="A100" s="238"/>
      <c r="B100" s="238"/>
      <c r="C100" s="237"/>
      <c r="D100" s="238"/>
      <c r="E100" s="237"/>
      <c r="F100" s="238"/>
      <c r="G100" s="237">
        <f t="shared" si="10"/>
        <v>11793.68</v>
      </c>
      <c r="H100" s="238">
        <f t="shared" si="10"/>
        <v>559</v>
      </c>
      <c r="I100" s="238"/>
      <c r="J100" s="238"/>
      <c r="K100" s="238"/>
      <c r="L100" s="238"/>
      <c r="M100" s="238"/>
      <c r="N100" s="294"/>
      <c r="O100" s="294"/>
      <c r="P100" s="294">
        <f t="shared" si="9"/>
        <v>0</v>
      </c>
      <c r="Q100" s="130"/>
      <c r="R100" s="130"/>
      <c r="S100" s="193" t="b">
        <f t="shared" si="7"/>
        <v>0</v>
      </c>
    </row>
    <row r="101" spans="1:19" ht="15" x14ac:dyDescent="0.2">
      <c r="A101" s="238"/>
      <c r="B101" s="238"/>
      <c r="C101" s="237"/>
      <c r="D101" s="238"/>
      <c r="E101" s="237"/>
      <c r="F101" s="238"/>
      <c r="G101" s="237">
        <f t="shared" si="10"/>
        <v>11793.68</v>
      </c>
      <c r="H101" s="238">
        <f t="shared" si="10"/>
        <v>559</v>
      </c>
      <c r="I101" s="238"/>
      <c r="J101" s="238"/>
      <c r="K101" s="238"/>
      <c r="L101" s="238"/>
      <c r="M101" s="238"/>
      <c r="N101" s="294"/>
      <c r="O101" s="294"/>
      <c r="P101" s="294">
        <f t="shared" si="9"/>
        <v>0</v>
      </c>
      <c r="Q101" s="130"/>
      <c r="R101" s="130"/>
      <c r="S101" s="193" t="b">
        <f t="shared" si="7"/>
        <v>0</v>
      </c>
    </row>
    <row r="102" spans="1:19" ht="15" x14ac:dyDescent="0.2">
      <c r="A102" s="238"/>
      <c r="B102" s="238"/>
      <c r="C102" s="237"/>
      <c r="D102" s="238"/>
      <c r="E102" s="237"/>
      <c r="F102" s="238"/>
      <c r="G102" s="237">
        <f t="shared" si="10"/>
        <v>11793.68</v>
      </c>
      <c r="H102" s="238">
        <f t="shared" si="10"/>
        <v>559</v>
      </c>
      <c r="I102" s="238"/>
      <c r="J102" s="238"/>
      <c r="K102" s="238"/>
      <c r="L102" s="238"/>
      <c r="M102" s="238"/>
      <c r="N102" s="294"/>
      <c r="O102" s="294"/>
      <c r="P102" s="294">
        <f t="shared" si="9"/>
        <v>0</v>
      </c>
      <c r="Q102" s="130"/>
      <c r="R102" s="130"/>
      <c r="S102" s="193" t="b">
        <f t="shared" si="7"/>
        <v>0</v>
      </c>
    </row>
    <row r="103" spans="1:19" ht="15" x14ac:dyDescent="0.2">
      <c r="A103" s="238"/>
      <c r="B103" s="238"/>
      <c r="C103" s="237"/>
      <c r="D103" s="238"/>
      <c r="E103" s="237"/>
      <c r="F103" s="238"/>
      <c r="G103" s="237">
        <f t="shared" si="10"/>
        <v>11793.68</v>
      </c>
      <c r="H103" s="238">
        <f t="shared" si="10"/>
        <v>559</v>
      </c>
      <c r="I103" s="238"/>
      <c r="J103" s="238"/>
      <c r="K103" s="238"/>
      <c r="L103" s="238"/>
      <c r="M103" s="238"/>
      <c r="N103" s="294"/>
      <c r="O103" s="294"/>
      <c r="P103" s="294">
        <f t="shared" si="9"/>
        <v>0</v>
      </c>
      <c r="Q103" s="130"/>
      <c r="R103" s="130"/>
      <c r="S103" s="193" t="b">
        <f t="shared" si="7"/>
        <v>0</v>
      </c>
    </row>
    <row r="104" spans="1:19" ht="15" x14ac:dyDescent="0.2">
      <c r="A104" s="238"/>
      <c r="B104" s="238"/>
      <c r="C104" s="237"/>
      <c r="D104" s="238"/>
      <c r="E104" s="237"/>
      <c r="F104" s="238"/>
      <c r="G104" s="237">
        <f t="shared" si="10"/>
        <v>11793.68</v>
      </c>
      <c r="H104" s="238">
        <f t="shared" si="10"/>
        <v>559</v>
      </c>
      <c r="I104" s="238"/>
      <c r="J104" s="238"/>
      <c r="K104" s="238"/>
      <c r="L104" s="238"/>
      <c r="M104" s="238"/>
      <c r="N104" s="294"/>
      <c r="O104" s="294"/>
      <c r="P104" s="294">
        <f t="shared" si="9"/>
        <v>0</v>
      </c>
      <c r="Q104" s="130"/>
      <c r="R104" s="130"/>
      <c r="S104" s="193" t="b">
        <f t="shared" si="7"/>
        <v>0</v>
      </c>
    </row>
    <row r="105" spans="1:19" ht="15" x14ac:dyDescent="0.2">
      <c r="A105" s="238"/>
      <c r="B105" s="238"/>
      <c r="C105" s="237"/>
      <c r="D105" s="238"/>
      <c r="E105" s="237"/>
      <c r="F105" s="238"/>
      <c r="G105" s="237">
        <f t="shared" si="10"/>
        <v>11793.68</v>
      </c>
      <c r="H105" s="238">
        <f t="shared" si="10"/>
        <v>559</v>
      </c>
      <c r="I105" s="238"/>
      <c r="J105" s="238"/>
      <c r="K105" s="238"/>
      <c r="L105" s="238"/>
      <c r="M105" s="238"/>
      <c r="N105" s="294"/>
      <c r="O105" s="294"/>
      <c r="P105" s="294">
        <f t="shared" si="9"/>
        <v>0</v>
      </c>
      <c r="Q105" s="130"/>
      <c r="R105" s="130"/>
      <c r="S105" s="193" t="b">
        <f t="shared" si="7"/>
        <v>0</v>
      </c>
    </row>
    <row r="106" spans="1:19" ht="15" x14ac:dyDescent="0.2">
      <c r="A106" s="238"/>
      <c r="B106" s="238"/>
      <c r="C106" s="237"/>
      <c r="D106" s="238"/>
      <c r="E106" s="237"/>
      <c r="F106" s="238"/>
      <c r="G106" s="237">
        <f t="shared" si="10"/>
        <v>11793.68</v>
      </c>
      <c r="H106" s="238">
        <f t="shared" si="10"/>
        <v>559</v>
      </c>
      <c r="I106" s="238"/>
      <c r="J106" s="238"/>
      <c r="K106" s="238"/>
      <c r="L106" s="238"/>
      <c r="M106" s="238"/>
      <c r="N106" s="294"/>
      <c r="O106" s="294"/>
      <c r="P106" s="294">
        <f t="shared" si="9"/>
        <v>0</v>
      </c>
      <c r="Q106" s="130"/>
      <c r="R106" s="130"/>
      <c r="S106" s="193" t="b">
        <f t="shared" si="7"/>
        <v>0</v>
      </c>
    </row>
    <row r="107" spans="1:19" ht="15" x14ac:dyDescent="0.2">
      <c r="A107" s="238"/>
      <c r="B107" s="238"/>
      <c r="C107" s="237"/>
      <c r="D107" s="238"/>
      <c r="E107" s="237"/>
      <c r="F107" s="238"/>
      <c r="G107" s="237">
        <f t="shared" si="10"/>
        <v>11793.68</v>
      </c>
      <c r="H107" s="238">
        <f t="shared" si="10"/>
        <v>559</v>
      </c>
      <c r="I107" s="238"/>
      <c r="J107" s="238"/>
      <c r="K107" s="238"/>
      <c r="L107" s="238"/>
      <c r="M107" s="238"/>
      <c r="N107" s="294"/>
      <c r="O107" s="294"/>
      <c r="P107" s="294">
        <f t="shared" si="9"/>
        <v>0</v>
      </c>
      <c r="Q107" s="130"/>
      <c r="R107" s="130"/>
      <c r="S107" s="193" t="b">
        <f t="shared" si="7"/>
        <v>0</v>
      </c>
    </row>
    <row r="108" spans="1:19" ht="15" x14ac:dyDescent="0.2">
      <c r="A108" s="238"/>
      <c r="B108" s="238"/>
      <c r="C108" s="237"/>
      <c r="D108" s="238"/>
      <c r="E108" s="237"/>
      <c r="F108" s="238"/>
      <c r="G108" s="237">
        <f t="shared" si="10"/>
        <v>11793.68</v>
      </c>
      <c r="H108" s="238">
        <f t="shared" si="10"/>
        <v>559</v>
      </c>
      <c r="I108" s="238"/>
      <c r="J108" s="238"/>
      <c r="K108" s="238"/>
      <c r="L108" s="238"/>
      <c r="M108" s="238"/>
      <c r="N108" s="294"/>
      <c r="O108" s="294"/>
      <c r="P108" s="294">
        <f t="shared" si="9"/>
        <v>0</v>
      </c>
      <c r="Q108" s="130"/>
      <c r="R108" s="130"/>
      <c r="S108" s="193" t="b">
        <f t="shared" si="7"/>
        <v>0</v>
      </c>
    </row>
    <row r="109" spans="1:19" ht="15" x14ac:dyDescent="0.2">
      <c r="A109" s="238"/>
      <c r="B109" s="238"/>
      <c r="C109" s="237"/>
      <c r="D109" s="238"/>
      <c r="E109" s="237"/>
      <c r="F109" s="238"/>
      <c r="G109" s="237">
        <f t="shared" si="10"/>
        <v>11793.68</v>
      </c>
      <c r="H109" s="238">
        <f t="shared" si="10"/>
        <v>559</v>
      </c>
      <c r="I109" s="238"/>
      <c r="J109" s="238"/>
      <c r="K109" s="238"/>
      <c r="L109" s="238"/>
      <c r="M109" s="238"/>
      <c r="N109" s="294"/>
      <c r="O109" s="294"/>
      <c r="P109" s="294">
        <f t="shared" si="9"/>
        <v>0</v>
      </c>
      <c r="Q109" s="130"/>
      <c r="R109" s="130"/>
      <c r="S109" s="193" t="b">
        <f t="shared" si="7"/>
        <v>0</v>
      </c>
    </row>
    <row r="110" spans="1:19" ht="15" x14ac:dyDescent="0.2">
      <c r="A110" s="238"/>
      <c r="B110" s="238"/>
      <c r="C110" s="237"/>
      <c r="D110" s="238"/>
      <c r="E110" s="237"/>
      <c r="F110" s="238"/>
      <c r="G110" s="237">
        <f t="shared" si="10"/>
        <v>11793.68</v>
      </c>
      <c r="H110" s="238">
        <f t="shared" si="10"/>
        <v>559</v>
      </c>
      <c r="I110" s="238"/>
      <c r="J110" s="238"/>
      <c r="K110" s="238"/>
      <c r="L110" s="238"/>
      <c r="M110" s="238"/>
      <c r="N110" s="294"/>
      <c r="O110" s="294"/>
      <c r="P110" s="294">
        <f t="shared" si="9"/>
        <v>0</v>
      </c>
      <c r="Q110" s="130"/>
      <c r="R110" s="130"/>
      <c r="S110" s="193" t="b">
        <f t="shared" si="7"/>
        <v>0</v>
      </c>
    </row>
    <row r="111" spans="1:19" ht="15" x14ac:dyDescent="0.2">
      <c r="A111" s="238"/>
      <c r="B111" s="238"/>
      <c r="C111" s="237"/>
      <c r="D111" s="238"/>
      <c r="E111" s="237"/>
      <c r="F111" s="238"/>
      <c r="G111" s="237">
        <f t="shared" si="10"/>
        <v>11793.68</v>
      </c>
      <c r="H111" s="238">
        <f t="shared" si="10"/>
        <v>559</v>
      </c>
      <c r="I111" s="238"/>
      <c r="J111" s="238"/>
      <c r="K111" s="238"/>
      <c r="L111" s="238"/>
      <c r="M111" s="238"/>
      <c r="N111" s="294"/>
      <c r="O111" s="294"/>
      <c r="P111" s="294">
        <f t="shared" si="9"/>
        <v>0</v>
      </c>
      <c r="Q111" s="130"/>
      <c r="R111" s="130"/>
      <c r="S111" s="193" t="b">
        <f t="shared" si="7"/>
        <v>0</v>
      </c>
    </row>
    <row r="112" spans="1:19" ht="15" x14ac:dyDescent="0.2">
      <c r="A112" s="238"/>
      <c r="B112" s="238"/>
      <c r="C112" s="237"/>
      <c r="D112" s="238"/>
      <c r="E112" s="237"/>
      <c r="F112" s="238"/>
      <c r="G112" s="237">
        <f t="shared" si="10"/>
        <v>11793.68</v>
      </c>
      <c r="H112" s="238">
        <f t="shared" si="10"/>
        <v>559</v>
      </c>
      <c r="I112" s="238"/>
      <c r="J112" s="238"/>
      <c r="K112" s="238"/>
      <c r="L112" s="238"/>
      <c r="M112" s="238"/>
      <c r="N112" s="294"/>
      <c r="O112" s="294"/>
      <c r="P112" s="294">
        <f t="shared" si="9"/>
        <v>0</v>
      </c>
      <c r="Q112" s="130"/>
      <c r="R112" s="130"/>
      <c r="S112" s="193" t="b">
        <f t="shared" si="7"/>
        <v>0</v>
      </c>
    </row>
    <row r="113" spans="1:19" ht="15" x14ac:dyDescent="0.2">
      <c r="A113" s="238"/>
      <c r="B113" s="238"/>
      <c r="C113" s="237"/>
      <c r="D113" s="238"/>
      <c r="E113" s="237"/>
      <c r="F113" s="238"/>
      <c r="G113" s="237">
        <f t="shared" si="10"/>
        <v>11793.68</v>
      </c>
      <c r="H113" s="238">
        <f t="shared" si="10"/>
        <v>559</v>
      </c>
      <c r="I113" s="238"/>
      <c r="J113" s="238"/>
      <c r="K113" s="238"/>
      <c r="L113" s="238"/>
      <c r="M113" s="238"/>
      <c r="N113" s="294"/>
      <c r="O113" s="294"/>
      <c r="P113" s="294">
        <f t="shared" si="9"/>
        <v>0</v>
      </c>
      <c r="Q113" s="130"/>
      <c r="R113" s="130"/>
      <c r="S113" s="193" t="b">
        <f t="shared" si="7"/>
        <v>0</v>
      </c>
    </row>
    <row r="114" spans="1:19" ht="15" x14ac:dyDescent="0.2">
      <c r="A114" s="238"/>
      <c r="B114" s="238"/>
      <c r="C114" s="237"/>
      <c r="D114" s="238"/>
      <c r="E114" s="237"/>
      <c r="F114" s="238"/>
      <c r="G114" s="237">
        <f t="shared" si="10"/>
        <v>11793.68</v>
      </c>
      <c r="H114" s="238">
        <f t="shared" si="10"/>
        <v>559</v>
      </c>
      <c r="I114" s="238"/>
      <c r="J114" s="238"/>
      <c r="K114" s="238"/>
      <c r="L114" s="238"/>
      <c r="M114" s="238"/>
      <c r="N114" s="294"/>
      <c r="O114" s="294"/>
      <c r="P114" s="294">
        <f t="shared" si="9"/>
        <v>0</v>
      </c>
      <c r="Q114" s="130"/>
      <c r="R114" s="130"/>
      <c r="S114" s="193" t="b">
        <f t="shared" si="7"/>
        <v>0</v>
      </c>
    </row>
    <row r="115" spans="1:19" ht="15" x14ac:dyDescent="0.2">
      <c r="A115" s="238"/>
      <c r="B115" s="238"/>
      <c r="C115" s="237"/>
      <c r="D115" s="238"/>
      <c r="E115" s="237"/>
      <c r="F115" s="238"/>
      <c r="G115" s="237">
        <f t="shared" si="10"/>
        <v>11793.68</v>
      </c>
      <c r="H115" s="238">
        <f t="shared" si="10"/>
        <v>559</v>
      </c>
      <c r="I115" s="238"/>
      <c r="J115" s="238"/>
      <c r="K115" s="238"/>
      <c r="L115" s="238"/>
      <c r="M115" s="238"/>
      <c r="N115" s="294"/>
      <c r="O115" s="294"/>
      <c r="P115" s="294">
        <f t="shared" si="9"/>
        <v>0</v>
      </c>
      <c r="Q115" s="130"/>
      <c r="R115" s="130"/>
      <c r="S115" s="193" t="b">
        <f t="shared" si="7"/>
        <v>0</v>
      </c>
    </row>
    <row r="116" spans="1:19" ht="15" x14ac:dyDescent="0.2">
      <c r="A116" s="238"/>
      <c r="B116" s="238"/>
      <c r="C116" s="237"/>
      <c r="D116" s="238"/>
      <c r="E116" s="237"/>
      <c r="F116" s="238"/>
      <c r="G116" s="237">
        <f t="shared" si="10"/>
        <v>11793.68</v>
      </c>
      <c r="H116" s="238">
        <f t="shared" si="10"/>
        <v>559</v>
      </c>
      <c r="I116" s="238"/>
      <c r="J116" s="238"/>
      <c r="K116" s="238"/>
      <c r="L116" s="238"/>
      <c r="M116" s="238"/>
      <c r="N116" s="294"/>
      <c r="O116" s="294"/>
      <c r="P116" s="294">
        <f t="shared" si="9"/>
        <v>0</v>
      </c>
      <c r="Q116" s="130"/>
      <c r="R116" s="130"/>
      <c r="S116" s="193" t="b">
        <f t="shared" si="7"/>
        <v>0</v>
      </c>
    </row>
    <row r="117" spans="1:19" ht="15" x14ac:dyDescent="0.2">
      <c r="A117" s="238"/>
      <c r="B117" s="238"/>
      <c r="C117" s="237"/>
      <c r="D117" s="238"/>
      <c r="E117" s="237"/>
      <c r="F117" s="238"/>
      <c r="G117" s="237">
        <f t="shared" si="10"/>
        <v>11793.68</v>
      </c>
      <c r="H117" s="238">
        <f t="shared" si="10"/>
        <v>559</v>
      </c>
      <c r="I117" s="238"/>
      <c r="J117" s="238"/>
      <c r="K117" s="238"/>
      <c r="L117" s="238"/>
      <c r="M117" s="238"/>
      <c r="N117" s="294"/>
      <c r="O117" s="294"/>
      <c r="P117" s="294">
        <f t="shared" si="9"/>
        <v>0</v>
      </c>
      <c r="Q117" s="130"/>
      <c r="R117" s="130"/>
      <c r="S117" s="193" t="b">
        <f t="shared" si="7"/>
        <v>0</v>
      </c>
    </row>
    <row r="118" spans="1:19" ht="15" x14ac:dyDescent="0.2">
      <c r="A118" s="238"/>
      <c r="B118" s="238"/>
      <c r="C118" s="237"/>
      <c r="D118" s="238"/>
      <c r="E118" s="237"/>
      <c r="F118" s="238"/>
      <c r="G118" s="237">
        <f t="shared" si="10"/>
        <v>11793.68</v>
      </c>
      <c r="H118" s="238">
        <f t="shared" si="10"/>
        <v>559</v>
      </c>
      <c r="I118" s="238"/>
      <c r="J118" s="238"/>
      <c r="K118" s="238"/>
      <c r="L118" s="238"/>
      <c r="M118" s="238"/>
      <c r="N118" s="294"/>
      <c r="O118" s="294"/>
      <c r="P118" s="294">
        <f t="shared" si="9"/>
        <v>0</v>
      </c>
      <c r="Q118" s="130"/>
      <c r="R118" s="130"/>
      <c r="S118" s="193" t="b">
        <f t="shared" si="7"/>
        <v>0</v>
      </c>
    </row>
    <row r="119" spans="1:19" ht="15" x14ac:dyDescent="0.2">
      <c r="A119" s="238"/>
      <c r="B119" s="238"/>
      <c r="C119" s="237"/>
      <c r="D119" s="238"/>
      <c r="E119" s="237"/>
      <c r="F119" s="238"/>
      <c r="G119" s="237">
        <f t="shared" si="10"/>
        <v>11793.68</v>
      </c>
      <c r="H119" s="238">
        <f t="shared" si="10"/>
        <v>559</v>
      </c>
      <c r="I119" s="238"/>
      <c r="J119" s="238"/>
      <c r="K119" s="238"/>
      <c r="L119" s="238"/>
      <c r="M119" s="238"/>
      <c r="N119" s="294"/>
      <c r="O119" s="294"/>
      <c r="P119" s="294">
        <f t="shared" si="9"/>
        <v>0</v>
      </c>
      <c r="Q119" s="130"/>
      <c r="R119" s="130"/>
      <c r="S119" s="193" t="b">
        <f t="shared" si="7"/>
        <v>0</v>
      </c>
    </row>
    <row r="120" spans="1:19" ht="15" x14ac:dyDescent="0.2">
      <c r="A120" s="238"/>
      <c r="B120" s="238"/>
      <c r="C120" s="237"/>
      <c r="D120" s="238"/>
      <c r="E120" s="237"/>
      <c r="F120" s="238"/>
      <c r="G120" s="237">
        <f t="shared" si="10"/>
        <v>11793.68</v>
      </c>
      <c r="H120" s="238">
        <f t="shared" si="10"/>
        <v>559</v>
      </c>
      <c r="I120" s="238"/>
      <c r="J120" s="238"/>
      <c r="K120" s="238"/>
      <c r="L120" s="238"/>
      <c r="M120" s="238"/>
      <c r="N120" s="294"/>
      <c r="O120" s="294"/>
      <c r="P120" s="294">
        <f t="shared" si="9"/>
        <v>0</v>
      </c>
      <c r="Q120" s="130"/>
      <c r="R120" s="130"/>
      <c r="S120" s="193" t="b">
        <f t="shared" si="7"/>
        <v>0</v>
      </c>
    </row>
    <row r="121" spans="1:19" ht="15" x14ac:dyDescent="0.2">
      <c r="A121" s="238"/>
      <c r="B121" s="238"/>
      <c r="C121" s="237"/>
      <c r="D121" s="238"/>
      <c r="E121" s="237"/>
      <c r="F121" s="238"/>
      <c r="G121" s="237">
        <f t="shared" ref="G121:H184" si="11">G120-E121+C121</f>
        <v>11793.68</v>
      </c>
      <c r="H121" s="238">
        <f t="shared" si="11"/>
        <v>559</v>
      </c>
      <c r="I121" s="238"/>
      <c r="J121" s="238"/>
      <c r="K121" s="238"/>
      <c r="L121" s="238"/>
      <c r="M121" s="238"/>
      <c r="N121" s="294"/>
      <c r="O121" s="294"/>
      <c r="P121" s="294">
        <f t="shared" si="9"/>
        <v>0</v>
      </c>
      <c r="Q121" s="130"/>
      <c r="R121" s="130"/>
      <c r="S121" s="193" t="b">
        <f t="shared" si="7"/>
        <v>0</v>
      </c>
    </row>
    <row r="122" spans="1:19" ht="15" x14ac:dyDescent="0.2">
      <c r="A122" s="238"/>
      <c r="B122" s="238"/>
      <c r="C122" s="237"/>
      <c r="D122" s="238"/>
      <c r="E122" s="237"/>
      <c r="F122" s="238"/>
      <c r="G122" s="237">
        <f t="shared" si="11"/>
        <v>11793.68</v>
      </c>
      <c r="H122" s="238">
        <f t="shared" si="11"/>
        <v>559</v>
      </c>
      <c r="I122" s="238"/>
      <c r="J122" s="238"/>
      <c r="K122" s="238"/>
      <c r="L122" s="238"/>
      <c r="M122" s="238"/>
      <c r="N122" s="294"/>
      <c r="O122" s="294"/>
      <c r="P122" s="294">
        <f t="shared" si="9"/>
        <v>0</v>
      </c>
      <c r="Q122" s="130"/>
      <c r="R122" s="130"/>
      <c r="S122" s="193" t="b">
        <f t="shared" si="7"/>
        <v>0</v>
      </c>
    </row>
    <row r="123" spans="1:19" ht="15" x14ac:dyDescent="0.2">
      <c r="A123" s="238"/>
      <c r="B123" s="238"/>
      <c r="C123" s="237"/>
      <c r="D123" s="238"/>
      <c r="E123" s="237"/>
      <c r="F123" s="238"/>
      <c r="G123" s="237">
        <f t="shared" si="11"/>
        <v>11793.68</v>
      </c>
      <c r="H123" s="238">
        <f t="shared" si="11"/>
        <v>559</v>
      </c>
      <c r="I123" s="238"/>
      <c r="J123" s="238"/>
      <c r="K123" s="238"/>
      <c r="L123" s="238"/>
      <c r="M123" s="238"/>
      <c r="N123" s="294"/>
      <c r="O123" s="294"/>
      <c r="P123" s="294">
        <f t="shared" si="9"/>
        <v>0</v>
      </c>
      <c r="Q123" s="130"/>
      <c r="R123" s="130"/>
      <c r="S123" s="193" t="b">
        <f t="shared" si="7"/>
        <v>0</v>
      </c>
    </row>
    <row r="124" spans="1:19" ht="15" x14ac:dyDescent="0.2">
      <c r="A124" s="238"/>
      <c r="B124" s="238"/>
      <c r="C124" s="237"/>
      <c r="D124" s="238"/>
      <c r="E124" s="237"/>
      <c r="F124" s="238"/>
      <c r="G124" s="237">
        <f t="shared" si="11"/>
        <v>11793.68</v>
      </c>
      <c r="H124" s="238">
        <f t="shared" si="11"/>
        <v>559</v>
      </c>
      <c r="I124" s="238"/>
      <c r="J124" s="238"/>
      <c r="K124" s="238"/>
      <c r="L124" s="238"/>
      <c r="M124" s="238"/>
      <c r="N124" s="294"/>
      <c r="O124" s="294"/>
      <c r="P124" s="294">
        <f t="shared" si="9"/>
        <v>0</v>
      </c>
      <c r="Q124" s="130"/>
      <c r="R124" s="130"/>
      <c r="S124" s="193" t="b">
        <f t="shared" si="7"/>
        <v>0</v>
      </c>
    </row>
    <row r="125" spans="1:19" ht="15" x14ac:dyDescent="0.2">
      <c r="A125" s="238"/>
      <c r="B125" s="238"/>
      <c r="C125" s="237"/>
      <c r="D125" s="238"/>
      <c r="E125" s="237"/>
      <c r="F125" s="238"/>
      <c r="G125" s="237">
        <f t="shared" si="11"/>
        <v>11793.68</v>
      </c>
      <c r="H125" s="238">
        <f t="shared" si="11"/>
        <v>559</v>
      </c>
      <c r="I125" s="238"/>
      <c r="J125" s="238"/>
      <c r="K125" s="238"/>
      <c r="L125" s="238"/>
      <c r="M125" s="238"/>
      <c r="N125" s="294"/>
      <c r="O125" s="294"/>
      <c r="P125" s="294">
        <f t="shared" si="9"/>
        <v>0</v>
      </c>
      <c r="Q125" s="130"/>
      <c r="R125" s="130"/>
      <c r="S125" s="193" t="b">
        <f t="shared" si="7"/>
        <v>0</v>
      </c>
    </row>
    <row r="126" spans="1:19" ht="15" x14ac:dyDescent="0.2">
      <c r="A126" s="238"/>
      <c r="B126" s="238"/>
      <c r="C126" s="237"/>
      <c r="D126" s="238"/>
      <c r="E126" s="237"/>
      <c r="F126" s="238"/>
      <c r="G126" s="237">
        <f t="shared" si="11"/>
        <v>11793.68</v>
      </c>
      <c r="H126" s="238">
        <f t="shared" si="11"/>
        <v>559</v>
      </c>
      <c r="I126" s="238"/>
      <c r="J126" s="238"/>
      <c r="K126" s="238"/>
      <c r="L126" s="238"/>
      <c r="M126" s="238"/>
      <c r="N126" s="294"/>
      <c r="O126" s="294"/>
      <c r="P126" s="294">
        <f t="shared" si="9"/>
        <v>0</v>
      </c>
      <c r="Q126" s="130"/>
      <c r="R126" s="130"/>
      <c r="S126" s="193" t="b">
        <f t="shared" si="7"/>
        <v>0</v>
      </c>
    </row>
    <row r="127" spans="1:19" ht="15" x14ac:dyDescent="0.2">
      <c r="A127" s="238"/>
      <c r="B127" s="238"/>
      <c r="C127" s="237"/>
      <c r="D127" s="238"/>
      <c r="E127" s="237"/>
      <c r="F127" s="238"/>
      <c r="G127" s="237">
        <f t="shared" si="11"/>
        <v>11793.68</v>
      </c>
      <c r="H127" s="238">
        <f t="shared" si="11"/>
        <v>559</v>
      </c>
      <c r="I127" s="238"/>
      <c r="J127" s="238"/>
      <c r="K127" s="238"/>
      <c r="L127" s="238"/>
      <c r="M127" s="238"/>
      <c r="N127" s="294"/>
      <c r="O127" s="294"/>
      <c r="P127" s="294">
        <f t="shared" si="9"/>
        <v>0</v>
      </c>
      <c r="Q127" s="130"/>
      <c r="R127" s="130"/>
      <c r="S127" s="193" t="b">
        <f t="shared" si="7"/>
        <v>0</v>
      </c>
    </row>
    <row r="128" spans="1:19" ht="15" x14ac:dyDescent="0.2">
      <c r="A128" s="238"/>
      <c r="B128" s="238"/>
      <c r="C128" s="237"/>
      <c r="D128" s="238"/>
      <c r="E128" s="237"/>
      <c r="F128" s="238"/>
      <c r="G128" s="237">
        <f t="shared" si="11"/>
        <v>11793.68</v>
      </c>
      <c r="H128" s="238">
        <f t="shared" si="11"/>
        <v>559</v>
      </c>
      <c r="I128" s="238"/>
      <c r="J128" s="238"/>
      <c r="K128" s="238"/>
      <c r="L128" s="238"/>
      <c r="M128" s="238"/>
      <c r="N128" s="294"/>
      <c r="O128" s="294"/>
      <c r="P128" s="294">
        <f t="shared" si="9"/>
        <v>0</v>
      </c>
      <c r="Q128" s="130"/>
      <c r="R128" s="130"/>
      <c r="S128" s="193" t="b">
        <f t="shared" si="7"/>
        <v>0</v>
      </c>
    </row>
    <row r="129" spans="1:19" ht="15" x14ac:dyDescent="0.2">
      <c r="A129" s="238"/>
      <c r="B129" s="238"/>
      <c r="C129" s="237"/>
      <c r="D129" s="238"/>
      <c r="E129" s="237"/>
      <c r="F129" s="238"/>
      <c r="G129" s="237">
        <f t="shared" si="11"/>
        <v>11793.68</v>
      </c>
      <c r="H129" s="238">
        <f t="shared" si="11"/>
        <v>559</v>
      </c>
      <c r="I129" s="238"/>
      <c r="J129" s="238"/>
      <c r="K129" s="238"/>
      <c r="L129" s="238"/>
      <c r="M129" s="238"/>
      <c r="N129" s="294"/>
      <c r="O129" s="294"/>
      <c r="P129" s="294">
        <f t="shared" si="9"/>
        <v>0</v>
      </c>
      <c r="Q129" s="130"/>
      <c r="R129" s="130"/>
      <c r="S129" s="193" t="b">
        <f t="shared" si="7"/>
        <v>0</v>
      </c>
    </row>
    <row r="130" spans="1:19" ht="15" x14ac:dyDescent="0.2">
      <c r="A130" s="238"/>
      <c r="B130" s="238"/>
      <c r="C130" s="237"/>
      <c r="D130" s="238"/>
      <c r="E130" s="237"/>
      <c r="F130" s="238"/>
      <c r="G130" s="237">
        <f t="shared" si="11"/>
        <v>11793.68</v>
      </c>
      <c r="H130" s="238">
        <f t="shared" si="11"/>
        <v>559</v>
      </c>
      <c r="I130" s="238"/>
      <c r="J130" s="238"/>
      <c r="K130" s="238"/>
      <c r="L130" s="238"/>
      <c r="M130" s="238"/>
      <c r="N130" s="294"/>
      <c r="O130" s="294"/>
      <c r="P130" s="294">
        <f t="shared" si="9"/>
        <v>0</v>
      </c>
      <c r="Q130" s="130"/>
      <c r="R130" s="130"/>
      <c r="S130" s="193" t="b">
        <f t="shared" si="7"/>
        <v>0</v>
      </c>
    </row>
    <row r="131" spans="1:19" ht="15" x14ac:dyDescent="0.2">
      <c r="A131" s="238"/>
      <c r="B131" s="238"/>
      <c r="C131" s="237"/>
      <c r="D131" s="238"/>
      <c r="E131" s="237"/>
      <c r="F131" s="238"/>
      <c r="G131" s="237">
        <f t="shared" si="11"/>
        <v>11793.68</v>
      </c>
      <c r="H131" s="238">
        <f t="shared" si="11"/>
        <v>559</v>
      </c>
      <c r="I131" s="238"/>
      <c r="J131" s="238"/>
      <c r="K131" s="238"/>
      <c r="L131" s="238"/>
      <c r="M131" s="238"/>
      <c r="N131" s="294"/>
      <c r="O131" s="294"/>
      <c r="P131" s="294">
        <f t="shared" si="9"/>
        <v>0</v>
      </c>
      <c r="Q131" s="130"/>
      <c r="R131" s="130"/>
      <c r="S131" s="193" t="b">
        <f t="shared" si="7"/>
        <v>0</v>
      </c>
    </row>
    <row r="132" spans="1:19" ht="15" x14ac:dyDescent="0.2">
      <c r="A132" s="238"/>
      <c r="B132" s="238"/>
      <c r="C132" s="237"/>
      <c r="D132" s="238"/>
      <c r="E132" s="237"/>
      <c r="F132" s="238"/>
      <c r="G132" s="237">
        <f t="shared" si="11"/>
        <v>11793.68</v>
      </c>
      <c r="H132" s="238">
        <f t="shared" si="11"/>
        <v>559</v>
      </c>
      <c r="I132" s="238"/>
      <c r="J132" s="238"/>
      <c r="K132" s="238"/>
      <c r="L132" s="238"/>
      <c r="M132" s="238"/>
      <c r="N132" s="294"/>
      <c r="O132" s="294"/>
      <c r="P132" s="294">
        <f t="shared" si="9"/>
        <v>0</v>
      </c>
      <c r="Q132" s="130"/>
      <c r="R132" s="130"/>
      <c r="S132" s="193" t="b">
        <f t="shared" si="7"/>
        <v>0</v>
      </c>
    </row>
    <row r="133" spans="1:19" ht="15" x14ac:dyDescent="0.2">
      <c r="A133" s="238"/>
      <c r="B133" s="238"/>
      <c r="C133" s="237"/>
      <c r="D133" s="238"/>
      <c r="E133" s="237"/>
      <c r="F133" s="238"/>
      <c r="G133" s="237">
        <f t="shared" si="11"/>
        <v>11793.68</v>
      </c>
      <c r="H133" s="238">
        <f t="shared" si="11"/>
        <v>559</v>
      </c>
      <c r="I133" s="238"/>
      <c r="J133" s="238"/>
      <c r="K133" s="238"/>
      <c r="L133" s="238"/>
      <c r="M133" s="238"/>
      <c r="N133" s="294"/>
      <c r="O133" s="294"/>
      <c r="P133" s="294">
        <f t="shared" si="9"/>
        <v>0</v>
      </c>
      <c r="Q133" s="130"/>
      <c r="R133" s="130"/>
      <c r="S133" s="193" t="b">
        <f t="shared" si="7"/>
        <v>0</v>
      </c>
    </row>
    <row r="134" spans="1:19" ht="15" x14ac:dyDescent="0.2">
      <c r="A134" s="238"/>
      <c r="B134" s="238"/>
      <c r="C134" s="237"/>
      <c r="D134" s="238"/>
      <c r="E134" s="237"/>
      <c r="F134" s="238"/>
      <c r="G134" s="237">
        <f t="shared" si="11"/>
        <v>11793.68</v>
      </c>
      <c r="H134" s="238">
        <f t="shared" si="11"/>
        <v>559</v>
      </c>
      <c r="I134" s="238"/>
      <c r="J134" s="238"/>
      <c r="K134" s="238"/>
      <c r="L134" s="238"/>
      <c r="M134" s="238"/>
      <c r="N134" s="294"/>
      <c r="O134" s="294"/>
      <c r="P134" s="294">
        <f t="shared" si="9"/>
        <v>0</v>
      </c>
      <c r="Q134" s="130"/>
      <c r="R134" s="130"/>
      <c r="S134" s="193" t="b">
        <f t="shared" si="7"/>
        <v>0</v>
      </c>
    </row>
    <row r="135" spans="1:19" ht="15" x14ac:dyDescent="0.2">
      <c r="A135" s="238"/>
      <c r="B135" s="238"/>
      <c r="C135" s="237"/>
      <c r="D135" s="238"/>
      <c r="E135" s="237"/>
      <c r="F135" s="238"/>
      <c r="G135" s="237">
        <f t="shared" si="11"/>
        <v>11793.68</v>
      </c>
      <c r="H135" s="238">
        <f t="shared" si="11"/>
        <v>559</v>
      </c>
      <c r="I135" s="238"/>
      <c r="J135" s="238"/>
      <c r="K135" s="238"/>
      <c r="L135" s="238"/>
      <c r="M135" s="238"/>
      <c r="N135" s="294"/>
      <c r="O135" s="294"/>
      <c r="P135" s="294">
        <f t="shared" si="9"/>
        <v>0</v>
      </c>
      <c r="Q135" s="130"/>
      <c r="R135" s="130"/>
      <c r="S135" s="193" t="b">
        <f t="shared" si="7"/>
        <v>0</v>
      </c>
    </row>
    <row r="136" spans="1:19" ht="15" x14ac:dyDescent="0.2">
      <c r="A136" s="238"/>
      <c r="B136" s="238"/>
      <c r="C136" s="237"/>
      <c r="D136" s="238"/>
      <c r="E136" s="237"/>
      <c r="F136" s="238"/>
      <c r="G136" s="237">
        <f t="shared" si="11"/>
        <v>11793.68</v>
      </c>
      <c r="H136" s="238">
        <f t="shared" si="11"/>
        <v>559</v>
      </c>
      <c r="I136" s="238"/>
      <c r="J136" s="238"/>
      <c r="K136" s="238"/>
      <c r="L136" s="238"/>
      <c r="M136" s="238"/>
      <c r="N136" s="294"/>
      <c r="O136" s="294"/>
      <c r="P136" s="294">
        <f t="shared" si="9"/>
        <v>0</v>
      </c>
      <c r="Q136" s="130"/>
      <c r="R136" s="130"/>
      <c r="S136" s="193" t="b">
        <f t="shared" si="7"/>
        <v>0</v>
      </c>
    </row>
    <row r="137" spans="1:19" ht="15" x14ac:dyDescent="0.2">
      <c r="A137" s="238"/>
      <c r="B137" s="238"/>
      <c r="C137" s="237"/>
      <c r="D137" s="238"/>
      <c r="E137" s="237"/>
      <c r="F137" s="238"/>
      <c r="G137" s="237">
        <f t="shared" si="11"/>
        <v>11793.68</v>
      </c>
      <c r="H137" s="238">
        <f t="shared" si="11"/>
        <v>559</v>
      </c>
      <c r="I137" s="238"/>
      <c r="J137" s="238"/>
      <c r="K137" s="238"/>
      <c r="L137" s="238"/>
      <c r="M137" s="238"/>
      <c r="N137" s="294"/>
      <c r="O137" s="294"/>
      <c r="P137" s="294">
        <f t="shared" si="9"/>
        <v>0</v>
      </c>
      <c r="Q137" s="130"/>
      <c r="R137" s="130"/>
      <c r="S137" s="193" t="b">
        <f t="shared" si="7"/>
        <v>0</v>
      </c>
    </row>
    <row r="138" spans="1:19" ht="15" x14ac:dyDescent="0.2">
      <c r="A138" s="238"/>
      <c r="B138" s="238"/>
      <c r="C138" s="237"/>
      <c r="D138" s="238"/>
      <c r="E138" s="237"/>
      <c r="F138" s="238"/>
      <c r="G138" s="237">
        <f t="shared" si="11"/>
        <v>11793.68</v>
      </c>
      <c r="H138" s="238">
        <f t="shared" si="11"/>
        <v>559</v>
      </c>
      <c r="I138" s="238"/>
      <c r="J138" s="238"/>
      <c r="K138" s="238"/>
      <c r="L138" s="238"/>
      <c r="M138" s="238"/>
      <c r="N138" s="294"/>
      <c r="O138" s="294"/>
      <c r="P138" s="294">
        <f t="shared" si="9"/>
        <v>0</v>
      </c>
      <c r="Q138" s="130"/>
      <c r="R138" s="130"/>
      <c r="S138" s="193" t="b">
        <f t="shared" ref="S138:S201" si="12">IF((F138)&gt;=1,SUM(E138))</f>
        <v>0</v>
      </c>
    </row>
    <row r="139" spans="1:19" ht="15" x14ac:dyDescent="0.2">
      <c r="A139" s="238"/>
      <c r="B139" s="238"/>
      <c r="C139" s="237"/>
      <c r="D139" s="238"/>
      <c r="E139" s="237"/>
      <c r="F139" s="238"/>
      <c r="G139" s="237">
        <f t="shared" si="11"/>
        <v>11793.68</v>
      </c>
      <c r="H139" s="238">
        <f t="shared" si="11"/>
        <v>559</v>
      </c>
      <c r="I139" s="238"/>
      <c r="J139" s="238"/>
      <c r="K139" s="238"/>
      <c r="L139" s="238"/>
      <c r="M139" s="238"/>
      <c r="N139" s="294"/>
      <c r="O139" s="294"/>
      <c r="P139" s="294">
        <f t="shared" si="9"/>
        <v>0</v>
      </c>
      <c r="Q139" s="130"/>
      <c r="R139" s="130"/>
      <c r="S139" s="193" t="b">
        <f t="shared" si="12"/>
        <v>0</v>
      </c>
    </row>
    <row r="140" spans="1:19" ht="15" x14ac:dyDescent="0.2">
      <c r="A140" s="238"/>
      <c r="B140" s="238"/>
      <c r="C140" s="237"/>
      <c r="D140" s="238"/>
      <c r="E140" s="237"/>
      <c r="F140" s="238"/>
      <c r="G140" s="237">
        <f t="shared" si="11"/>
        <v>11793.68</v>
      </c>
      <c r="H140" s="238">
        <f t="shared" si="11"/>
        <v>559</v>
      </c>
      <c r="I140" s="238"/>
      <c r="J140" s="238"/>
      <c r="K140" s="238"/>
      <c r="L140" s="238"/>
      <c r="M140" s="238"/>
      <c r="N140" s="294"/>
      <c r="O140" s="294"/>
      <c r="P140" s="294">
        <f t="shared" ref="P140:P203" si="13">O140*G140</f>
        <v>0</v>
      </c>
      <c r="Q140" s="130"/>
      <c r="R140" s="130"/>
      <c r="S140" s="193" t="b">
        <f t="shared" si="12"/>
        <v>0</v>
      </c>
    </row>
    <row r="141" spans="1:19" ht="15" x14ac:dyDescent="0.2">
      <c r="A141" s="238"/>
      <c r="B141" s="238"/>
      <c r="C141" s="237"/>
      <c r="D141" s="238"/>
      <c r="E141" s="237"/>
      <c r="F141" s="238"/>
      <c r="G141" s="237">
        <f t="shared" si="11"/>
        <v>11793.68</v>
      </c>
      <c r="H141" s="238">
        <f t="shared" si="11"/>
        <v>559</v>
      </c>
      <c r="I141" s="238"/>
      <c r="J141" s="238"/>
      <c r="K141" s="238"/>
      <c r="L141" s="238"/>
      <c r="M141" s="238"/>
      <c r="N141" s="294"/>
      <c r="O141" s="294"/>
      <c r="P141" s="294">
        <f t="shared" si="13"/>
        <v>0</v>
      </c>
      <c r="Q141" s="130"/>
      <c r="R141" s="130"/>
      <c r="S141" s="193" t="b">
        <f t="shared" si="12"/>
        <v>0</v>
      </c>
    </row>
    <row r="142" spans="1:19" ht="15" x14ac:dyDescent="0.2">
      <c r="A142" s="238"/>
      <c r="B142" s="238"/>
      <c r="C142" s="237"/>
      <c r="D142" s="238"/>
      <c r="E142" s="237"/>
      <c r="F142" s="238"/>
      <c r="G142" s="237">
        <f t="shared" si="11"/>
        <v>11793.68</v>
      </c>
      <c r="H142" s="238">
        <f t="shared" si="11"/>
        <v>559</v>
      </c>
      <c r="I142" s="238"/>
      <c r="J142" s="238"/>
      <c r="K142" s="238"/>
      <c r="L142" s="238"/>
      <c r="M142" s="238"/>
      <c r="N142" s="294"/>
      <c r="O142" s="294"/>
      <c r="P142" s="294">
        <f t="shared" si="13"/>
        <v>0</v>
      </c>
      <c r="Q142" s="130"/>
      <c r="R142" s="130"/>
      <c r="S142" s="193" t="b">
        <f t="shared" si="12"/>
        <v>0</v>
      </c>
    </row>
    <row r="143" spans="1:19" ht="15" x14ac:dyDescent="0.2">
      <c r="A143" s="238"/>
      <c r="B143" s="238"/>
      <c r="C143" s="237"/>
      <c r="D143" s="238"/>
      <c r="E143" s="237"/>
      <c r="F143" s="238"/>
      <c r="G143" s="237">
        <f t="shared" si="11"/>
        <v>11793.68</v>
      </c>
      <c r="H143" s="238">
        <f t="shared" si="11"/>
        <v>559</v>
      </c>
      <c r="I143" s="238"/>
      <c r="J143" s="238"/>
      <c r="K143" s="238"/>
      <c r="L143" s="238"/>
      <c r="M143" s="238"/>
      <c r="N143" s="294"/>
      <c r="O143" s="294"/>
      <c r="P143" s="294">
        <f t="shared" si="13"/>
        <v>0</v>
      </c>
      <c r="Q143" s="130"/>
      <c r="R143" s="130"/>
      <c r="S143" s="193" t="b">
        <f t="shared" si="12"/>
        <v>0</v>
      </c>
    </row>
    <row r="144" spans="1:19" ht="15" x14ac:dyDescent="0.2">
      <c r="A144" s="238"/>
      <c r="B144" s="238"/>
      <c r="C144" s="237"/>
      <c r="D144" s="238"/>
      <c r="E144" s="237"/>
      <c r="F144" s="238"/>
      <c r="G144" s="237">
        <f t="shared" si="11"/>
        <v>11793.68</v>
      </c>
      <c r="H144" s="238">
        <f t="shared" si="11"/>
        <v>559</v>
      </c>
      <c r="I144" s="238"/>
      <c r="J144" s="238"/>
      <c r="K144" s="238"/>
      <c r="L144" s="238"/>
      <c r="M144" s="238"/>
      <c r="N144" s="294"/>
      <c r="O144" s="294"/>
      <c r="P144" s="294">
        <f t="shared" si="13"/>
        <v>0</v>
      </c>
      <c r="Q144" s="130"/>
      <c r="R144" s="130"/>
      <c r="S144" s="193" t="b">
        <f t="shared" si="12"/>
        <v>0</v>
      </c>
    </row>
    <row r="145" spans="1:19" ht="15" x14ac:dyDescent="0.2">
      <c r="A145" s="238"/>
      <c r="B145" s="238"/>
      <c r="C145" s="237"/>
      <c r="D145" s="238"/>
      <c r="E145" s="237"/>
      <c r="F145" s="238"/>
      <c r="G145" s="237">
        <f t="shared" si="11"/>
        <v>11793.68</v>
      </c>
      <c r="H145" s="238">
        <f t="shared" si="11"/>
        <v>559</v>
      </c>
      <c r="I145" s="238"/>
      <c r="J145" s="238"/>
      <c r="K145" s="238"/>
      <c r="L145" s="238"/>
      <c r="M145" s="238"/>
      <c r="N145" s="294"/>
      <c r="O145" s="294"/>
      <c r="P145" s="294">
        <f t="shared" si="13"/>
        <v>0</v>
      </c>
      <c r="Q145" s="130"/>
      <c r="R145" s="130"/>
      <c r="S145" s="193" t="b">
        <f t="shared" si="12"/>
        <v>0</v>
      </c>
    </row>
    <row r="146" spans="1:19" ht="15" x14ac:dyDescent="0.2">
      <c r="A146" s="238"/>
      <c r="B146" s="238"/>
      <c r="C146" s="237"/>
      <c r="D146" s="238"/>
      <c r="E146" s="237"/>
      <c r="F146" s="238"/>
      <c r="G146" s="237">
        <f t="shared" si="11"/>
        <v>11793.68</v>
      </c>
      <c r="H146" s="238">
        <f t="shared" si="11"/>
        <v>559</v>
      </c>
      <c r="I146" s="238"/>
      <c r="J146" s="238"/>
      <c r="K146" s="238"/>
      <c r="L146" s="238"/>
      <c r="M146" s="238"/>
      <c r="N146" s="294"/>
      <c r="O146" s="294"/>
      <c r="P146" s="294">
        <f t="shared" si="13"/>
        <v>0</v>
      </c>
      <c r="Q146" s="130"/>
      <c r="R146" s="130"/>
      <c r="S146" s="193" t="b">
        <f t="shared" si="12"/>
        <v>0</v>
      </c>
    </row>
    <row r="147" spans="1:19" ht="15" x14ac:dyDescent="0.2">
      <c r="A147" s="238"/>
      <c r="B147" s="238"/>
      <c r="C147" s="237"/>
      <c r="D147" s="238"/>
      <c r="E147" s="237"/>
      <c r="F147" s="238"/>
      <c r="G147" s="237">
        <f t="shared" si="11"/>
        <v>11793.68</v>
      </c>
      <c r="H147" s="238">
        <f t="shared" si="11"/>
        <v>559</v>
      </c>
      <c r="I147" s="238"/>
      <c r="J147" s="238"/>
      <c r="K147" s="238"/>
      <c r="L147" s="238"/>
      <c r="M147" s="238"/>
      <c r="N147" s="294"/>
      <c r="O147" s="294"/>
      <c r="P147" s="294">
        <f t="shared" si="13"/>
        <v>0</v>
      </c>
      <c r="Q147" s="130"/>
      <c r="R147" s="130"/>
      <c r="S147" s="193" t="b">
        <f t="shared" si="12"/>
        <v>0</v>
      </c>
    </row>
    <row r="148" spans="1:19" ht="15" x14ac:dyDescent="0.2">
      <c r="A148" s="238"/>
      <c r="B148" s="238"/>
      <c r="C148" s="237"/>
      <c r="D148" s="238"/>
      <c r="E148" s="237"/>
      <c r="F148" s="238"/>
      <c r="G148" s="237">
        <f t="shared" si="11"/>
        <v>11793.68</v>
      </c>
      <c r="H148" s="238">
        <f t="shared" si="11"/>
        <v>559</v>
      </c>
      <c r="I148" s="238"/>
      <c r="J148" s="238"/>
      <c r="K148" s="238"/>
      <c r="L148" s="238"/>
      <c r="M148" s="238"/>
      <c r="N148" s="294"/>
      <c r="O148" s="294"/>
      <c r="P148" s="294">
        <f t="shared" si="13"/>
        <v>0</v>
      </c>
      <c r="Q148" s="130"/>
      <c r="R148" s="130"/>
      <c r="S148" s="193" t="b">
        <f t="shared" si="12"/>
        <v>0</v>
      </c>
    </row>
    <row r="149" spans="1:19" ht="15" x14ac:dyDescent="0.2">
      <c r="A149" s="238"/>
      <c r="B149" s="238"/>
      <c r="C149" s="237"/>
      <c r="D149" s="238"/>
      <c r="E149" s="237"/>
      <c r="F149" s="238"/>
      <c r="G149" s="237">
        <f t="shared" si="11"/>
        <v>11793.68</v>
      </c>
      <c r="H149" s="238">
        <f t="shared" si="11"/>
        <v>559</v>
      </c>
      <c r="I149" s="238"/>
      <c r="J149" s="238"/>
      <c r="K149" s="238"/>
      <c r="L149" s="238"/>
      <c r="M149" s="238"/>
      <c r="N149" s="294"/>
      <c r="O149" s="294"/>
      <c r="P149" s="294">
        <f t="shared" si="13"/>
        <v>0</v>
      </c>
      <c r="Q149" s="130"/>
      <c r="R149" s="130"/>
      <c r="S149" s="193" t="b">
        <f t="shared" si="12"/>
        <v>0</v>
      </c>
    </row>
    <row r="150" spans="1:19" ht="15" x14ac:dyDescent="0.2">
      <c r="A150" s="238"/>
      <c r="B150" s="238"/>
      <c r="C150" s="237"/>
      <c r="D150" s="238"/>
      <c r="E150" s="237"/>
      <c r="F150" s="238"/>
      <c r="G150" s="237">
        <f t="shared" si="11"/>
        <v>11793.68</v>
      </c>
      <c r="H150" s="238">
        <f t="shared" si="11"/>
        <v>559</v>
      </c>
      <c r="I150" s="238"/>
      <c r="J150" s="238"/>
      <c r="K150" s="238"/>
      <c r="L150" s="238"/>
      <c r="M150" s="238"/>
      <c r="N150" s="294"/>
      <c r="O150" s="294"/>
      <c r="P150" s="294">
        <f t="shared" si="13"/>
        <v>0</v>
      </c>
      <c r="Q150" s="130"/>
      <c r="R150" s="130"/>
      <c r="S150" s="193" t="b">
        <f t="shared" si="12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11"/>
        <v>11793.68</v>
      </c>
      <c r="H151" s="57">
        <f t="shared" si="11"/>
        <v>559</v>
      </c>
      <c r="I151" s="57"/>
      <c r="J151" s="57"/>
      <c r="K151" s="73"/>
      <c r="L151" s="57"/>
      <c r="M151" s="73"/>
      <c r="N151" s="78"/>
      <c r="O151" s="78"/>
      <c r="P151" s="79">
        <f t="shared" si="13"/>
        <v>0</v>
      </c>
      <c r="S151" s="193" t="b">
        <f t="shared" si="12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11"/>
        <v>11793.68</v>
      </c>
      <c r="H152" s="57">
        <f t="shared" si="11"/>
        <v>559</v>
      </c>
      <c r="I152" s="57"/>
      <c r="J152" s="57"/>
      <c r="K152" s="73"/>
      <c r="L152" s="57" t="str">
        <f t="shared" ref="L152:L205" si="14">IF(D152&gt;0,D152," ")</f>
        <v xml:space="preserve"> </v>
      </c>
      <c r="M152" s="73"/>
      <c r="N152" s="78"/>
      <c r="O152" s="78"/>
      <c r="P152" s="79">
        <f t="shared" si="13"/>
        <v>0</v>
      </c>
      <c r="S152" s="193" t="b">
        <f t="shared" si="12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11"/>
        <v>11793.68</v>
      </c>
      <c r="H153" s="57">
        <f t="shared" si="11"/>
        <v>559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3"/>
        <v>0</v>
      </c>
      <c r="S153" s="193" t="b">
        <f t="shared" si="12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11"/>
        <v>11793.68</v>
      </c>
      <c r="H154" s="57">
        <f t="shared" si="11"/>
        <v>559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3"/>
        <v>0</v>
      </c>
      <c r="S154" s="193" t="b">
        <f t="shared" si="12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11"/>
        <v>11793.68</v>
      </c>
      <c r="H155" s="57">
        <f t="shared" si="11"/>
        <v>559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3"/>
        <v>0</v>
      </c>
      <c r="S155" s="193" t="b">
        <f t="shared" si="12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11"/>
        <v>11793.68</v>
      </c>
      <c r="H156" s="57">
        <f t="shared" si="11"/>
        <v>559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3"/>
        <v>0</v>
      </c>
      <c r="S156" s="193" t="b">
        <f t="shared" si="12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11"/>
        <v>11793.68</v>
      </c>
      <c r="H157" s="57">
        <f t="shared" si="11"/>
        <v>559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3"/>
        <v>0</v>
      </c>
      <c r="S157" s="193" t="b">
        <f t="shared" si="12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11"/>
        <v>11793.68</v>
      </c>
      <c r="H158" s="57">
        <f t="shared" si="11"/>
        <v>559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3"/>
        <v>0</v>
      </c>
      <c r="S158" s="193" t="b">
        <f t="shared" si="12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11"/>
        <v>11793.68</v>
      </c>
      <c r="H159" s="57">
        <f t="shared" si="11"/>
        <v>559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3"/>
        <v>0</v>
      </c>
      <c r="S159" s="193" t="b">
        <f t="shared" si="12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11"/>
        <v>11793.68</v>
      </c>
      <c r="H160" s="57">
        <f t="shared" si="11"/>
        <v>559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3"/>
        <v>0</v>
      </c>
      <c r="S160" s="193" t="b">
        <f t="shared" si="12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11"/>
        <v>11793.68</v>
      </c>
      <c r="H161" s="57">
        <f t="shared" si="11"/>
        <v>559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3"/>
        <v>0</v>
      </c>
      <c r="S161" s="193" t="b">
        <f t="shared" si="12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11"/>
        <v>11793.68</v>
      </c>
      <c r="H162" s="57">
        <f t="shared" si="11"/>
        <v>559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3"/>
        <v>0</v>
      </c>
      <c r="S162" s="193" t="b">
        <f t="shared" si="12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11"/>
        <v>11793.68</v>
      </c>
      <c r="H163" s="57">
        <f t="shared" si="11"/>
        <v>559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3"/>
        <v>0</v>
      </c>
      <c r="S163" s="193" t="b">
        <f t="shared" si="12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11"/>
        <v>11793.68</v>
      </c>
      <c r="H164" s="57">
        <f t="shared" si="11"/>
        <v>559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3"/>
        <v>0</v>
      </c>
      <c r="S164" s="193" t="b">
        <f t="shared" si="12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11"/>
        <v>11793.68</v>
      </c>
      <c r="H165" s="57">
        <f t="shared" si="11"/>
        <v>559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3"/>
        <v>0</v>
      </c>
      <c r="S165" s="193" t="b">
        <f t="shared" si="12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11"/>
        <v>11793.68</v>
      </c>
      <c r="H166" s="57">
        <f t="shared" si="11"/>
        <v>559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3"/>
        <v>0</v>
      </c>
      <c r="S166" s="193" t="b">
        <f t="shared" si="12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11"/>
        <v>11793.68</v>
      </c>
      <c r="H167" s="57">
        <f t="shared" si="11"/>
        <v>559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3"/>
        <v>0</v>
      </c>
      <c r="S167" s="193" t="b">
        <f t="shared" si="12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11"/>
        <v>11793.68</v>
      </c>
      <c r="H168" s="57">
        <f t="shared" si="11"/>
        <v>559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3"/>
        <v>0</v>
      </c>
      <c r="S168" s="193" t="b">
        <f t="shared" si="12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11"/>
        <v>11793.68</v>
      </c>
      <c r="H169" s="57">
        <f t="shared" si="11"/>
        <v>559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3"/>
        <v>0</v>
      </c>
      <c r="S169" s="193" t="b">
        <f t="shared" si="12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11"/>
        <v>11793.68</v>
      </c>
      <c r="H170" s="57">
        <f t="shared" si="11"/>
        <v>559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3"/>
        <v>0</v>
      </c>
      <c r="S170" s="193" t="b">
        <f t="shared" si="12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11"/>
        <v>11793.68</v>
      </c>
      <c r="H171" s="57">
        <f t="shared" si="11"/>
        <v>559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3"/>
        <v>0</v>
      </c>
      <c r="S171" s="193" t="b">
        <f t="shared" si="12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11"/>
        <v>11793.68</v>
      </c>
      <c r="H172" s="57">
        <f t="shared" si="11"/>
        <v>559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3"/>
        <v>0</v>
      </c>
      <c r="S172" s="193" t="b">
        <f t="shared" si="12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11"/>
        <v>11793.68</v>
      </c>
      <c r="H173" s="57">
        <f t="shared" si="11"/>
        <v>559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3"/>
        <v>0</v>
      </c>
      <c r="S173" s="193" t="b">
        <f t="shared" si="12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11"/>
        <v>11793.68</v>
      </c>
      <c r="H174" s="57">
        <f t="shared" si="11"/>
        <v>559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3"/>
        <v>0</v>
      </c>
      <c r="S174" s="193" t="b">
        <f t="shared" si="12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11"/>
        <v>11793.68</v>
      </c>
      <c r="H175" s="57">
        <f t="shared" si="11"/>
        <v>559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3"/>
        <v>0</v>
      </c>
      <c r="S175" s="193" t="b">
        <f t="shared" si="12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11"/>
        <v>11793.68</v>
      </c>
      <c r="H176" s="57">
        <f t="shared" si="11"/>
        <v>559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3"/>
        <v>0</v>
      </c>
      <c r="S176" s="193" t="b">
        <f t="shared" si="12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11"/>
        <v>11793.68</v>
      </c>
      <c r="H177" s="57">
        <f t="shared" si="11"/>
        <v>559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3"/>
        <v>0</v>
      </c>
      <c r="S177" s="193" t="b">
        <f t="shared" si="12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11"/>
        <v>11793.68</v>
      </c>
      <c r="H178" s="57">
        <f t="shared" si="11"/>
        <v>559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3"/>
        <v>0</v>
      </c>
      <c r="S178" s="193" t="b">
        <f t="shared" si="12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11"/>
        <v>11793.68</v>
      </c>
      <c r="H179" s="57">
        <f t="shared" si="11"/>
        <v>559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3"/>
        <v>0</v>
      </c>
      <c r="S179" s="193" t="b">
        <f t="shared" si="12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11"/>
        <v>11793.68</v>
      </c>
      <c r="H180" s="57">
        <f t="shared" si="11"/>
        <v>559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3"/>
        <v>0</v>
      </c>
      <c r="S180" s="193" t="b">
        <f t="shared" si="12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11"/>
        <v>11793.68</v>
      </c>
      <c r="H181" s="57">
        <f t="shared" si="11"/>
        <v>559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3"/>
        <v>0</v>
      </c>
      <c r="S181" s="193" t="b">
        <f t="shared" si="12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11"/>
        <v>11793.68</v>
      </c>
      <c r="H182" s="57">
        <f t="shared" si="11"/>
        <v>559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3"/>
        <v>0</v>
      </c>
      <c r="S182" s="193" t="b">
        <f t="shared" si="12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11"/>
        <v>11793.68</v>
      </c>
      <c r="H183" s="57">
        <f t="shared" si="11"/>
        <v>559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3"/>
        <v>0</v>
      </c>
      <c r="S183" s="193" t="b">
        <f t="shared" si="12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11"/>
        <v>11793.68</v>
      </c>
      <c r="H184" s="57">
        <f t="shared" si="11"/>
        <v>559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3"/>
        <v>0</v>
      </c>
      <c r="S184" s="193" t="b">
        <f t="shared" si="12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5">G184-E185+C185</f>
        <v>11793.68</v>
      </c>
      <c r="H185" s="57">
        <f t="shared" si="15"/>
        <v>559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3"/>
        <v>0</v>
      </c>
      <c r="S185" s="193" t="b">
        <f t="shared" si="12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5"/>
        <v>11793.68</v>
      </c>
      <c r="H186" s="57">
        <f t="shared" si="15"/>
        <v>559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3"/>
        <v>0</v>
      </c>
      <c r="S186" s="193" t="b">
        <f t="shared" si="12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5"/>
        <v>11793.68</v>
      </c>
      <c r="H187" s="57">
        <f t="shared" si="15"/>
        <v>559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3"/>
        <v>0</v>
      </c>
      <c r="S187" s="193" t="b">
        <f t="shared" si="12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5"/>
        <v>11793.68</v>
      </c>
      <c r="H188" s="57">
        <f t="shared" si="15"/>
        <v>559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3"/>
        <v>0</v>
      </c>
      <c r="S188" s="193" t="b">
        <f t="shared" si="12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5"/>
        <v>11793.68</v>
      </c>
      <c r="H189" s="57">
        <f t="shared" si="15"/>
        <v>559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3"/>
        <v>0</v>
      </c>
      <c r="S189" s="193" t="b">
        <f t="shared" si="12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5"/>
        <v>11793.68</v>
      </c>
      <c r="H190" s="57">
        <f t="shared" si="15"/>
        <v>559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3"/>
        <v>0</v>
      </c>
      <c r="S190" s="193" t="b">
        <f t="shared" si="12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5"/>
        <v>11793.68</v>
      </c>
      <c r="H191" s="57">
        <f t="shared" si="15"/>
        <v>559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3"/>
        <v>0</v>
      </c>
      <c r="S191" s="193" t="b">
        <f t="shared" si="12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5"/>
        <v>11793.68</v>
      </c>
      <c r="H192" s="57">
        <f t="shared" si="15"/>
        <v>559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3"/>
        <v>0</v>
      </c>
      <c r="S192" s="193" t="b">
        <f t="shared" si="12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5"/>
        <v>11793.68</v>
      </c>
      <c r="H193" s="57">
        <f t="shared" si="15"/>
        <v>559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3"/>
        <v>0</v>
      </c>
      <c r="S193" s="193" t="b">
        <f t="shared" si="12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5"/>
        <v>11793.68</v>
      </c>
      <c r="H194" s="57">
        <f t="shared" si="15"/>
        <v>559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3"/>
        <v>0</v>
      </c>
      <c r="S194" s="193" t="b">
        <f t="shared" si="12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5"/>
        <v>11793.68</v>
      </c>
      <c r="H195" s="57">
        <f t="shared" si="15"/>
        <v>559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3"/>
        <v>0</v>
      </c>
      <c r="S195" s="193" t="b">
        <f t="shared" si="12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5"/>
        <v>11793.68</v>
      </c>
      <c r="H196" s="57">
        <f t="shared" si="15"/>
        <v>559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3"/>
        <v>0</v>
      </c>
      <c r="S196" s="193" t="b">
        <f t="shared" si="12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5"/>
        <v>11793.68</v>
      </c>
      <c r="H197" s="57">
        <f t="shared" si="15"/>
        <v>559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3"/>
        <v>0</v>
      </c>
      <c r="S197" s="193" t="b">
        <f t="shared" si="12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5"/>
        <v>11793.68</v>
      </c>
      <c r="H198" s="57">
        <f t="shared" si="15"/>
        <v>559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3"/>
        <v>0</v>
      </c>
      <c r="S198" s="193" t="b">
        <f t="shared" si="12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5"/>
        <v>11793.68</v>
      </c>
      <c r="H199" s="57">
        <f t="shared" si="15"/>
        <v>559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3"/>
        <v>0</v>
      </c>
      <c r="S199" s="193" t="b">
        <f t="shared" si="12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5"/>
        <v>11793.68</v>
      </c>
      <c r="H200" s="57">
        <f t="shared" si="15"/>
        <v>559</v>
      </c>
      <c r="I200" s="57"/>
      <c r="J200" s="57"/>
      <c r="K200" s="73"/>
      <c r="L200" s="57" t="str">
        <f t="shared" si="14"/>
        <v xml:space="preserve"> </v>
      </c>
      <c r="M200" s="73"/>
      <c r="N200" s="78"/>
      <c r="O200" s="78"/>
      <c r="P200" s="79">
        <f t="shared" si="13"/>
        <v>0</v>
      </c>
      <c r="S200" s="193" t="b">
        <f t="shared" si="12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5"/>
        <v>11793.68</v>
      </c>
      <c r="H201" s="57">
        <f t="shared" si="15"/>
        <v>559</v>
      </c>
      <c r="I201" s="57"/>
      <c r="J201" s="57"/>
      <c r="K201" s="73"/>
      <c r="L201" s="57" t="str">
        <f t="shared" si="14"/>
        <v xml:space="preserve"> </v>
      </c>
      <c r="M201" s="73"/>
      <c r="N201" s="78"/>
      <c r="O201" s="78"/>
      <c r="P201" s="79">
        <f t="shared" si="13"/>
        <v>0</v>
      </c>
      <c r="S201" s="193" t="b">
        <f t="shared" si="12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5"/>
        <v>11793.68</v>
      </c>
      <c r="H202" s="57">
        <f t="shared" si="15"/>
        <v>559</v>
      </c>
      <c r="I202" s="57"/>
      <c r="J202" s="57"/>
      <c r="K202" s="73"/>
      <c r="L202" s="57" t="str">
        <f t="shared" si="14"/>
        <v xml:space="preserve"> </v>
      </c>
      <c r="M202" s="73"/>
      <c r="N202" s="78"/>
      <c r="O202" s="78"/>
      <c r="P202" s="79">
        <f t="shared" si="13"/>
        <v>0</v>
      </c>
      <c r="S202" s="193" t="b">
        <f t="shared" ref="S202:S214" si="16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5"/>
        <v>11793.68</v>
      </c>
      <c r="H203" s="57">
        <f t="shared" si="15"/>
        <v>559</v>
      </c>
      <c r="I203" s="57"/>
      <c r="J203" s="57"/>
      <c r="K203" s="73"/>
      <c r="L203" s="57" t="str">
        <f t="shared" si="14"/>
        <v xml:space="preserve"> </v>
      </c>
      <c r="M203" s="73"/>
      <c r="N203" s="78"/>
      <c r="O203" s="78"/>
      <c r="P203" s="79">
        <f t="shared" si="13"/>
        <v>0</v>
      </c>
      <c r="S203" s="193" t="b">
        <f t="shared" si="16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5"/>
        <v>11793.68</v>
      </c>
      <c r="H204" s="57">
        <f t="shared" si="15"/>
        <v>559</v>
      </c>
      <c r="I204" s="57"/>
      <c r="J204" s="57"/>
      <c r="K204" s="73"/>
      <c r="L204" s="57" t="str">
        <f t="shared" si="14"/>
        <v xml:space="preserve"> </v>
      </c>
      <c r="M204" s="73"/>
      <c r="N204" s="78"/>
      <c r="O204" s="78"/>
      <c r="P204" s="79">
        <f t="shared" ref="P204:P214" si="17">O204*G204</f>
        <v>0</v>
      </c>
      <c r="S204" s="193" t="b">
        <f t="shared" si="16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5"/>
        <v>11793.68</v>
      </c>
      <c r="H205" s="57">
        <f t="shared" si="15"/>
        <v>559</v>
      </c>
      <c r="I205" s="57"/>
      <c r="J205" s="57"/>
      <c r="K205" s="73"/>
      <c r="L205" s="57" t="str">
        <f t="shared" si="14"/>
        <v xml:space="preserve"> </v>
      </c>
      <c r="M205" s="73"/>
      <c r="N205" s="78"/>
      <c r="O205" s="78"/>
      <c r="P205" s="79">
        <f t="shared" si="17"/>
        <v>0</v>
      </c>
      <c r="S205" s="193" t="b">
        <f t="shared" si="16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5"/>
        <v>11793.68</v>
      </c>
      <c r="H206" s="57">
        <f t="shared" si="15"/>
        <v>559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7"/>
        <v>0</v>
      </c>
      <c r="S206" s="193" t="b">
        <f t="shared" si="16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5"/>
        <v>11793.68</v>
      </c>
      <c r="H207" s="57">
        <f t="shared" si="15"/>
        <v>559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7"/>
        <v>0</v>
      </c>
      <c r="S207" s="193" t="b">
        <f t="shared" si="16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5"/>
        <v>11793.68</v>
      </c>
      <c r="H208" s="57">
        <f t="shared" si="15"/>
        <v>559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7"/>
        <v>0</v>
      </c>
      <c r="S208" s="193" t="b">
        <f t="shared" si="16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5"/>
        <v>11793.68</v>
      </c>
      <c r="H209" s="57">
        <f t="shared" si="15"/>
        <v>559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7"/>
        <v>0</v>
      </c>
      <c r="S209" s="193" t="b">
        <f t="shared" si="16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5"/>
        <v>11793.68</v>
      </c>
      <c r="H210" s="57">
        <f t="shared" si="15"/>
        <v>559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7"/>
        <v>0</v>
      </c>
      <c r="S210" s="193" t="b">
        <f t="shared" si="16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5"/>
        <v>11793.68</v>
      </c>
      <c r="H211" s="57">
        <f t="shared" si="15"/>
        <v>559</v>
      </c>
      <c r="I211" s="73"/>
      <c r="J211" s="73"/>
      <c r="K211" s="73"/>
      <c r="L211" s="73"/>
      <c r="M211" s="73"/>
      <c r="N211" s="78"/>
      <c r="O211" s="78"/>
      <c r="P211" s="79">
        <f t="shared" si="17"/>
        <v>0</v>
      </c>
      <c r="S211" s="193" t="b">
        <f t="shared" si="16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8">G211-E212+C212</f>
        <v>11793.68</v>
      </c>
      <c r="H212" s="57">
        <f t="shared" si="18"/>
        <v>559</v>
      </c>
      <c r="I212" s="73"/>
      <c r="J212" s="73"/>
      <c r="K212" s="73"/>
      <c r="L212" s="73"/>
      <c r="M212" s="73"/>
      <c r="N212" s="78"/>
      <c r="O212" s="78"/>
      <c r="P212" s="79">
        <f t="shared" si="17"/>
        <v>0</v>
      </c>
      <c r="S212" s="193" t="b">
        <f t="shared" si="16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8"/>
        <v>11793.68</v>
      </c>
      <c r="H213" s="57">
        <f t="shared" si="18"/>
        <v>559</v>
      </c>
      <c r="I213" s="73"/>
      <c r="J213" s="73"/>
      <c r="K213" s="73"/>
      <c r="L213" s="73"/>
      <c r="M213" s="73"/>
      <c r="N213" s="78"/>
      <c r="O213" s="78"/>
      <c r="P213" s="79">
        <f t="shared" si="17"/>
        <v>0</v>
      </c>
      <c r="S213" s="193" t="b">
        <f t="shared" si="16"/>
        <v>0</v>
      </c>
    </row>
    <row r="214" spans="1:21" ht="15" x14ac:dyDescent="0.2">
      <c r="G214" s="80">
        <f t="shared" si="18"/>
        <v>11793.68</v>
      </c>
      <c r="H214" s="57">
        <f t="shared" si="18"/>
        <v>559</v>
      </c>
      <c r="P214" s="79">
        <f t="shared" si="17"/>
        <v>0</v>
      </c>
      <c r="S214" s="193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364" t="e">
        <f>SUM(S9:S214)</f>
        <v>#REF!</v>
      </c>
      <c r="T215" s="365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366"/>
      <c r="T216" s="366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366"/>
      <c r="T217" s="366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366"/>
      <c r="T218" s="366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366"/>
      <c r="T219" s="366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abSelected="1" topLeftCell="A5" zoomScale="160" zoomScaleNormal="160" workbookViewId="0">
      <pane ySplit="4" topLeftCell="A78" activePane="bottomLeft" state="frozen"/>
      <selection activeCell="A5" sqref="A5"/>
      <selection pane="bottomLeft" activeCell="E14" sqref="E1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863" t="s">
        <v>22</v>
      </c>
      <c r="L6" s="864"/>
      <c r="M6" s="865"/>
    </row>
    <row r="7" spans="1:18" x14ac:dyDescent="0.2">
      <c r="A7" s="863" t="s">
        <v>2</v>
      </c>
      <c r="B7" s="865"/>
      <c r="C7" s="870" t="s">
        <v>3</v>
      </c>
      <c r="D7" s="871"/>
      <c r="E7" s="870" t="s">
        <v>4</v>
      </c>
      <c r="F7" s="871"/>
      <c r="G7" s="870" t="s">
        <v>5</v>
      </c>
      <c r="H7" s="871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84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52" t="s">
        <v>64</v>
      </c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32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3" baseType="lpstr">
      <vt:lpstr>General</vt:lpstr>
      <vt:lpstr>PERNIL CON PIEL</vt:lpstr>
      <vt:lpstr>BUCHE SEABOARD ROBO</vt:lpstr>
      <vt:lpstr>CONTRA EXCEL</vt:lpstr>
      <vt:lpstr>SESO EN COPA SEABOARD 10.9 KGS</vt:lpstr>
      <vt:lpstr>CORBATA SEABOARD </vt:lpstr>
      <vt:lpstr>CORBATA JHON MORREL</vt:lpstr>
      <vt:lpstr>ESP. CORDERO ALIANCE LAMD</vt:lpstr>
      <vt:lpstr>PAVO ENTERO CONGELADO</vt:lpstr>
      <vt:lpstr>CONTRA SWIFT ROJA</vt:lpstr>
      <vt:lpstr>CABEZA CON LENGUA</vt:lpstr>
      <vt:lpstr>ARRACHERA ANGUS MARINADA</vt:lpstr>
      <vt:lpstr>ESP.BORREGO ATKINS </vt:lpstr>
      <vt:lpstr>LENGUA DE RES PUNTA</vt:lpstr>
      <vt:lpstr>SESOS MARQUETA</vt:lpstr>
      <vt:lpstr>FILETE PESCADO</vt:lpstr>
      <vt:lpstr>MENUDO EXCEL</vt:lpstr>
      <vt:lpstr>CANALES</vt:lpstr>
      <vt:lpstr>ESP. PICNI JOHN MORREL</vt:lpstr>
      <vt:lpstr>BLANCO</vt:lpstr>
      <vt:lpstr>LENGUA DE CERDO SEABOARD</vt:lpstr>
      <vt:lpstr>ESP CARNERO  ALLIANCE MUTTON </vt:lpstr>
      <vt:lpstr>nuevo</vt:lpstr>
      <vt:lpstr>CUERO MAPLE</vt:lpstr>
      <vt:lpstr>libre #</vt:lpstr>
      <vt:lpstr>NANA SEABOARD</vt:lpstr>
      <vt:lpstr>Hoja2</vt:lpstr>
      <vt:lpstr>Hoja3</vt:lpstr>
      <vt:lpstr>Gráfico1</vt:lpstr>
      <vt:lpstr>'BUCHE SEABOARD ROBO'!Área_de_impresión</vt:lpstr>
      <vt:lpstr>'ESP. CORDERO ALIANCE LAMD'!Área_de_impresión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2015-10-08T13:30:40Z</cp:lastPrinted>
  <dcterms:created xsi:type="dcterms:W3CDTF">2006-05-12T19:06:05Z</dcterms:created>
  <dcterms:modified xsi:type="dcterms:W3CDTF">2016-04-28T19:32:35Z</dcterms:modified>
</cp:coreProperties>
</file>