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1"/>
  </bookViews>
  <sheets>
    <sheet name="E N E R O   2 0 1 6  " sheetId="1" r:id="rId1"/>
    <sheet name="REMISIONES  E N E R O   2 0 1 6" sheetId="2" r:id="rId2"/>
    <sheet name="Hoja3" sheetId="3" r:id="rId3"/>
    <sheet name="Hoja1" sheetId="4" r:id="rId4"/>
    <sheet name="Hoja2" sheetId="5" r:id="rId5"/>
    <sheet name="Hoja4" sheetId="6" r:id="rId6"/>
    <sheet name="Hoja5" sheetId="7" r:id="rId7"/>
    <sheet name="Hoja6" sheetId="8" r:id="rId8"/>
  </sheets>
  <calcPr calcId="144525"/>
</workbook>
</file>

<file path=xl/calcChain.xml><?xml version="1.0" encoding="utf-8"?>
<calcChain xmlns="http://schemas.openxmlformats.org/spreadsheetml/2006/main">
  <c r="E28" i="2" l="1"/>
  <c r="N53" i="2"/>
  <c r="K53" i="2"/>
  <c r="F31" i="2" l="1"/>
  <c r="F29" i="2"/>
  <c r="K45" i="1" l="1"/>
  <c r="I38" i="1"/>
  <c r="F38" i="1"/>
  <c r="C38" i="1"/>
  <c r="F42" i="1" s="1"/>
  <c r="N37" i="1"/>
  <c r="L8" i="1"/>
  <c r="L38" i="1" s="1"/>
  <c r="K40" i="1" l="1"/>
  <c r="F41" i="1" s="1"/>
  <c r="F44" i="1" s="1"/>
  <c r="F46" i="1" s="1"/>
  <c r="K44" i="1" s="1"/>
  <c r="K47" i="1" s="1"/>
  <c r="F24" i="2" l="1"/>
  <c r="AB8" i="1" l="1"/>
  <c r="N32" i="2" l="1"/>
  <c r="K32" i="2"/>
  <c r="F10" i="2" l="1"/>
  <c r="F9" i="2"/>
  <c r="C51" i="2" l="1"/>
  <c r="F50" i="2"/>
  <c r="F49" i="2"/>
  <c r="F48" i="2"/>
  <c r="F47" i="2"/>
  <c r="F46" i="2"/>
  <c r="F44" i="2"/>
  <c r="F33" i="2"/>
  <c r="F45" i="2"/>
  <c r="F43" i="2"/>
  <c r="F42" i="2"/>
  <c r="F41" i="2"/>
  <c r="F40" i="2"/>
  <c r="F39" i="2"/>
  <c r="F38" i="2"/>
  <c r="F37" i="2"/>
  <c r="F36" i="2"/>
  <c r="F35" i="2"/>
  <c r="F34" i="2"/>
  <c r="F32" i="2"/>
  <c r="F30" i="2"/>
  <c r="F19" i="2"/>
  <c r="F28" i="2"/>
  <c r="F27" i="2"/>
  <c r="F26" i="2"/>
  <c r="F25" i="2"/>
  <c r="F23" i="2"/>
  <c r="E51" i="2"/>
  <c r="F21" i="2"/>
  <c r="F20" i="2"/>
  <c r="F18" i="2"/>
  <c r="F17" i="2"/>
  <c r="F16" i="2"/>
  <c r="F15" i="2"/>
  <c r="F14" i="2"/>
  <c r="F13" i="2"/>
  <c r="F12" i="2"/>
  <c r="F11" i="2"/>
  <c r="F8" i="2"/>
  <c r="F7" i="2"/>
  <c r="F6" i="2"/>
  <c r="F5" i="2"/>
  <c r="AA45" i="1"/>
  <c r="Y38" i="1"/>
  <c r="V38" i="1"/>
  <c r="S38" i="1"/>
  <c r="V42" i="1" s="1"/>
  <c r="AD37" i="1"/>
  <c r="AB38" i="1"/>
  <c r="F22" i="2" l="1"/>
  <c r="F51" i="2" s="1"/>
  <c r="AA40" i="1"/>
  <c r="V41" i="1" s="1"/>
  <c r="V44" i="1" s="1"/>
  <c r="V46" i="1" s="1"/>
  <c r="AA44" i="1" s="1"/>
  <c r="AA47" i="1" s="1"/>
</calcChain>
</file>

<file path=xl/sharedStrings.xml><?xml version="1.0" encoding="utf-8"?>
<sst xmlns="http://schemas.openxmlformats.org/spreadsheetml/2006/main" count="263" uniqueCount="131">
  <si>
    <t># 1</t>
  </si>
  <si>
    <t>COMPRAS</t>
  </si>
  <si>
    <t>INVENTARIO INICIAL</t>
  </si>
  <si>
    <t xml:space="preserve">VENTAS  </t>
  </si>
  <si>
    <t>G  A  S   T  O  S</t>
  </si>
  <si>
    <t xml:space="preserve">Notas de Venta </t>
  </si>
  <si>
    <t>BANCO</t>
  </si>
  <si>
    <t>MORRALLA</t>
  </si>
  <si>
    <t>TELEFONOS</t>
  </si>
  <si>
    <t>LUZ</t>
  </si>
  <si>
    <t>RENTA</t>
  </si>
  <si>
    <t>AGUINALDOS</t>
  </si>
  <si>
    <t>vacaciones</t>
  </si>
  <si>
    <t>IMPERMEABILIZACION</t>
  </si>
  <si>
    <t>CAMARAS</t>
  </si>
  <si>
    <t>BOLSAS</t>
  </si>
  <si>
    <t>M LIMPIEZA</t>
  </si>
  <si>
    <t xml:space="preserve">SOAPAP </t>
  </si>
  <si>
    <t>Mantenimiento</t>
  </si>
  <si>
    <t>fumigacion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</si>
  <si>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</si>
  <si>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</si>
  <si>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</si>
  <si>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</si>
  <si>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</si>
  <si>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</si>
  <si>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</si>
  <si>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</si>
  <si>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</si>
  <si>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>PERDIDA</t>
  </si>
  <si>
    <t>REMISIONES  HERRADURA</t>
  </si>
  <si>
    <t>FECHA</t>
  </si>
  <si>
    <t>#</t>
  </si>
  <si>
    <t>IMPORTE</t>
  </si>
  <si>
    <t>PAGO</t>
  </si>
  <si>
    <t>SALDO</t>
  </si>
  <si>
    <t>24216 A</t>
  </si>
  <si>
    <t>24320 A</t>
  </si>
  <si>
    <t>24441 A</t>
  </si>
  <si>
    <t>24614 A</t>
  </si>
  <si>
    <t>24736 A</t>
  </si>
  <si>
    <t>24778 A</t>
  </si>
  <si>
    <t>24880 A</t>
  </si>
  <si>
    <t>24921 A</t>
  </si>
  <si>
    <t>00217 B</t>
  </si>
  <si>
    <t>00239 B</t>
  </si>
  <si>
    <t>00456 B</t>
  </si>
  <si>
    <t>00510 B</t>
  </si>
  <si>
    <t>00713 B</t>
  </si>
  <si>
    <t>00832 B</t>
  </si>
  <si>
    <t>00980 B</t>
  </si>
  <si>
    <t>01031 B</t>
  </si>
  <si>
    <t>01036 B</t>
  </si>
  <si>
    <t>01040 B</t>
  </si>
  <si>
    <t>01197 B</t>
  </si>
  <si>
    <t>01202 B</t>
  </si>
  <si>
    <t>PAGOS DE HERRADURA</t>
  </si>
  <si>
    <t>BBVA</t>
  </si>
  <si>
    <t>23634 A</t>
  </si>
  <si>
    <t>SOBRANTE</t>
  </si>
  <si>
    <t>23869 A</t>
  </si>
  <si>
    <t>23907 A</t>
  </si>
  <si>
    <t>24048 A</t>
  </si>
  <si>
    <t>RESTO</t>
  </si>
  <si>
    <t>SIN ORIGINAL</t>
  </si>
  <si>
    <t>Santander</t>
  </si>
  <si>
    <t>21806 A</t>
  </si>
  <si>
    <t>01394 B</t>
  </si>
  <si>
    <t>01407 B</t>
  </si>
  <si>
    <t xml:space="preserve">, </t>
  </si>
  <si>
    <t>ABOONO</t>
  </si>
  <si>
    <t>XXXXXXXX</t>
  </si>
  <si>
    <t># 1780---# 1851</t>
  </si>
  <si>
    <t>NOMINA 01</t>
  </si>
  <si>
    <t>NOMINA 02</t>
  </si>
  <si>
    <t>NOMINA 03</t>
  </si>
  <si>
    <t>NOMINA 04</t>
  </si>
  <si>
    <t># 1852---# 1905</t>
  </si>
  <si>
    <t># 1906---# 1945</t>
  </si>
  <si>
    <t># 1946---# 1985</t>
  </si>
  <si>
    <t># 1986---# 2018</t>
  </si>
  <si>
    <t xml:space="preserve">BALANCE       DE  E N E R O            2016     HERRADURA </t>
  </si>
  <si>
    <t># 2019---# 2058</t>
  </si>
  <si>
    <t># 2059---# 2112</t>
  </si>
  <si>
    <t># 2113---# 2171</t>
  </si>
  <si>
    <t># 2172---# 2236</t>
  </si>
  <si>
    <t># 2280---# 2306</t>
  </si>
  <si>
    <t># 2307---# 2346</t>
  </si>
  <si>
    <t># 2237---# 2279</t>
  </si>
  <si>
    <t># 2347---# 2392</t>
  </si>
  <si>
    <t>0838 B</t>
  </si>
  <si>
    <t>01186 B</t>
  </si>
  <si>
    <t># 2</t>
  </si>
  <si>
    <t>01556 b</t>
  </si>
  <si>
    <t>01689 B</t>
  </si>
  <si>
    <t>01680 B</t>
  </si>
  <si>
    <t>01808 B</t>
  </si>
  <si>
    <t>01860 B</t>
  </si>
  <si>
    <t>02031 B</t>
  </si>
  <si>
    <t>02168 B</t>
  </si>
  <si>
    <t>02187 B</t>
  </si>
  <si>
    <t>02350 B</t>
  </si>
  <si>
    <t># 2393---# 2450</t>
  </si>
  <si>
    <t># 2451---# 2526</t>
  </si>
  <si>
    <t>Sept 2015 (02-Ene )</t>
  </si>
  <si>
    <t># 2527---# 2594</t>
  </si>
  <si>
    <t># 2595---# 2639</t>
  </si>
  <si>
    <t># 2640---# 2669</t>
  </si>
  <si>
    <t># 2670---# 2711</t>
  </si>
  <si>
    <t>1407 B</t>
  </si>
  <si>
    <t>ABONO</t>
  </si>
  <si>
    <t xml:space="preserve">19-Ene --27-Ene </t>
  </si>
  <si>
    <t>02550 B</t>
  </si>
  <si>
    <t>02570 B</t>
  </si>
  <si>
    <t>02682 B</t>
  </si>
  <si>
    <t>02793 B</t>
  </si>
  <si>
    <t>Ene-16 ( 21-Ene)</t>
  </si>
  <si>
    <t>Oct --Nov--Dic--- (17 Ene )</t>
  </si>
  <si>
    <t># 2712--# 2738</t>
  </si>
  <si>
    <t># 2739---# 2796</t>
  </si>
  <si>
    <t># 2797---# 2864</t>
  </si>
  <si>
    <t># 2865---# 2924</t>
  </si>
  <si>
    <t># 2925---# 2970</t>
  </si>
  <si>
    <t># 2971---# 3001</t>
  </si>
  <si>
    <t># 3002---# 3033</t>
  </si>
  <si>
    <t># 3034---# 3074</t>
  </si>
  <si>
    <t>02970 B</t>
  </si>
  <si>
    <t>03173 B</t>
  </si>
  <si>
    <t>01826 B</t>
  </si>
  <si>
    <t>03104 B</t>
  </si>
  <si>
    <t>00838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</si>
</sst>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0000FF"/>
      <name val="Cambria"/>
      <family val="1"/>
      <scheme val="major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3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0" fillId="0" borderId="3" xfId="0" applyNumberFormat="1" applyBorder="1" applyAlignment="1">
      <alignment horizontal="center"/>
    </xf>
    <xf numFmtId="44" fontId="7" fillId="0" borderId="4" xfId="1" applyFont="1" applyBorder="1"/>
    <xf numFmtId="165" fontId="0" fillId="0" borderId="0" xfId="0" applyNumberFormat="1"/>
    <xf numFmtId="0" fontId="8" fillId="0" borderId="8" xfId="0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2" fillId="3" borderId="0" xfId="1" applyFont="1" applyFill="1"/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165" fontId="0" fillId="0" borderId="0" xfId="0" applyNumberForma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2" fillId="0" borderId="0" xfId="1" applyFont="1" applyFill="1"/>
    <xf numFmtId="165" fontId="9" fillId="0" borderId="0" xfId="0" applyNumberFormat="1" applyFont="1" applyFill="1"/>
    <xf numFmtId="165" fontId="0" fillId="0" borderId="0" xfId="0" applyNumberFormat="1" applyFill="1" applyBorder="1"/>
    <xf numFmtId="15" fontId="0" fillId="0" borderId="17" xfId="0" applyNumberFormat="1" applyFill="1" applyBorder="1"/>
    <xf numFmtId="44" fontId="2" fillId="0" borderId="18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10" fillId="0" borderId="0" xfId="0" applyNumberFormat="1" applyFont="1" applyFill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44" fontId="2" fillId="0" borderId="19" xfId="1" applyFont="1" applyFill="1" applyBorder="1"/>
    <xf numFmtId="0" fontId="0" fillId="0" borderId="0" xfId="0" applyFill="1" applyBorder="1"/>
    <xf numFmtId="0" fontId="11" fillId="0" borderId="0" xfId="0" applyFont="1" applyBorder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12" fillId="0" borderId="0" xfId="1" applyFont="1" applyFill="1" applyBorder="1"/>
    <xf numFmtId="44" fontId="13" fillId="0" borderId="0" xfId="1" applyFont="1" applyFill="1" applyBorder="1"/>
    <xf numFmtId="16" fontId="13" fillId="0" borderId="0" xfId="0" applyNumberFormat="1" applyFont="1" applyBorder="1"/>
    <xf numFmtId="44" fontId="0" fillId="0" borderId="0" xfId="1" applyFont="1" applyBorder="1"/>
    <xf numFmtId="16" fontId="0" fillId="0" borderId="17" xfId="0" applyNumberFormat="1" applyBorder="1"/>
    <xf numFmtId="0" fontId="14" fillId="0" borderId="17" xfId="0" applyFont="1" applyBorder="1"/>
    <xf numFmtId="16" fontId="14" fillId="0" borderId="17" xfId="0" applyNumberFormat="1" applyFont="1" applyBorder="1"/>
    <xf numFmtId="44" fontId="15" fillId="0" borderId="0" xfId="1" applyFont="1" applyFill="1" applyBorder="1"/>
    <xf numFmtId="16" fontId="0" fillId="0" borderId="17" xfId="0" applyNumberFormat="1" applyBorder="1" applyAlignment="1">
      <alignment horizontal="left"/>
    </xf>
    <xf numFmtId="0" fontId="9" fillId="0" borderId="17" xfId="0" applyFont="1" applyBorder="1"/>
    <xf numFmtId="0" fontId="0" fillId="0" borderId="17" xfId="0" applyBorder="1"/>
    <xf numFmtId="165" fontId="11" fillId="0" borderId="0" xfId="0" applyNumberFormat="1" applyFont="1" applyFill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0" fillId="0" borderId="10" xfId="1" applyFont="1" applyBorder="1"/>
    <xf numFmtId="0" fontId="0" fillId="0" borderId="11" xfId="0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19" xfId="1" applyFont="1" applyBorder="1"/>
    <xf numFmtId="165" fontId="0" fillId="0" borderId="12" xfId="0" applyNumberFormat="1" applyBorder="1"/>
    <xf numFmtId="0" fontId="17" fillId="0" borderId="0" xfId="0" applyFont="1"/>
    <xf numFmtId="164" fontId="18" fillId="0" borderId="22" xfId="0" applyNumberFormat="1" applyFont="1" applyBorder="1" applyAlignment="1">
      <alignment horizontal="center"/>
    </xf>
    <xf numFmtId="44" fontId="2" fillId="0" borderId="23" xfId="1" applyFont="1" applyBorder="1"/>
    <xf numFmtId="0" fontId="0" fillId="0" borderId="24" xfId="0" applyBorder="1"/>
    <xf numFmtId="44" fontId="0" fillId="0" borderId="25" xfId="1" applyFont="1" applyBorder="1"/>
    <xf numFmtId="0" fontId="18" fillId="0" borderId="26" xfId="0" applyFont="1" applyBorder="1" applyAlignment="1">
      <alignment horizontal="center"/>
    </xf>
    <xf numFmtId="44" fontId="0" fillId="0" borderId="27" xfId="1" applyFont="1" applyBorder="1"/>
    <xf numFmtId="0" fontId="0" fillId="0" borderId="28" xfId="0" applyBorder="1"/>
    <xf numFmtId="165" fontId="0" fillId="0" borderId="25" xfId="0" applyNumberFormat="1" applyBorder="1"/>
    <xf numFmtId="44" fontId="2" fillId="0" borderId="29" xfId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44" fontId="7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0" applyNumberFormat="1" applyBorder="1"/>
    <xf numFmtId="0" fontId="2" fillId="0" borderId="0" xfId="0" applyFont="1"/>
    <xf numFmtId="44" fontId="0" fillId="0" borderId="0" xfId="1" applyFont="1" applyFill="1" applyBorder="1"/>
    <xf numFmtId="165" fontId="19" fillId="0" borderId="31" xfId="0" applyNumberFormat="1" applyFont="1" applyBorder="1" applyAlignment="1">
      <alignment horizontal="center" vertical="center" wrapText="1"/>
    </xf>
    <xf numFmtId="44" fontId="2" fillId="0" borderId="0" xfId="1" applyFont="1" applyBorder="1"/>
    <xf numFmtId="44" fontId="19" fillId="0" borderId="0" xfId="1" applyFont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44" fontId="2" fillId="0" borderId="33" xfId="1" applyFont="1" applyBorder="1"/>
    <xf numFmtId="44" fontId="22" fillId="0" borderId="34" xfId="1" applyFont="1" applyBorder="1"/>
    <xf numFmtId="0" fontId="7" fillId="0" borderId="0" xfId="0" applyFont="1"/>
    <xf numFmtId="0" fontId="23" fillId="0" borderId="0" xfId="0" applyFont="1" applyFill="1" applyBorder="1" applyAlignment="1">
      <alignment vertical="center"/>
    </xf>
    <xf numFmtId="44" fontId="1" fillId="0" borderId="0" xfId="1" applyFont="1" applyFill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21" fillId="0" borderId="2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44" fontId="21" fillId="0" borderId="3" xfId="1" applyFont="1" applyBorder="1" applyAlignment="1">
      <alignment horizontal="center"/>
    </xf>
    <xf numFmtId="44" fontId="21" fillId="0" borderId="5" xfId="1" applyFont="1" applyFill="1" applyBorder="1" applyAlignment="1">
      <alignment horizontal="center"/>
    </xf>
    <xf numFmtId="164" fontId="2" fillId="0" borderId="38" xfId="0" applyNumberFormat="1" applyFont="1" applyFill="1" applyBorder="1" applyAlignment="1">
      <alignment horizontal="center"/>
    </xf>
    <xf numFmtId="0" fontId="20" fillId="0" borderId="39" xfId="0" applyFont="1" applyFill="1" applyBorder="1" applyAlignment="1">
      <alignment horizontal="center"/>
    </xf>
    <xf numFmtId="44" fontId="15" fillId="0" borderId="39" xfId="1" applyFont="1" applyFill="1" applyBorder="1"/>
    <xf numFmtId="164" fontId="2" fillId="0" borderId="0" xfId="0" applyNumberFormat="1" applyFont="1" applyFill="1" applyBorder="1"/>
    <xf numFmtId="44" fontId="24" fillId="0" borderId="40" xfId="1" applyFont="1" applyFill="1" applyBorder="1"/>
    <xf numFmtId="164" fontId="2" fillId="0" borderId="41" xfId="0" applyNumberFormat="1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44" fontId="15" fillId="0" borderId="30" xfId="1" applyFont="1" applyFill="1" applyBorder="1"/>
    <xf numFmtId="44" fontId="2" fillId="0" borderId="32" xfId="1" applyFont="1" applyFill="1" applyBorder="1"/>
    <xf numFmtId="44" fontId="24" fillId="0" borderId="32" xfId="1" applyFont="1" applyFill="1" applyBorder="1"/>
    <xf numFmtId="0" fontId="2" fillId="0" borderId="0" xfId="0" applyFont="1" applyFill="1"/>
    <xf numFmtId="1" fontId="25" fillId="0" borderId="30" xfId="0" applyNumberFormat="1" applyFont="1" applyFill="1" applyBorder="1" applyAlignment="1">
      <alignment horizontal="center"/>
    </xf>
    <xf numFmtId="44" fontId="2" fillId="0" borderId="30" xfId="1" applyFont="1" applyFill="1" applyBorder="1"/>
    <xf numFmtId="44" fontId="2" fillId="0" borderId="41" xfId="1" applyFont="1" applyFill="1" applyBorder="1"/>
    <xf numFmtId="44" fontId="15" fillId="0" borderId="41" xfId="1" applyFont="1" applyFill="1" applyBorder="1"/>
    <xf numFmtId="0" fontId="2" fillId="0" borderId="41" xfId="0" applyFont="1" applyBorder="1"/>
    <xf numFmtId="164" fontId="2" fillId="0" borderId="42" xfId="0" applyNumberFormat="1" applyFont="1" applyFill="1" applyBorder="1" applyAlignment="1">
      <alignment horizontal="center"/>
    </xf>
    <xf numFmtId="0" fontId="20" fillId="0" borderId="42" xfId="0" applyFont="1" applyFill="1" applyBorder="1" applyAlignment="1">
      <alignment horizontal="center"/>
    </xf>
    <xf numFmtId="44" fontId="15" fillId="0" borderId="42" xfId="1" applyFont="1" applyFill="1" applyBorder="1"/>
    <xf numFmtId="0" fontId="2" fillId="0" borderId="42" xfId="0" applyFont="1" applyBorder="1"/>
    <xf numFmtId="164" fontId="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164" fontId="15" fillId="3" borderId="0" xfId="1" applyNumberFormat="1" applyFont="1" applyFill="1" applyBorder="1" applyAlignment="1">
      <alignment horizontal="center"/>
    </xf>
    <xf numFmtId="164" fontId="15" fillId="0" borderId="0" xfId="1" applyNumberFormat="1" applyFont="1" applyFill="1" applyBorder="1" applyAlignment="1">
      <alignment horizontal="center"/>
    </xf>
    <xf numFmtId="165" fontId="26" fillId="0" borderId="0" xfId="0" applyNumberFormat="1" applyFont="1" applyFill="1" applyBorder="1"/>
    <xf numFmtId="164" fontId="2" fillId="0" borderId="33" xfId="0" applyNumberFormat="1" applyFont="1" applyFill="1" applyBorder="1"/>
    <xf numFmtId="44" fontId="15" fillId="0" borderId="33" xfId="1" applyFont="1" applyFill="1" applyBorder="1"/>
    <xf numFmtId="44" fontId="24" fillId="0" borderId="33" xfId="1" applyFont="1" applyFill="1" applyBorder="1"/>
    <xf numFmtId="0" fontId="2" fillId="0" borderId="33" xfId="0" applyFont="1" applyBorder="1"/>
    <xf numFmtId="44" fontId="27" fillId="0" borderId="38" xfId="1" applyFont="1" applyFill="1" applyBorder="1" applyAlignment="1">
      <alignment horizontal="left" wrapText="1"/>
    </xf>
    <xf numFmtId="164" fontId="21" fillId="0" borderId="38" xfId="0" applyNumberFormat="1" applyFont="1" applyFill="1" applyBorder="1"/>
    <xf numFmtId="44" fontId="2" fillId="0" borderId="38" xfId="1" applyFont="1" applyFill="1" applyBorder="1"/>
    <xf numFmtId="164" fontId="2" fillId="0" borderId="38" xfId="0" applyNumberFormat="1" applyFont="1" applyFill="1" applyBorder="1"/>
    <xf numFmtId="44" fontId="28" fillId="0" borderId="38" xfId="1" applyFont="1" applyFill="1" applyBorder="1" applyAlignment="1">
      <alignment horizontal="center" wrapText="1"/>
    </xf>
    <xf numFmtId="44" fontId="24" fillId="0" borderId="41" xfId="1" applyFont="1" applyFill="1" applyBorder="1"/>
    <xf numFmtId="164" fontId="2" fillId="0" borderId="41" xfId="0" applyNumberFormat="1" applyFont="1" applyFill="1" applyBorder="1"/>
    <xf numFmtId="164" fontId="21" fillId="0" borderId="41" xfId="0" applyNumberFormat="1" applyFont="1" applyFill="1" applyBorder="1"/>
    <xf numFmtId="44" fontId="17" fillId="0" borderId="41" xfId="1" applyFont="1" applyFill="1" applyBorder="1"/>
    <xf numFmtId="0" fontId="0" fillId="0" borderId="41" xfId="0" applyBorder="1"/>
    <xf numFmtId="44" fontId="2" fillId="0" borderId="41" xfId="1" applyFont="1" applyBorder="1"/>
    <xf numFmtId="164" fontId="2" fillId="0" borderId="41" xfId="0" applyNumberFormat="1" applyFont="1" applyBorder="1"/>
    <xf numFmtId="44" fontId="0" fillId="0" borderId="41" xfId="1" applyFont="1" applyBorder="1"/>
    <xf numFmtId="164" fontId="0" fillId="0" borderId="41" xfId="0" applyNumberFormat="1" applyBorder="1"/>
    <xf numFmtId="0" fontId="0" fillId="0" borderId="43" xfId="0" applyBorder="1"/>
    <xf numFmtId="44" fontId="0" fillId="0" borderId="43" xfId="1" applyFont="1" applyBorder="1"/>
    <xf numFmtId="44" fontId="2" fillId="0" borderId="0" xfId="0" applyNumberFormat="1" applyFont="1"/>
    <xf numFmtId="44" fontId="21" fillId="0" borderId="0" xfId="1" applyFont="1"/>
    <xf numFmtId="164" fontId="21" fillId="0" borderId="0" xfId="0" applyNumberFormat="1" applyFont="1" applyFill="1" applyBorder="1"/>
    <xf numFmtId="44" fontId="23" fillId="0" borderId="0" xfId="0" applyNumberFormat="1" applyFont="1" applyFill="1" applyBorder="1" applyAlignment="1"/>
    <xf numFmtId="164" fontId="0" fillId="0" borderId="0" xfId="0" applyNumberFormat="1"/>
    <xf numFmtId="164" fontId="0" fillId="0" borderId="43" xfId="0" applyNumberFormat="1" applyBorder="1"/>
    <xf numFmtId="0" fontId="12" fillId="0" borderId="0" xfId="0" applyFont="1" applyFill="1" applyBorder="1"/>
    <xf numFmtId="0" fontId="20" fillId="0" borderId="44" xfId="0" applyFont="1" applyFill="1" applyBorder="1" applyAlignment="1">
      <alignment horizontal="center"/>
    </xf>
    <xf numFmtId="44" fontId="15" fillId="0" borderId="44" xfId="1" applyFont="1" applyFill="1" applyBorder="1"/>
    <xf numFmtId="0" fontId="0" fillId="0" borderId="45" xfId="0" applyBorder="1"/>
    <xf numFmtId="164" fontId="21" fillId="0" borderId="45" xfId="0" applyNumberFormat="1" applyFont="1" applyFill="1" applyBorder="1"/>
    <xf numFmtId="44" fontId="0" fillId="0" borderId="45" xfId="1" applyFont="1" applyBorder="1"/>
    <xf numFmtId="164" fontId="0" fillId="0" borderId="45" xfId="0" applyNumberFormat="1" applyBorder="1"/>
    <xf numFmtId="0" fontId="2" fillId="0" borderId="45" xfId="0" applyFont="1" applyBorder="1"/>
    <xf numFmtId="0" fontId="12" fillId="4" borderId="41" xfId="0" applyFont="1" applyFill="1" applyBorder="1"/>
    <xf numFmtId="44" fontId="15" fillId="4" borderId="30" xfId="1" applyFont="1" applyFill="1" applyBorder="1"/>
    <xf numFmtId="44" fontId="24" fillId="4" borderId="32" xfId="1" applyFont="1" applyFill="1" applyBorder="1"/>
    <xf numFmtId="44" fontId="2" fillId="4" borderId="10" xfId="1" applyFont="1" applyFill="1" applyBorder="1"/>
    <xf numFmtId="165" fontId="0" fillId="4" borderId="0" xfId="0" applyNumberFormat="1" applyFill="1"/>
    <xf numFmtId="15" fontId="0" fillId="4" borderId="11" xfId="0" applyNumberFormat="1" applyFill="1" applyBorder="1"/>
    <xf numFmtId="44" fontId="2" fillId="4" borderId="12" xfId="1" applyFont="1" applyFill="1" applyBorder="1"/>
    <xf numFmtId="0" fontId="0" fillId="4" borderId="0" xfId="0" applyFill="1"/>
    <xf numFmtId="15" fontId="0" fillId="4" borderId="13" xfId="0" applyNumberFormat="1" applyFill="1" applyBorder="1"/>
    <xf numFmtId="44" fontId="2" fillId="4" borderId="14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10" xfId="1" applyFont="1" applyFill="1" applyBorder="1"/>
    <xf numFmtId="0" fontId="12" fillId="0" borderId="41" xfId="0" applyFont="1" applyFill="1" applyBorder="1"/>
    <xf numFmtId="0" fontId="0" fillId="0" borderId="41" xfId="0" applyFill="1" applyBorder="1"/>
    <xf numFmtId="0" fontId="2" fillId="0" borderId="41" xfId="0" applyFont="1" applyFill="1" applyBorder="1"/>
    <xf numFmtId="0" fontId="2" fillId="0" borderId="17" xfId="0" applyFont="1" applyBorder="1"/>
    <xf numFmtId="16" fontId="17" fillId="0" borderId="17" xfId="0" applyNumberFormat="1" applyFont="1" applyBorder="1"/>
    <xf numFmtId="165" fontId="0" fillId="3" borderId="0" xfId="0" applyNumberFormat="1" applyFill="1" applyBorder="1"/>
    <xf numFmtId="44" fontId="21" fillId="0" borderId="0" xfId="1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44" fontId="23" fillId="3" borderId="2" xfId="0" applyNumberFormat="1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21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1" fillId="0" borderId="33" xfId="1" applyFont="1" applyBorder="1" applyAlignment="1">
      <alignment horizontal="center"/>
    </xf>
    <xf numFmtId="0" fontId="3" fillId="0" borderId="0" xfId="0" applyFont="1" applyFill="1" applyAlignme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65" fontId="19" fillId="0" borderId="30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44" fontId="21" fillId="0" borderId="35" xfId="1" applyFont="1" applyBorder="1" applyAlignment="1">
      <alignment horizontal="center"/>
    </xf>
    <xf numFmtId="44" fontId="21" fillId="0" borderId="36" xfId="1" applyFont="1" applyBorder="1" applyAlignment="1">
      <alignment horizontal="center"/>
    </xf>
    <xf numFmtId="44" fontId="21" fillId="0" borderId="37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9"/>
  <sheetViews>
    <sheetView topLeftCell="A4" workbookViewId="0">
      <selection activeCell="O33" sqref="O33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9" max="19" width="12.5703125" bestFit="1" customWidth="1"/>
    <col min="22" max="22" width="14.140625" bestFit="1" customWidth="1"/>
    <col min="29" max="29" width="19.42578125" bestFit="1" customWidth="1"/>
    <col min="30" max="30" width="14.140625" bestFit="1" customWidth="1"/>
  </cols>
  <sheetData>
    <row r="1" spans="1:32" ht="23.25" x14ac:dyDescent="0.35">
      <c r="B1" s="1"/>
      <c r="C1" s="191" t="s">
        <v>81</v>
      </c>
      <c r="D1" s="191"/>
      <c r="E1" s="191"/>
      <c r="F1" s="191"/>
      <c r="G1" s="191"/>
      <c r="H1" s="191"/>
      <c r="I1" s="191"/>
      <c r="J1" s="191"/>
      <c r="K1" s="191"/>
      <c r="M1" s="2" t="s">
        <v>92</v>
      </c>
      <c r="N1" s="3"/>
      <c r="O1" s="4"/>
      <c r="R1" s="1"/>
      <c r="S1" s="191" t="s">
        <v>81</v>
      </c>
      <c r="T1" s="191"/>
      <c r="U1" s="191"/>
      <c r="V1" s="191"/>
      <c r="W1" s="191"/>
      <c r="X1" s="191"/>
      <c r="Y1" s="191"/>
      <c r="Z1" s="191"/>
      <c r="AA1" s="191"/>
      <c r="AC1" s="2" t="s">
        <v>0</v>
      </c>
      <c r="AD1" s="3"/>
      <c r="AE1" s="4"/>
    </row>
    <row r="2" spans="1:32" ht="15.75" thickBot="1" x14ac:dyDescent="0.3">
      <c r="B2" s="1"/>
      <c r="C2" s="5"/>
      <c r="E2" s="170"/>
      <c r="F2" s="7"/>
      <c r="I2" s="5"/>
      <c r="J2" s="5"/>
      <c r="M2" s="8"/>
      <c r="N2" s="3"/>
      <c r="O2" s="4"/>
      <c r="R2" s="1"/>
      <c r="S2" s="5"/>
      <c r="U2" s="6"/>
      <c r="V2" s="7"/>
      <c r="Y2" s="5"/>
      <c r="Z2" s="5"/>
      <c r="AC2" s="8"/>
      <c r="AD2" s="3"/>
      <c r="AE2" s="4"/>
    </row>
    <row r="3" spans="1:32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R3" s="1"/>
      <c r="S3" s="9" t="s">
        <v>1</v>
      </c>
      <c r="T3" s="10"/>
      <c r="V3" s="5"/>
      <c r="Y3" s="5"/>
      <c r="Z3" s="5"/>
      <c r="AC3" s="8"/>
      <c r="AD3" s="3"/>
      <c r="AE3" s="4"/>
    </row>
    <row r="4" spans="1:32" ht="20.25" thickTop="1" thickBot="1" x14ac:dyDescent="0.35">
      <c r="A4" s="11" t="s">
        <v>2</v>
      </c>
      <c r="B4" s="12"/>
      <c r="C4" s="13">
        <v>0</v>
      </c>
      <c r="D4" s="14"/>
      <c r="E4" s="192" t="s">
        <v>3</v>
      </c>
      <c r="F4" s="193"/>
      <c r="I4" s="194" t="s">
        <v>4</v>
      </c>
      <c r="J4" s="195"/>
      <c r="K4" s="195"/>
      <c r="L4" s="195"/>
      <c r="M4" s="15" t="s">
        <v>5</v>
      </c>
      <c r="N4" s="16" t="s">
        <v>6</v>
      </c>
      <c r="O4" s="17" t="s">
        <v>7</v>
      </c>
      <c r="Q4" s="11" t="s">
        <v>2</v>
      </c>
      <c r="R4" s="12"/>
      <c r="S4" s="13">
        <v>0</v>
      </c>
      <c r="T4" s="14"/>
      <c r="U4" s="192" t="s">
        <v>3</v>
      </c>
      <c r="V4" s="193"/>
      <c r="Y4" s="194" t="s">
        <v>4</v>
      </c>
      <c r="Z4" s="195"/>
      <c r="AA4" s="195"/>
      <c r="AB4" s="195"/>
      <c r="AC4" s="15" t="s">
        <v>5</v>
      </c>
      <c r="AD4" s="16" t="s">
        <v>6</v>
      </c>
      <c r="AE4" s="17" t="s">
        <v>7</v>
      </c>
    </row>
    <row r="5" spans="1:32" ht="15.75" thickTop="1" x14ac:dyDescent="0.25">
      <c r="A5" s="18"/>
      <c r="B5" s="19">
        <v>42370</v>
      </c>
      <c r="C5" s="163">
        <v>0</v>
      </c>
      <c r="D5" s="164"/>
      <c r="E5" s="165">
        <v>42370</v>
      </c>
      <c r="F5" s="166">
        <v>0</v>
      </c>
      <c r="G5" s="167"/>
      <c r="H5" s="168">
        <v>42370</v>
      </c>
      <c r="I5" s="169">
        <v>0</v>
      </c>
      <c r="J5" s="24"/>
      <c r="K5" s="25"/>
      <c r="L5" s="25"/>
      <c r="M5" s="26" t="s">
        <v>71</v>
      </c>
      <c r="N5" s="27">
        <v>0</v>
      </c>
      <c r="O5" s="28">
        <v>0</v>
      </c>
      <c r="Q5" s="18"/>
      <c r="R5" s="19">
        <v>42370</v>
      </c>
      <c r="S5" s="163">
        <v>0</v>
      </c>
      <c r="T5" s="164"/>
      <c r="U5" s="165">
        <v>42370</v>
      </c>
      <c r="V5" s="166">
        <v>0</v>
      </c>
      <c r="W5" s="167"/>
      <c r="X5" s="168">
        <v>42370</v>
      </c>
      <c r="Y5" s="169">
        <v>0</v>
      </c>
      <c r="Z5" s="24"/>
      <c r="AA5" s="25"/>
      <c r="AB5" s="25"/>
      <c r="AC5" s="26" t="s">
        <v>71</v>
      </c>
      <c r="AD5" s="27">
        <v>0</v>
      </c>
      <c r="AE5" s="28">
        <v>0</v>
      </c>
    </row>
    <row r="6" spans="1:32" x14ac:dyDescent="0.25">
      <c r="A6" s="18"/>
      <c r="B6" s="19">
        <v>42371</v>
      </c>
      <c r="C6" s="172">
        <v>0</v>
      </c>
      <c r="D6" s="29"/>
      <c r="E6" s="21">
        <v>42371</v>
      </c>
      <c r="F6" s="22">
        <v>132075</v>
      </c>
      <c r="G6" s="30"/>
      <c r="H6" s="31">
        <v>42371</v>
      </c>
      <c r="I6" s="32">
        <v>200</v>
      </c>
      <c r="J6" s="33"/>
      <c r="K6" s="34" t="s">
        <v>8</v>
      </c>
      <c r="L6" s="35">
        <v>0</v>
      </c>
      <c r="M6" s="26" t="s">
        <v>72</v>
      </c>
      <c r="N6" s="27">
        <v>130400</v>
      </c>
      <c r="O6" s="28">
        <v>8053.5</v>
      </c>
      <c r="Q6" s="18"/>
      <c r="R6" s="19">
        <v>42371</v>
      </c>
      <c r="S6" s="163">
        <v>0</v>
      </c>
      <c r="T6" s="29"/>
      <c r="U6" s="21">
        <v>42371</v>
      </c>
      <c r="V6" s="22">
        <v>0</v>
      </c>
      <c r="W6" s="30"/>
      <c r="X6" s="31">
        <v>42371</v>
      </c>
      <c r="Y6" s="32">
        <v>0</v>
      </c>
      <c r="Z6" s="33"/>
      <c r="AA6" s="34" t="s">
        <v>8</v>
      </c>
      <c r="AB6" s="35">
        <v>0</v>
      </c>
      <c r="AC6" s="26" t="s">
        <v>72</v>
      </c>
      <c r="AD6" s="27">
        <v>0</v>
      </c>
      <c r="AE6" s="28">
        <v>0</v>
      </c>
    </row>
    <row r="7" spans="1:32" x14ac:dyDescent="0.25">
      <c r="A7" s="18"/>
      <c r="B7" s="19">
        <v>42372</v>
      </c>
      <c r="C7" s="172">
        <v>0</v>
      </c>
      <c r="D7" s="36"/>
      <c r="E7" s="21">
        <v>42372</v>
      </c>
      <c r="F7" s="22">
        <v>80056</v>
      </c>
      <c r="G7" s="23"/>
      <c r="H7" s="31">
        <v>42372</v>
      </c>
      <c r="I7" s="32">
        <v>200</v>
      </c>
      <c r="J7" s="33"/>
      <c r="K7" s="34" t="s">
        <v>9</v>
      </c>
      <c r="L7" s="35">
        <v>0</v>
      </c>
      <c r="M7" s="26" t="s">
        <v>77</v>
      </c>
      <c r="N7" s="27">
        <v>51050</v>
      </c>
      <c r="O7" s="28">
        <v>7671.5</v>
      </c>
      <c r="Q7" s="18"/>
      <c r="R7" s="19">
        <v>42372</v>
      </c>
      <c r="S7" s="163">
        <v>0</v>
      </c>
      <c r="T7" s="36"/>
      <c r="U7" s="21">
        <v>42372</v>
      </c>
      <c r="V7" s="22">
        <v>80056</v>
      </c>
      <c r="W7" s="23"/>
      <c r="X7" s="31">
        <v>42372</v>
      </c>
      <c r="Y7" s="32">
        <v>200</v>
      </c>
      <c r="Z7" s="33"/>
      <c r="AA7" s="34" t="s">
        <v>9</v>
      </c>
      <c r="AB7" s="35">
        <v>0</v>
      </c>
      <c r="AC7" s="26" t="s">
        <v>77</v>
      </c>
      <c r="AD7" s="27">
        <v>51050</v>
      </c>
      <c r="AE7" s="28">
        <v>7671.5</v>
      </c>
    </row>
    <row r="8" spans="1:32" x14ac:dyDescent="0.25">
      <c r="A8" s="18"/>
      <c r="B8" s="19">
        <v>42373</v>
      </c>
      <c r="C8" s="172">
        <v>0</v>
      </c>
      <c r="D8" s="20"/>
      <c r="E8" s="21">
        <v>42373</v>
      </c>
      <c r="F8" s="22">
        <v>58161</v>
      </c>
      <c r="G8" s="23"/>
      <c r="H8" s="31">
        <v>42373</v>
      </c>
      <c r="I8" s="32">
        <v>200</v>
      </c>
      <c r="J8" s="33"/>
      <c r="K8" s="34" t="s">
        <v>10</v>
      </c>
      <c r="L8" s="35">
        <f>7187.5</f>
        <v>7187.5</v>
      </c>
      <c r="M8" s="37" t="s">
        <v>78</v>
      </c>
      <c r="N8" s="38">
        <v>62199.5</v>
      </c>
      <c r="O8" s="28">
        <v>7596.5</v>
      </c>
      <c r="Q8" s="18"/>
      <c r="R8" s="19">
        <v>42373</v>
      </c>
      <c r="S8" s="163">
        <v>0</v>
      </c>
      <c r="T8" s="20"/>
      <c r="U8" s="21">
        <v>42373</v>
      </c>
      <c r="V8" s="22">
        <v>58161</v>
      </c>
      <c r="W8" s="23"/>
      <c r="X8" s="31">
        <v>42373</v>
      </c>
      <c r="Y8" s="32">
        <v>200</v>
      </c>
      <c r="Z8" s="33"/>
      <c r="AA8" s="34" t="s">
        <v>10</v>
      </c>
      <c r="AB8" s="35">
        <f>7187.5</f>
        <v>7187.5</v>
      </c>
      <c r="AC8" s="37" t="s">
        <v>78</v>
      </c>
      <c r="AD8" s="38">
        <v>62199.5</v>
      </c>
      <c r="AE8" s="28">
        <v>7596.5</v>
      </c>
    </row>
    <row r="9" spans="1:32" x14ac:dyDescent="0.25">
      <c r="A9" s="18"/>
      <c r="B9" s="19">
        <v>42374</v>
      </c>
      <c r="C9" s="172">
        <v>0</v>
      </c>
      <c r="D9" s="20"/>
      <c r="E9" s="21">
        <v>42374</v>
      </c>
      <c r="F9" s="22">
        <v>33719</v>
      </c>
      <c r="G9" s="23"/>
      <c r="H9" s="31">
        <v>42374</v>
      </c>
      <c r="I9" s="32">
        <v>332.5</v>
      </c>
      <c r="J9" s="33"/>
      <c r="K9" s="34" t="s">
        <v>73</v>
      </c>
      <c r="L9" s="35">
        <v>9395.7199999999993</v>
      </c>
      <c r="M9" s="26" t="s">
        <v>79</v>
      </c>
      <c r="N9" s="27">
        <v>33500</v>
      </c>
      <c r="O9" s="28">
        <v>7483</v>
      </c>
      <c r="Q9" s="18"/>
      <c r="R9" s="19">
        <v>42374</v>
      </c>
      <c r="S9" s="163">
        <v>0</v>
      </c>
      <c r="T9" s="20"/>
      <c r="U9" s="21">
        <v>42374</v>
      </c>
      <c r="V9" s="22">
        <v>33719</v>
      </c>
      <c r="W9" s="23"/>
      <c r="X9" s="31">
        <v>42374</v>
      </c>
      <c r="Y9" s="32">
        <v>332.5</v>
      </c>
      <c r="Z9" s="33"/>
      <c r="AA9" s="34" t="s">
        <v>73</v>
      </c>
      <c r="AB9" s="35">
        <v>9395.7199999999993</v>
      </c>
      <c r="AC9" s="26" t="s">
        <v>79</v>
      </c>
      <c r="AD9" s="27">
        <v>33500</v>
      </c>
      <c r="AE9" s="28">
        <v>7483</v>
      </c>
    </row>
    <row r="10" spans="1:32" x14ac:dyDescent="0.25">
      <c r="A10" s="18"/>
      <c r="B10" s="19">
        <v>42375</v>
      </c>
      <c r="C10" s="172">
        <v>0</v>
      </c>
      <c r="D10" s="36"/>
      <c r="E10" s="21">
        <v>42375</v>
      </c>
      <c r="F10" s="22">
        <v>36870</v>
      </c>
      <c r="G10" s="23"/>
      <c r="H10" s="31">
        <v>42375</v>
      </c>
      <c r="I10" s="32">
        <v>200</v>
      </c>
      <c r="J10" s="33"/>
      <c r="K10" s="34" t="s">
        <v>74</v>
      </c>
      <c r="L10" s="178" t="s">
        <v>23</v>
      </c>
      <c r="M10" s="26" t="s">
        <v>80</v>
      </c>
      <c r="N10" s="27">
        <v>51950</v>
      </c>
      <c r="O10" s="28">
        <v>7894.5</v>
      </c>
      <c r="Q10" s="18"/>
      <c r="R10" s="19">
        <v>42375</v>
      </c>
      <c r="S10" s="163">
        <v>0</v>
      </c>
      <c r="T10" s="36"/>
      <c r="U10" s="21">
        <v>42375</v>
      </c>
      <c r="V10" s="22">
        <v>36870</v>
      </c>
      <c r="W10" s="23"/>
      <c r="X10" s="31">
        <v>42375</v>
      </c>
      <c r="Y10" s="32">
        <v>200</v>
      </c>
      <c r="Z10" s="33"/>
      <c r="AA10" s="34" t="s">
        <v>74</v>
      </c>
      <c r="AB10" s="30">
        <v>0</v>
      </c>
      <c r="AC10" s="26" t="s">
        <v>80</v>
      </c>
      <c r="AD10" s="27">
        <v>51950</v>
      </c>
      <c r="AE10" s="28">
        <v>7894.5</v>
      </c>
    </row>
    <row r="11" spans="1:32" x14ac:dyDescent="0.25">
      <c r="A11" s="18"/>
      <c r="B11" s="19">
        <v>42376</v>
      </c>
      <c r="C11" s="172">
        <v>0</v>
      </c>
      <c r="D11" s="36"/>
      <c r="E11" s="21">
        <v>42376</v>
      </c>
      <c r="F11" s="22">
        <v>35173.5</v>
      </c>
      <c r="G11" s="23"/>
      <c r="H11" s="31">
        <v>42376</v>
      </c>
      <c r="I11" s="39">
        <v>200</v>
      </c>
      <c r="J11" s="33"/>
      <c r="K11" s="34" t="s">
        <v>75</v>
      </c>
      <c r="L11" s="30">
        <v>8155.24</v>
      </c>
      <c r="M11" s="26" t="s">
        <v>82</v>
      </c>
      <c r="N11" s="27">
        <v>42886</v>
      </c>
      <c r="O11" s="28">
        <v>7988</v>
      </c>
      <c r="Q11" s="18"/>
      <c r="R11" s="19">
        <v>42376</v>
      </c>
      <c r="S11" s="163">
        <v>0</v>
      </c>
      <c r="T11" s="36"/>
      <c r="U11" s="21">
        <v>42376</v>
      </c>
      <c r="V11" s="22">
        <v>35173.5</v>
      </c>
      <c r="W11" s="23"/>
      <c r="X11" s="31">
        <v>42376</v>
      </c>
      <c r="Y11" s="39">
        <v>200</v>
      </c>
      <c r="Z11" s="33"/>
      <c r="AA11" s="34" t="s">
        <v>75</v>
      </c>
      <c r="AB11" s="30">
        <v>0</v>
      </c>
      <c r="AC11" s="26" t="s">
        <v>82</v>
      </c>
      <c r="AD11" s="27">
        <v>42886</v>
      </c>
      <c r="AE11" s="28">
        <v>7988</v>
      </c>
    </row>
    <row r="12" spans="1:32" x14ac:dyDescent="0.25">
      <c r="A12" s="18"/>
      <c r="B12" s="19">
        <v>42377</v>
      </c>
      <c r="C12" s="172">
        <v>0</v>
      </c>
      <c r="D12" s="36"/>
      <c r="E12" s="21">
        <v>42377</v>
      </c>
      <c r="F12" s="22">
        <v>69678.5</v>
      </c>
      <c r="G12" s="23"/>
      <c r="H12" s="31">
        <v>42377</v>
      </c>
      <c r="I12" s="39">
        <v>232</v>
      </c>
      <c r="J12" s="33"/>
      <c r="K12" s="34" t="s">
        <v>76</v>
      </c>
      <c r="L12" s="35">
        <v>8405.23</v>
      </c>
      <c r="M12" s="26" t="s">
        <v>83</v>
      </c>
      <c r="N12" s="27">
        <v>64800</v>
      </c>
      <c r="O12" s="28">
        <v>8279.5</v>
      </c>
      <c r="Q12" s="18"/>
      <c r="R12" s="19">
        <v>42377</v>
      </c>
      <c r="S12" s="163">
        <v>0</v>
      </c>
      <c r="T12" s="36"/>
      <c r="U12" s="21">
        <v>42377</v>
      </c>
      <c r="V12" s="22">
        <v>69678.5</v>
      </c>
      <c r="W12" s="23"/>
      <c r="X12" s="31">
        <v>42377</v>
      </c>
      <c r="Y12" s="39">
        <v>232</v>
      </c>
      <c r="Z12" s="33"/>
      <c r="AA12" s="34" t="s">
        <v>76</v>
      </c>
      <c r="AB12" s="35">
        <v>0</v>
      </c>
      <c r="AC12" s="26" t="s">
        <v>83</v>
      </c>
      <c r="AD12" s="27">
        <v>64800</v>
      </c>
      <c r="AE12" s="28">
        <v>8279.5</v>
      </c>
    </row>
    <row r="13" spans="1:32" x14ac:dyDescent="0.25">
      <c r="A13" s="18"/>
      <c r="B13" s="19">
        <v>42378</v>
      </c>
      <c r="C13" s="172">
        <v>0</v>
      </c>
      <c r="D13" s="36"/>
      <c r="E13" s="21">
        <v>42378</v>
      </c>
      <c r="F13" s="22">
        <v>87524.5</v>
      </c>
      <c r="G13" s="23"/>
      <c r="H13" s="31">
        <v>42378</v>
      </c>
      <c r="I13" s="39">
        <v>200</v>
      </c>
      <c r="J13" s="33"/>
      <c r="K13" s="40"/>
      <c r="L13" s="35">
        <v>0</v>
      </c>
      <c r="M13" s="26" t="s">
        <v>84</v>
      </c>
      <c r="N13" s="27">
        <v>90340</v>
      </c>
      <c r="O13" s="28">
        <v>6746</v>
      </c>
      <c r="Q13" s="18"/>
      <c r="R13" s="19">
        <v>42378</v>
      </c>
      <c r="S13" s="163">
        <v>0</v>
      </c>
      <c r="T13" s="36"/>
      <c r="U13" s="21">
        <v>42378</v>
      </c>
      <c r="V13" s="22">
        <v>87524.5</v>
      </c>
      <c r="W13" s="23"/>
      <c r="X13" s="31">
        <v>42378</v>
      </c>
      <c r="Y13" s="39">
        <v>200</v>
      </c>
      <c r="Z13" s="33"/>
      <c r="AA13" s="40"/>
      <c r="AB13" s="35">
        <v>0</v>
      </c>
      <c r="AC13" s="26" t="s">
        <v>84</v>
      </c>
      <c r="AD13" s="27">
        <v>90340</v>
      </c>
      <c r="AE13" s="28">
        <v>6746</v>
      </c>
    </row>
    <row r="14" spans="1:32" x14ac:dyDescent="0.25">
      <c r="A14" s="18"/>
      <c r="B14" s="19">
        <v>42379</v>
      </c>
      <c r="C14" s="172">
        <v>0</v>
      </c>
      <c r="D14" s="29"/>
      <c r="E14" s="21">
        <v>42379</v>
      </c>
      <c r="F14" s="22">
        <v>59141</v>
      </c>
      <c r="G14" s="23"/>
      <c r="H14" s="31">
        <v>42379</v>
      </c>
      <c r="I14" s="39">
        <v>200</v>
      </c>
      <c r="J14" s="33"/>
      <c r="K14" s="41" t="s">
        <v>11</v>
      </c>
      <c r="L14" s="35">
        <v>0</v>
      </c>
      <c r="M14" s="26" t="s">
        <v>85</v>
      </c>
      <c r="N14" s="27">
        <v>57000</v>
      </c>
      <c r="O14" s="28">
        <v>8687</v>
      </c>
      <c r="Q14" s="18"/>
      <c r="R14" s="19">
        <v>42379</v>
      </c>
      <c r="S14" s="163">
        <v>0</v>
      </c>
      <c r="T14" s="29"/>
      <c r="U14" s="21">
        <v>42379</v>
      </c>
      <c r="V14" s="22">
        <v>59141</v>
      </c>
      <c r="W14" s="23"/>
      <c r="X14" s="31">
        <v>42379</v>
      </c>
      <c r="Y14" s="39">
        <v>200</v>
      </c>
      <c r="Z14" s="33"/>
      <c r="AA14" s="41" t="s">
        <v>11</v>
      </c>
      <c r="AB14" s="35">
        <v>0</v>
      </c>
      <c r="AC14" s="26" t="s">
        <v>85</v>
      </c>
      <c r="AD14" s="27">
        <v>57000</v>
      </c>
      <c r="AE14" s="28">
        <v>8687</v>
      </c>
    </row>
    <row r="15" spans="1:32" x14ac:dyDescent="0.25">
      <c r="A15" s="18"/>
      <c r="B15" s="19">
        <v>42380</v>
      </c>
      <c r="C15" s="172">
        <v>0</v>
      </c>
      <c r="D15" s="29"/>
      <c r="E15" s="21">
        <v>42380</v>
      </c>
      <c r="F15" s="22">
        <v>64418</v>
      </c>
      <c r="G15" s="23"/>
      <c r="H15" s="31">
        <v>42380</v>
      </c>
      <c r="I15" s="39">
        <v>232</v>
      </c>
      <c r="J15" s="33"/>
      <c r="K15" s="40" t="s">
        <v>12</v>
      </c>
      <c r="L15" s="35">
        <v>0</v>
      </c>
      <c r="M15" s="26" t="s">
        <v>88</v>
      </c>
      <c r="N15" s="27">
        <v>61950</v>
      </c>
      <c r="O15" s="28">
        <v>8318</v>
      </c>
      <c r="Q15" s="18"/>
      <c r="R15" s="19">
        <v>42380</v>
      </c>
      <c r="S15" s="163">
        <v>0</v>
      </c>
      <c r="T15" s="29"/>
      <c r="U15" s="21">
        <v>42380</v>
      </c>
      <c r="V15" s="22">
        <v>64418</v>
      </c>
      <c r="W15" s="23"/>
      <c r="X15" s="31">
        <v>42380</v>
      </c>
      <c r="Y15" s="39">
        <v>232</v>
      </c>
      <c r="Z15" s="33"/>
      <c r="AA15" s="40" t="s">
        <v>12</v>
      </c>
      <c r="AB15" s="35">
        <v>0</v>
      </c>
      <c r="AC15" s="26" t="s">
        <v>88</v>
      </c>
      <c r="AD15" s="27">
        <v>61950</v>
      </c>
      <c r="AE15" s="28">
        <v>8318</v>
      </c>
      <c r="AF15" s="23"/>
    </row>
    <row r="16" spans="1:32" x14ac:dyDescent="0.25">
      <c r="A16" s="18"/>
      <c r="B16" s="19">
        <v>42381</v>
      </c>
      <c r="C16" s="172">
        <v>0</v>
      </c>
      <c r="D16" s="29"/>
      <c r="E16" s="21">
        <v>42381</v>
      </c>
      <c r="F16" s="22">
        <v>26764</v>
      </c>
      <c r="G16" s="23"/>
      <c r="H16" s="31">
        <v>42381</v>
      </c>
      <c r="I16" s="39">
        <v>200</v>
      </c>
      <c r="J16" s="33"/>
      <c r="K16" s="42" t="s">
        <v>13</v>
      </c>
      <c r="L16" s="43">
        <v>0</v>
      </c>
      <c r="M16" s="26" t="s">
        <v>86</v>
      </c>
      <c r="N16" s="27">
        <v>25750</v>
      </c>
      <c r="O16" s="28">
        <v>9132.5</v>
      </c>
      <c r="Q16" s="18"/>
      <c r="R16" s="19">
        <v>42381</v>
      </c>
      <c r="S16" s="163">
        <v>0</v>
      </c>
      <c r="T16" s="29"/>
      <c r="U16" s="21">
        <v>42381</v>
      </c>
      <c r="V16" s="22">
        <v>26764</v>
      </c>
      <c r="W16" s="23"/>
      <c r="X16" s="31">
        <v>42381</v>
      </c>
      <c r="Y16" s="39">
        <v>200</v>
      </c>
      <c r="Z16" s="33"/>
      <c r="AA16" s="42" t="s">
        <v>13</v>
      </c>
      <c r="AB16" s="43">
        <v>0</v>
      </c>
      <c r="AC16" s="26" t="s">
        <v>86</v>
      </c>
      <c r="AD16" s="27">
        <v>25750</v>
      </c>
      <c r="AE16" s="28">
        <v>9132.5</v>
      </c>
      <c r="AF16" s="93"/>
    </row>
    <row r="17" spans="1:32" x14ac:dyDescent="0.25">
      <c r="A17" s="18"/>
      <c r="B17" s="19">
        <v>42382</v>
      </c>
      <c r="C17" s="172">
        <v>0</v>
      </c>
      <c r="D17" s="29"/>
      <c r="E17" s="21">
        <v>42382</v>
      </c>
      <c r="F17" s="22">
        <v>56584</v>
      </c>
      <c r="G17" s="23"/>
      <c r="H17" s="31">
        <v>42382</v>
      </c>
      <c r="I17" s="39">
        <v>200</v>
      </c>
      <c r="J17" s="33"/>
      <c r="K17" s="40" t="s">
        <v>14</v>
      </c>
      <c r="L17" s="43">
        <v>0</v>
      </c>
      <c r="M17" s="26" t="s">
        <v>87</v>
      </c>
      <c r="N17" s="27">
        <v>51000</v>
      </c>
      <c r="O17" s="28">
        <v>14516.5</v>
      </c>
      <c r="Q17" s="18"/>
      <c r="R17" s="19">
        <v>42382</v>
      </c>
      <c r="S17" s="163">
        <v>0</v>
      </c>
      <c r="T17" s="29"/>
      <c r="U17" s="21">
        <v>42382</v>
      </c>
      <c r="V17" s="22">
        <v>56584</v>
      </c>
      <c r="W17" s="23"/>
      <c r="X17" s="31">
        <v>42382</v>
      </c>
      <c r="Y17" s="39">
        <v>200</v>
      </c>
      <c r="Z17" s="33"/>
      <c r="AA17" s="40" t="s">
        <v>14</v>
      </c>
      <c r="AB17" s="43">
        <v>0</v>
      </c>
      <c r="AC17" s="26" t="s">
        <v>87</v>
      </c>
      <c r="AD17" s="27">
        <v>51000</v>
      </c>
      <c r="AE17" s="28">
        <v>14516.5</v>
      </c>
      <c r="AF17" s="23"/>
    </row>
    <row r="18" spans="1:32" x14ac:dyDescent="0.25">
      <c r="A18" s="18"/>
      <c r="B18" s="19">
        <v>42383</v>
      </c>
      <c r="C18" s="172">
        <v>0</v>
      </c>
      <c r="D18" s="20"/>
      <c r="E18" s="21">
        <v>42383</v>
      </c>
      <c r="F18" s="22">
        <v>34552</v>
      </c>
      <c r="G18" s="23"/>
      <c r="H18" s="31">
        <v>42383</v>
      </c>
      <c r="I18" s="39">
        <v>200</v>
      </c>
      <c r="J18" s="44"/>
      <c r="K18" s="40" t="s">
        <v>15</v>
      </c>
      <c r="L18" s="27">
        <v>0</v>
      </c>
      <c r="M18" s="26" t="s">
        <v>89</v>
      </c>
      <c r="N18" s="27">
        <v>39300</v>
      </c>
      <c r="O18" s="28">
        <v>8768.5</v>
      </c>
      <c r="Q18" s="18"/>
      <c r="R18" s="19">
        <v>42383</v>
      </c>
      <c r="S18" s="163">
        <v>0</v>
      </c>
      <c r="T18" s="20"/>
      <c r="U18" s="21">
        <v>42383</v>
      </c>
      <c r="V18" s="22">
        <v>34552</v>
      </c>
      <c r="W18" s="23"/>
      <c r="X18" s="31">
        <v>42383</v>
      </c>
      <c r="Y18" s="39">
        <v>200</v>
      </c>
      <c r="Z18" s="44"/>
      <c r="AA18" s="40" t="s">
        <v>15</v>
      </c>
      <c r="AB18" s="27">
        <v>0</v>
      </c>
      <c r="AC18" s="26" t="s">
        <v>89</v>
      </c>
      <c r="AD18" s="27">
        <v>39300</v>
      </c>
      <c r="AE18" s="28">
        <v>8768.5</v>
      </c>
      <c r="AF18" s="23"/>
    </row>
    <row r="19" spans="1:32" x14ac:dyDescent="0.25">
      <c r="A19" s="18"/>
      <c r="B19" s="19">
        <v>42384</v>
      </c>
      <c r="C19" s="172">
        <v>0</v>
      </c>
      <c r="D19" s="29"/>
      <c r="E19" s="21">
        <v>42384</v>
      </c>
      <c r="F19" s="22">
        <v>92721</v>
      </c>
      <c r="G19" s="23"/>
      <c r="H19" s="31">
        <v>42384</v>
      </c>
      <c r="I19" s="39">
        <v>200</v>
      </c>
      <c r="J19" s="33"/>
      <c r="K19" s="40" t="s">
        <v>16</v>
      </c>
      <c r="L19" s="27">
        <v>0</v>
      </c>
      <c r="M19" s="26" t="s">
        <v>102</v>
      </c>
      <c r="N19" s="27">
        <v>82500</v>
      </c>
      <c r="O19" s="28">
        <v>18789.5</v>
      </c>
      <c r="Q19" s="18"/>
      <c r="R19" s="19">
        <v>42384</v>
      </c>
      <c r="S19" s="163">
        <v>0</v>
      </c>
      <c r="T19" s="29"/>
      <c r="U19" s="21">
        <v>42384</v>
      </c>
      <c r="V19" s="22"/>
      <c r="W19" s="23"/>
      <c r="X19" s="31">
        <v>42384</v>
      </c>
      <c r="Y19" s="39"/>
      <c r="Z19" s="33"/>
      <c r="AA19" s="40" t="s">
        <v>16</v>
      </c>
      <c r="AB19" s="27">
        <v>0</v>
      </c>
      <c r="AC19" s="26"/>
      <c r="AD19" s="27"/>
      <c r="AE19" s="28"/>
      <c r="AF19" s="23"/>
    </row>
    <row r="20" spans="1:32" x14ac:dyDescent="0.25">
      <c r="A20" s="18"/>
      <c r="B20" s="19">
        <v>42385</v>
      </c>
      <c r="C20" s="172">
        <v>0</v>
      </c>
      <c r="D20" s="20"/>
      <c r="E20" s="21">
        <v>42385</v>
      </c>
      <c r="F20" s="22">
        <v>70812</v>
      </c>
      <c r="G20" s="23"/>
      <c r="H20" s="31">
        <v>42385</v>
      </c>
      <c r="I20" s="39">
        <v>200</v>
      </c>
      <c r="J20" s="45"/>
      <c r="K20" s="46" t="s">
        <v>17</v>
      </c>
      <c r="L20" s="47">
        <v>0</v>
      </c>
      <c r="M20" s="26" t="s">
        <v>103</v>
      </c>
      <c r="N20" s="27">
        <v>104122.5</v>
      </c>
      <c r="O20" s="28">
        <v>8301.5</v>
      </c>
      <c r="Q20" s="18"/>
      <c r="R20" s="19">
        <v>42385</v>
      </c>
      <c r="S20" s="163">
        <v>0</v>
      </c>
      <c r="T20" s="20"/>
      <c r="U20" s="21">
        <v>42385</v>
      </c>
      <c r="V20" s="22"/>
      <c r="W20" s="23"/>
      <c r="X20" s="31">
        <v>42385</v>
      </c>
      <c r="Y20" s="39"/>
      <c r="Z20" s="45"/>
      <c r="AA20" s="46" t="s">
        <v>17</v>
      </c>
      <c r="AB20" s="47">
        <v>0</v>
      </c>
      <c r="AC20" s="26"/>
      <c r="AD20" s="27"/>
      <c r="AE20" s="28"/>
      <c r="AF20" s="23"/>
    </row>
    <row r="21" spans="1:32" x14ac:dyDescent="0.25">
      <c r="A21" s="18"/>
      <c r="B21" s="19">
        <v>42386</v>
      </c>
      <c r="C21" s="172">
        <v>0</v>
      </c>
      <c r="D21" s="20"/>
      <c r="E21" s="21">
        <v>42386</v>
      </c>
      <c r="F21" s="22">
        <v>91909.5</v>
      </c>
      <c r="G21" s="23"/>
      <c r="H21" s="31">
        <v>42386</v>
      </c>
      <c r="I21" s="39">
        <v>200</v>
      </c>
      <c r="J21" s="33"/>
      <c r="K21" s="48"/>
      <c r="L21" s="47">
        <v>0</v>
      </c>
      <c r="M21" s="26" t="s">
        <v>105</v>
      </c>
      <c r="N21" s="27">
        <v>84500</v>
      </c>
      <c r="O21" s="28">
        <v>9388</v>
      </c>
      <c r="Q21" s="18"/>
      <c r="R21" s="19">
        <v>42386</v>
      </c>
      <c r="S21" s="163">
        <v>0</v>
      </c>
      <c r="T21" s="20"/>
      <c r="U21" s="21">
        <v>42386</v>
      </c>
      <c r="V21" s="22"/>
      <c r="W21" s="23"/>
      <c r="X21" s="31">
        <v>42386</v>
      </c>
      <c r="Y21" s="39"/>
      <c r="Z21" s="33"/>
      <c r="AA21" s="48"/>
      <c r="AB21" s="47">
        <v>0</v>
      </c>
      <c r="AC21" s="26"/>
      <c r="AD21" s="27"/>
      <c r="AE21" s="28"/>
      <c r="AF21" s="23"/>
    </row>
    <row r="22" spans="1:32" x14ac:dyDescent="0.25">
      <c r="A22" s="18"/>
      <c r="B22" s="19">
        <v>42387</v>
      </c>
      <c r="C22" s="172">
        <v>0</v>
      </c>
      <c r="D22" s="20"/>
      <c r="E22" s="21">
        <v>42387</v>
      </c>
      <c r="F22" s="22">
        <v>81903</v>
      </c>
      <c r="G22" s="23"/>
      <c r="H22" s="31">
        <v>42387</v>
      </c>
      <c r="I22" s="39">
        <v>200</v>
      </c>
      <c r="J22" s="45"/>
      <c r="K22" s="49" t="s">
        <v>18</v>
      </c>
      <c r="L22" s="47">
        <v>900</v>
      </c>
      <c r="M22" s="26" t="s">
        <v>106</v>
      </c>
      <c r="N22" s="27">
        <v>76150</v>
      </c>
      <c r="O22" s="28">
        <v>10348</v>
      </c>
      <c r="Q22" s="18"/>
      <c r="R22" s="19">
        <v>42387</v>
      </c>
      <c r="S22" s="163">
        <v>0</v>
      </c>
      <c r="T22" s="20"/>
      <c r="U22" s="21">
        <v>42387</v>
      </c>
      <c r="V22" s="22"/>
      <c r="W22" s="23"/>
      <c r="X22" s="31">
        <v>42387</v>
      </c>
      <c r="Y22" s="39"/>
      <c r="Z22" s="45"/>
      <c r="AA22" s="49" t="s">
        <v>18</v>
      </c>
      <c r="AB22" s="47">
        <v>900</v>
      </c>
      <c r="AC22" s="26"/>
      <c r="AD22" s="27"/>
      <c r="AE22" s="28"/>
      <c r="AF22" s="23"/>
    </row>
    <row r="23" spans="1:32" x14ac:dyDescent="0.25">
      <c r="A23" s="18"/>
      <c r="B23" s="19">
        <v>42388</v>
      </c>
      <c r="C23" s="172">
        <v>0</v>
      </c>
      <c r="D23" s="20"/>
      <c r="E23" s="21">
        <v>42388</v>
      </c>
      <c r="F23" s="22">
        <v>30291</v>
      </c>
      <c r="G23" s="23"/>
      <c r="H23" s="31">
        <v>42388</v>
      </c>
      <c r="I23" s="39">
        <v>232</v>
      </c>
      <c r="J23" s="33"/>
      <c r="K23" s="50" t="s">
        <v>104</v>
      </c>
      <c r="L23" s="47">
        <v>0</v>
      </c>
      <c r="M23" s="26" t="s">
        <v>107</v>
      </c>
      <c r="N23" s="27">
        <v>31200</v>
      </c>
      <c r="O23" s="28">
        <v>9507</v>
      </c>
      <c r="Q23" s="18"/>
      <c r="R23" s="19">
        <v>42388</v>
      </c>
      <c r="S23" s="163">
        <v>0</v>
      </c>
      <c r="T23" s="20"/>
      <c r="U23" s="21">
        <v>42388</v>
      </c>
      <c r="V23" s="22"/>
      <c r="W23" s="23"/>
      <c r="X23" s="31">
        <v>42388</v>
      </c>
      <c r="Y23" s="39"/>
      <c r="Z23" s="33"/>
      <c r="AA23" s="50">
        <v>42371</v>
      </c>
      <c r="AB23" s="47">
        <v>0</v>
      </c>
      <c r="AC23" s="26"/>
      <c r="AD23" s="27"/>
      <c r="AE23" s="28"/>
      <c r="AF23" s="23"/>
    </row>
    <row r="24" spans="1:32" x14ac:dyDescent="0.25">
      <c r="A24" s="18"/>
      <c r="B24" s="19">
        <v>42389</v>
      </c>
      <c r="C24" s="172">
        <v>0</v>
      </c>
      <c r="D24" s="29"/>
      <c r="E24" s="21">
        <v>42389</v>
      </c>
      <c r="F24" s="22">
        <v>63383</v>
      </c>
      <c r="G24" s="23"/>
      <c r="H24" s="31">
        <v>42389</v>
      </c>
      <c r="I24" s="39">
        <v>200</v>
      </c>
      <c r="J24" s="33"/>
      <c r="K24" s="52" t="s">
        <v>19</v>
      </c>
      <c r="L24" s="47">
        <v>800</v>
      </c>
      <c r="M24" s="26" t="s">
        <v>108</v>
      </c>
      <c r="N24" s="27">
        <v>57500</v>
      </c>
      <c r="O24" s="28">
        <v>12012.5</v>
      </c>
      <c r="Q24" s="18"/>
      <c r="R24" s="19">
        <v>42389</v>
      </c>
      <c r="S24" s="163">
        <v>0</v>
      </c>
      <c r="T24" s="29"/>
      <c r="U24" s="21">
        <v>42389</v>
      </c>
      <c r="V24" s="22"/>
      <c r="W24" s="23"/>
      <c r="X24" s="31">
        <v>42389</v>
      </c>
      <c r="Y24" s="39"/>
      <c r="Z24" s="33"/>
      <c r="AA24" s="52" t="s">
        <v>19</v>
      </c>
      <c r="AB24" s="47">
        <v>800</v>
      </c>
      <c r="AC24" s="26"/>
      <c r="AD24" s="27"/>
      <c r="AE24" s="28"/>
      <c r="AF24" s="23"/>
    </row>
    <row r="25" spans="1:32" x14ac:dyDescent="0.25">
      <c r="A25" s="18"/>
      <c r="B25" s="19">
        <v>42390</v>
      </c>
      <c r="C25" s="172">
        <v>0</v>
      </c>
      <c r="D25" s="20"/>
      <c r="E25" s="21">
        <v>42390</v>
      </c>
      <c r="F25" s="22">
        <v>24700</v>
      </c>
      <c r="G25" s="23"/>
      <c r="H25" s="31">
        <v>42390</v>
      </c>
      <c r="I25" s="39">
        <v>200</v>
      </c>
      <c r="J25" s="33"/>
      <c r="K25" s="48">
        <v>42383</v>
      </c>
      <c r="L25" s="47"/>
      <c r="M25" s="26" t="s">
        <v>118</v>
      </c>
      <c r="N25" s="27">
        <v>25450</v>
      </c>
      <c r="O25" s="28">
        <v>10162.5</v>
      </c>
      <c r="Q25" s="18"/>
      <c r="R25" s="19">
        <v>42390</v>
      </c>
      <c r="S25" s="163">
        <v>0</v>
      </c>
      <c r="T25" s="20"/>
      <c r="U25" s="21">
        <v>42390</v>
      </c>
      <c r="V25" s="22"/>
      <c r="W25" s="23"/>
      <c r="X25" s="31">
        <v>42390</v>
      </c>
      <c r="Y25" s="39"/>
      <c r="Z25" s="33"/>
      <c r="AA25" s="48">
        <v>42383</v>
      </c>
      <c r="AB25" s="47"/>
      <c r="AC25" s="26"/>
      <c r="AD25" s="27"/>
      <c r="AE25" s="28"/>
      <c r="AF25" s="23"/>
    </row>
    <row r="26" spans="1:32" x14ac:dyDescent="0.25">
      <c r="A26" s="18"/>
      <c r="B26" s="19">
        <v>42391</v>
      </c>
      <c r="C26" s="172">
        <v>0</v>
      </c>
      <c r="D26" s="29"/>
      <c r="E26" s="21">
        <v>42391</v>
      </c>
      <c r="F26" s="22">
        <v>64195.5</v>
      </c>
      <c r="G26" s="23"/>
      <c r="H26" s="31">
        <v>42391</v>
      </c>
      <c r="I26" s="39">
        <v>200</v>
      </c>
      <c r="J26" s="33"/>
      <c r="K26" s="53" t="s">
        <v>18</v>
      </c>
      <c r="L26" s="47">
        <v>2700</v>
      </c>
      <c r="M26" s="26" t="s">
        <v>119</v>
      </c>
      <c r="N26" s="27">
        <v>64200</v>
      </c>
      <c r="O26" s="28">
        <v>9958</v>
      </c>
      <c r="Q26" s="18"/>
      <c r="R26" s="19">
        <v>42391</v>
      </c>
      <c r="S26" s="163">
        <v>0</v>
      </c>
      <c r="T26" s="29"/>
      <c r="U26" s="21">
        <v>42391</v>
      </c>
      <c r="V26" s="22"/>
      <c r="W26" s="23"/>
      <c r="X26" s="31">
        <v>42391</v>
      </c>
      <c r="Y26" s="39"/>
      <c r="Z26" s="33"/>
      <c r="AA26" s="53"/>
      <c r="AB26" s="47">
        <v>0</v>
      </c>
      <c r="AC26" s="26"/>
      <c r="AD26" s="27"/>
      <c r="AE26" s="28"/>
      <c r="AF26" s="23"/>
    </row>
    <row r="27" spans="1:32" x14ac:dyDescent="0.25">
      <c r="A27" s="18"/>
      <c r="B27" s="19">
        <v>42392</v>
      </c>
      <c r="C27" s="172">
        <v>0</v>
      </c>
      <c r="D27" s="29"/>
      <c r="E27" s="21">
        <v>42392</v>
      </c>
      <c r="F27" s="22">
        <v>88271.5</v>
      </c>
      <c r="G27" s="23"/>
      <c r="H27" s="31">
        <v>42392</v>
      </c>
      <c r="I27" s="39">
        <v>200</v>
      </c>
      <c r="J27" s="33"/>
      <c r="K27" s="177" t="s">
        <v>117</v>
      </c>
      <c r="L27" s="47"/>
      <c r="M27" s="37" t="s">
        <v>120</v>
      </c>
      <c r="N27" s="27">
        <v>85200</v>
      </c>
      <c r="O27" s="28">
        <v>10049.5</v>
      </c>
      <c r="Q27" s="18"/>
      <c r="R27" s="19">
        <v>42392</v>
      </c>
      <c r="S27" s="163">
        <v>0</v>
      </c>
      <c r="T27" s="29"/>
      <c r="U27" s="21">
        <v>42392</v>
      </c>
      <c r="V27" s="22"/>
      <c r="W27" s="23"/>
      <c r="X27" s="31">
        <v>42392</v>
      </c>
      <c r="Y27" s="39"/>
      <c r="Z27" s="33"/>
      <c r="AA27" s="48"/>
      <c r="AB27" s="47"/>
      <c r="AC27" s="37"/>
      <c r="AD27" s="27"/>
      <c r="AE27" s="28"/>
      <c r="AF27" s="23"/>
    </row>
    <row r="28" spans="1:32" x14ac:dyDescent="0.25">
      <c r="A28" s="18"/>
      <c r="B28" s="19">
        <v>42393</v>
      </c>
      <c r="C28" s="172">
        <v>0</v>
      </c>
      <c r="D28" s="29"/>
      <c r="E28" s="21">
        <v>42393</v>
      </c>
      <c r="F28" s="22">
        <v>46085.5</v>
      </c>
      <c r="G28" s="23"/>
      <c r="H28" s="31">
        <v>42393</v>
      </c>
      <c r="I28" s="39">
        <v>200</v>
      </c>
      <c r="J28" s="33"/>
      <c r="K28" s="53" t="s">
        <v>18</v>
      </c>
      <c r="L28" s="47">
        <v>900</v>
      </c>
      <c r="M28" s="37" t="s">
        <v>121</v>
      </c>
      <c r="N28" s="27">
        <v>45500</v>
      </c>
      <c r="O28" s="28">
        <v>10072</v>
      </c>
      <c r="Q28" s="18"/>
      <c r="R28" s="19">
        <v>42393</v>
      </c>
      <c r="S28" s="163">
        <v>0</v>
      </c>
      <c r="T28" s="29"/>
      <c r="U28" s="21">
        <v>42393</v>
      </c>
      <c r="V28" s="22"/>
      <c r="W28" s="23"/>
      <c r="X28" s="31">
        <v>42393</v>
      </c>
      <c r="Y28" s="39"/>
      <c r="Z28" s="33"/>
      <c r="AA28" s="54"/>
      <c r="AB28" s="47"/>
      <c r="AC28" s="37"/>
      <c r="AD28" s="27"/>
      <c r="AE28" s="28"/>
      <c r="AF28" s="23"/>
    </row>
    <row r="29" spans="1:32" x14ac:dyDescent="0.25">
      <c r="A29" s="18"/>
      <c r="B29" s="19">
        <v>42394</v>
      </c>
      <c r="C29" s="172">
        <v>0</v>
      </c>
      <c r="D29" s="29"/>
      <c r="E29" s="21">
        <v>42394</v>
      </c>
      <c r="F29" s="22">
        <v>67094</v>
      </c>
      <c r="G29" s="23"/>
      <c r="H29" s="31">
        <v>42394</v>
      </c>
      <c r="I29" s="39">
        <v>240</v>
      </c>
      <c r="J29" s="33"/>
      <c r="K29" s="176" t="s">
        <v>116</v>
      </c>
      <c r="L29" s="35"/>
      <c r="M29" s="26" t="s">
        <v>122</v>
      </c>
      <c r="N29" s="27">
        <v>64300</v>
      </c>
      <c r="O29" s="28">
        <v>9686</v>
      </c>
      <c r="Q29" s="18"/>
      <c r="R29" s="19">
        <v>42394</v>
      </c>
      <c r="S29" s="163">
        <v>0</v>
      </c>
      <c r="T29" s="29"/>
      <c r="U29" s="21">
        <v>42394</v>
      </c>
      <c r="V29" s="22"/>
      <c r="W29" s="23"/>
      <c r="X29" s="31">
        <v>42394</v>
      </c>
      <c r="Y29" s="39"/>
      <c r="Z29" s="33"/>
      <c r="AA29" s="54"/>
      <c r="AB29" s="35"/>
      <c r="AC29" s="26"/>
      <c r="AD29" s="27"/>
      <c r="AE29" s="28"/>
      <c r="AF29" s="23"/>
    </row>
    <row r="30" spans="1:32" x14ac:dyDescent="0.25">
      <c r="A30" s="18"/>
      <c r="B30" s="19">
        <v>42395</v>
      </c>
      <c r="C30" s="172">
        <v>0</v>
      </c>
      <c r="D30" s="20"/>
      <c r="E30" s="21">
        <v>42395</v>
      </c>
      <c r="F30" s="22">
        <v>30585</v>
      </c>
      <c r="G30" s="23"/>
      <c r="H30" s="31">
        <v>42395</v>
      </c>
      <c r="I30" s="39">
        <v>200</v>
      </c>
      <c r="J30" s="33"/>
      <c r="K30" s="54"/>
      <c r="L30" s="35"/>
      <c r="M30" s="37" t="s">
        <v>123</v>
      </c>
      <c r="N30" s="27">
        <v>30350</v>
      </c>
      <c r="O30" s="28">
        <v>9721</v>
      </c>
      <c r="Q30" s="18"/>
      <c r="R30" s="19">
        <v>42395</v>
      </c>
      <c r="S30" s="163">
        <v>0</v>
      </c>
      <c r="T30" s="20"/>
      <c r="U30" s="21">
        <v>42395</v>
      </c>
      <c r="V30" s="22"/>
      <c r="W30" s="23"/>
      <c r="X30" s="31">
        <v>42395</v>
      </c>
      <c r="Y30" s="39"/>
      <c r="Z30" s="33"/>
      <c r="AA30" s="54"/>
      <c r="AB30" s="35"/>
      <c r="AC30" s="37"/>
      <c r="AD30" s="27"/>
      <c r="AE30" s="28"/>
      <c r="AF30" s="23"/>
    </row>
    <row r="31" spans="1:32" x14ac:dyDescent="0.25">
      <c r="A31" s="18"/>
      <c r="B31" s="19">
        <v>42396</v>
      </c>
      <c r="C31" s="172">
        <v>0</v>
      </c>
      <c r="D31" s="20"/>
      <c r="E31" s="21">
        <v>42396</v>
      </c>
      <c r="F31" s="22">
        <v>60823</v>
      </c>
      <c r="G31" s="23"/>
      <c r="H31" s="31">
        <v>42396</v>
      </c>
      <c r="I31" s="39">
        <v>232</v>
      </c>
      <c r="J31" s="33"/>
      <c r="K31" s="54"/>
      <c r="L31" s="35"/>
      <c r="M31" s="37" t="s">
        <v>124</v>
      </c>
      <c r="N31" s="27">
        <v>55000</v>
      </c>
      <c r="O31" s="28">
        <v>16005</v>
      </c>
      <c r="Q31" s="18"/>
      <c r="R31" s="19">
        <v>42396</v>
      </c>
      <c r="S31" s="163">
        <v>0</v>
      </c>
      <c r="T31" s="20"/>
      <c r="U31" s="21">
        <v>42396</v>
      </c>
      <c r="V31" s="22"/>
      <c r="W31" s="23"/>
      <c r="X31" s="31">
        <v>42396</v>
      </c>
      <c r="Y31" s="39"/>
      <c r="Z31" s="33"/>
      <c r="AA31" s="54"/>
      <c r="AB31" s="35"/>
      <c r="AC31" s="37"/>
      <c r="AD31" s="27"/>
      <c r="AE31" s="28"/>
      <c r="AF31" s="23"/>
    </row>
    <row r="32" spans="1:32" x14ac:dyDescent="0.25">
      <c r="A32" s="18"/>
      <c r="B32" s="19">
        <v>42397</v>
      </c>
      <c r="C32" s="172">
        <v>0</v>
      </c>
      <c r="D32" s="20"/>
      <c r="E32" s="21">
        <v>42397</v>
      </c>
      <c r="F32" s="22">
        <v>41732</v>
      </c>
      <c r="G32" s="23"/>
      <c r="H32" s="31">
        <v>42397</v>
      </c>
      <c r="I32" s="39">
        <v>200</v>
      </c>
      <c r="J32" s="33"/>
      <c r="K32" s="54"/>
      <c r="L32" s="35"/>
      <c r="M32" s="26" t="s">
        <v>125</v>
      </c>
      <c r="N32" s="27">
        <v>45100</v>
      </c>
      <c r="O32" s="28">
        <v>9155</v>
      </c>
      <c r="Q32" s="18"/>
      <c r="R32" s="19">
        <v>42397</v>
      </c>
      <c r="S32" s="163">
        <v>0</v>
      </c>
      <c r="T32" s="20"/>
      <c r="U32" s="21">
        <v>42397</v>
      </c>
      <c r="V32" s="22"/>
      <c r="W32" s="23"/>
      <c r="X32" s="31">
        <v>42397</v>
      </c>
      <c r="Y32" s="39"/>
      <c r="Z32" s="33"/>
      <c r="AA32" s="54"/>
      <c r="AB32" s="35"/>
      <c r="AC32" s="26"/>
      <c r="AD32" s="27"/>
      <c r="AE32" s="28"/>
      <c r="AF32" s="23"/>
    </row>
    <row r="33" spans="1:32" x14ac:dyDescent="0.25">
      <c r="A33" s="18"/>
      <c r="B33" s="19">
        <v>42398</v>
      </c>
      <c r="C33" s="172">
        <v>0</v>
      </c>
      <c r="D33" s="36"/>
      <c r="E33" s="21">
        <v>42398</v>
      </c>
      <c r="F33" s="22"/>
      <c r="G33" s="23"/>
      <c r="H33" s="31">
        <v>42398</v>
      </c>
      <c r="I33" s="39"/>
      <c r="J33" s="33"/>
      <c r="K33" s="54"/>
      <c r="L33" s="35"/>
      <c r="M33" s="26"/>
      <c r="N33" s="27">
        <v>0</v>
      </c>
      <c r="O33" s="28"/>
      <c r="Q33" s="18"/>
      <c r="R33" s="19">
        <v>42398</v>
      </c>
      <c r="S33" s="163">
        <v>0</v>
      </c>
      <c r="T33" s="36"/>
      <c r="U33" s="21">
        <v>42398</v>
      </c>
      <c r="V33" s="22"/>
      <c r="W33" s="23"/>
      <c r="X33" s="31">
        <v>42398</v>
      </c>
      <c r="Y33" s="39"/>
      <c r="Z33" s="33"/>
      <c r="AA33" s="54"/>
      <c r="AB33" s="35"/>
      <c r="AC33" s="26"/>
      <c r="AD33" s="27">
        <v>0</v>
      </c>
      <c r="AE33" s="28"/>
      <c r="AF33" s="23"/>
    </row>
    <row r="34" spans="1:32" x14ac:dyDescent="0.25">
      <c r="A34" s="18"/>
      <c r="B34" s="19">
        <v>42399</v>
      </c>
      <c r="C34" s="172">
        <v>0</v>
      </c>
      <c r="D34" s="55"/>
      <c r="E34" s="21">
        <v>42399</v>
      </c>
      <c r="F34" s="22"/>
      <c r="G34" s="23"/>
      <c r="H34" s="31">
        <v>42399</v>
      </c>
      <c r="I34" s="39"/>
      <c r="J34" s="33"/>
      <c r="K34" s="54"/>
      <c r="L34" s="35"/>
      <c r="M34" s="56"/>
      <c r="N34" s="27">
        <v>0</v>
      </c>
      <c r="O34" s="28"/>
      <c r="Q34" s="18"/>
      <c r="R34" s="19">
        <v>42399</v>
      </c>
      <c r="S34" s="163">
        <v>0</v>
      </c>
      <c r="T34" s="55"/>
      <c r="U34" s="21">
        <v>42399</v>
      </c>
      <c r="V34" s="22"/>
      <c r="W34" s="23"/>
      <c r="X34" s="31">
        <v>42399</v>
      </c>
      <c r="Y34" s="39"/>
      <c r="Z34" s="33"/>
      <c r="AA34" s="54"/>
      <c r="AB34" s="35"/>
      <c r="AC34" s="56"/>
      <c r="AD34" s="27">
        <v>0</v>
      </c>
      <c r="AE34" s="28"/>
      <c r="AF34" s="23"/>
    </row>
    <row r="35" spans="1:32" ht="15.75" thickBot="1" x14ac:dyDescent="0.3">
      <c r="A35" s="18"/>
      <c r="B35" s="19">
        <v>42400</v>
      </c>
      <c r="C35" s="172">
        <v>0</v>
      </c>
      <c r="D35" s="20"/>
      <c r="E35" s="21">
        <v>42400</v>
      </c>
      <c r="F35" s="22"/>
      <c r="G35" s="23"/>
      <c r="H35" s="31">
        <v>42400</v>
      </c>
      <c r="I35" s="39"/>
      <c r="J35" s="33"/>
      <c r="K35" s="54"/>
      <c r="L35" s="35"/>
      <c r="M35" s="57"/>
      <c r="N35" s="27">
        <v>0</v>
      </c>
      <c r="O35" s="28"/>
      <c r="Q35" s="18"/>
      <c r="R35" s="19">
        <v>42400</v>
      </c>
      <c r="S35" s="163">
        <v>0</v>
      </c>
      <c r="T35" s="20"/>
      <c r="U35" s="21">
        <v>42400</v>
      </c>
      <c r="V35" s="22"/>
      <c r="W35" s="23"/>
      <c r="X35" s="31">
        <v>42400</v>
      </c>
      <c r="Y35" s="39"/>
      <c r="Z35" s="33"/>
      <c r="AA35" s="54"/>
      <c r="AB35" s="35"/>
      <c r="AC35" s="57"/>
      <c r="AD35" s="27">
        <v>0</v>
      </c>
      <c r="AE35" s="28"/>
      <c r="AF35" s="23"/>
    </row>
    <row r="36" spans="1:32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Q36" s="58"/>
      <c r="R36" s="59"/>
      <c r="S36" s="60">
        <v>0</v>
      </c>
      <c r="T36" s="14"/>
      <c r="U36" s="61"/>
      <c r="V36" s="62">
        <v>0</v>
      </c>
      <c r="X36" s="63"/>
      <c r="Y36" s="64"/>
      <c r="Z36" s="47"/>
      <c r="AA36" s="54"/>
      <c r="AB36" s="65"/>
      <c r="AC36" s="8"/>
      <c r="AD36" s="27">
        <v>0</v>
      </c>
      <c r="AE36" s="28"/>
      <c r="AF36" s="23"/>
    </row>
    <row r="37" spans="1:32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1613198</v>
      </c>
      <c r="O37" s="28"/>
      <c r="Q37" s="66"/>
      <c r="R37" s="67"/>
      <c r="S37" s="68">
        <v>0</v>
      </c>
      <c r="T37" s="14"/>
      <c r="U37" s="69"/>
      <c r="V37" s="70">
        <v>0</v>
      </c>
      <c r="X37" s="71"/>
      <c r="Y37" s="72"/>
      <c r="Z37" s="47"/>
      <c r="AA37" s="73"/>
      <c r="AB37" s="74"/>
      <c r="AC37" s="8"/>
      <c r="AD37" s="75">
        <f>SUM(AD5:AD36)</f>
        <v>631725.5</v>
      </c>
      <c r="AE37" s="28"/>
      <c r="AF37" s="23"/>
    </row>
    <row r="38" spans="1:32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1629222.5</v>
      </c>
      <c r="H38" s="170" t="s">
        <v>20</v>
      </c>
      <c r="I38" s="4">
        <f>SUM(I5:I37)</f>
        <v>5700.5</v>
      </c>
      <c r="J38" s="4"/>
      <c r="K38" s="80" t="s">
        <v>20</v>
      </c>
      <c r="L38" s="81">
        <f t="shared" ref="L38" si="0">SUM(L5:L37)</f>
        <v>38443.69</v>
      </c>
      <c r="M38" s="8"/>
      <c r="N38" s="3"/>
      <c r="O38" s="28"/>
      <c r="R38" s="76" t="s">
        <v>20</v>
      </c>
      <c r="S38" s="77">
        <f>SUM(S5:S37)</f>
        <v>0</v>
      </c>
      <c r="U38" s="78" t="s">
        <v>20</v>
      </c>
      <c r="V38" s="79">
        <f>SUM(V5:V37)</f>
        <v>642641.5</v>
      </c>
      <c r="X38" s="6" t="s">
        <v>20</v>
      </c>
      <c r="Y38" s="4">
        <f>SUM(Y5:Y37)</f>
        <v>2596.5</v>
      </c>
      <c r="Z38" s="4"/>
      <c r="AA38" s="80" t="s">
        <v>20</v>
      </c>
      <c r="AB38" s="81">
        <f t="shared" ref="AB38" si="1">SUM(AB5:AB37)</f>
        <v>18283.22</v>
      </c>
      <c r="AC38" s="8"/>
      <c r="AD38" s="3"/>
      <c r="AE38" s="28"/>
      <c r="AF38" s="23"/>
    </row>
    <row r="39" spans="1:32" x14ac:dyDescent="0.25">
      <c r="B39" s="1"/>
      <c r="C39" s="5"/>
      <c r="F39" s="5"/>
      <c r="I39" s="5"/>
      <c r="J39" s="5"/>
      <c r="M39" s="8"/>
      <c r="N39" s="3"/>
      <c r="O39" s="28"/>
      <c r="R39" s="1"/>
      <c r="S39" s="5"/>
      <c r="V39" s="5"/>
      <c r="Y39" s="5"/>
      <c r="Z39" s="5"/>
      <c r="AC39" s="8"/>
      <c r="AD39" s="3"/>
      <c r="AE39" s="28"/>
      <c r="AF39" s="23"/>
    </row>
    <row r="40" spans="1:32" ht="15.75" customHeight="1" x14ac:dyDescent="0.25">
      <c r="A40" s="83"/>
      <c r="B40" s="1"/>
      <c r="C40" s="84">
        <v>0</v>
      </c>
      <c r="D40" s="34"/>
      <c r="E40" s="34"/>
      <c r="F40" s="47"/>
      <c r="H40" s="196" t="s">
        <v>21</v>
      </c>
      <c r="I40" s="197"/>
      <c r="J40" s="171"/>
      <c r="K40" s="198">
        <f>I38+L38</f>
        <v>44144.19</v>
      </c>
      <c r="L40" s="199"/>
      <c r="M40" s="8"/>
      <c r="N40" s="51"/>
      <c r="O40" s="28"/>
      <c r="Q40" s="83"/>
      <c r="R40" s="1"/>
      <c r="S40" s="84">
        <v>0</v>
      </c>
      <c r="T40" s="34"/>
      <c r="U40" s="34"/>
      <c r="V40" s="47"/>
      <c r="X40" s="196" t="s">
        <v>21</v>
      </c>
      <c r="Y40" s="197"/>
      <c r="Z40" s="85"/>
      <c r="AA40" s="198">
        <f>Y38+AB38</f>
        <v>20879.72</v>
      </c>
      <c r="AB40" s="199"/>
      <c r="AC40" s="8"/>
      <c r="AD40" s="51"/>
      <c r="AE40" s="28"/>
      <c r="AF40" s="23"/>
    </row>
    <row r="41" spans="1:32" ht="15.75" customHeight="1" x14ac:dyDescent="0.25">
      <c r="B41" s="1"/>
      <c r="C41" s="5"/>
      <c r="D41" s="185" t="s">
        <v>22</v>
      </c>
      <c r="E41" s="185"/>
      <c r="F41" s="86">
        <f>F38-K40</f>
        <v>1585078.31</v>
      </c>
      <c r="I41" s="87"/>
      <c r="J41" s="87"/>
      <c r="M41" s="8"/>
      <c r="N41" s="51"/>
      <c r="O41" s="28"/>
      <c r="R41" s="1"/>
      <c r="S41" s="5"/>
      <c r="T41" s="185" t="s">
        <v>22</v>
      </c>
      <c r="U41" s="185"/>
      <c r="V41" s="86">
        <f>V38-AA40</f>
        <v>621761.78</v>
      </c>
      <c r="Y41" s="87"/>
      <c r="Z41" s="87"/>
      <c r="AC41" s="8"/>
      <c r="AD41" s="51"/>
      <c r="AE41" s="28"/>
      <c r="AF41" s="23"/>
    </row>
    <row r="42" spans="1:32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R42" s="1"/>
      <c r="S42" s="5"/>
      <c r="T42" s="34"/>
      <c r="U42" s="34" t="s">
        <v>1</v>
      </c>
      <c r="V42" s="86">
        <f>-S38</f>
        <v>0</v>
      </c>
      <c r="Y42" s="5"/>
      <c r="Z42" s="5"/>
      <c r="AC42" s="8"/>
      <c r="AD42" s="51"/>
      <c r="AE42" s="28"/>
      <c r="AF42" s="23"/>
    </row>
    <row r="43" spans="1:32" ht="15.75" thickBot="1" x14ac:dyDescent="0.3">
      <c r="B43" s="1"/>
      <c r="C43" s="5" t="s">
        <v>23</v>
      </c>
      <c r="D43" t="s">
        <v>24</v>
      </c>
      <c r="F43" s="89">
        <v>0</v>
      </c>
      <c r="I43" s="184"/>
      <c r="J43" s="184"/>
      <c r="K43" s="184"/>
      <c r="L43" s="14"/>
      <c r="M43" s="8"/>
      <c r="N43" s="51"/>
      <c r="O43" s="28"/>
      <c r="R43" s="1"/>
      <c r="S43" s="5" t="s">
        <v>23</v>
      </c>
      <c r="T43" t="s">
        <v>24</v>
      </c>
      <c r="V43" s="89">
        <v>0</v>
      </c>
      <c r="Y43" s="184"/>
      <c r="Z43" s="184"/>
      <c r="AA43" s="184"/>
      <c r="AB43" s="14"/>
      <c r="AC43" s="8"/>
      <c r="AD43" s="51"/>
      <c r="AE43" s="28"/>
      <c r="AF43" s="23"/>
    </row>
    <row r="44" spans="1:32" ht="16.5" thickTop="1" x14ac:dyDescent="0.25">
      <c r="B44" s="1"/>
      <c r="C44" s="5"/>
      <c r="E44" s="83" t="s">
        <v>25</v>
      </c>
      <c r="F44" s="4">
        <f>SUM(F41:F43)</f>
        <v>1585078.31</v>
      </c>
      <c r="I44" s="186" t="s">
        <v>26</v>
      </c>
      <c r="J44" s="186"/>
      <c r="K44" s="187">
        <f>F46</f>
        <v>1585078.31</v>
      </c>
      <c r="L44" s="188"/>
      <c r="M44" s="8"/>
      <c r="N44" s="51"/>
      <c r="O44" s="4"/>
      <c r="R44" s="1"/>
      <c r="S44" s="5"/>
      <c r="U44" s="83" t="s">
        <v>25</v>
      </c>
      <c r="V44" s="4">
        <f>SUM(V41:V43)</f>
        <v>621761.78</v>
      </c>
      <c r="Y44" s="186" t="s">
        <v>26</v>
      </c>
      <c r="Z44" s="186"/>
      <c r="AA44" s="187">
        <f>V46</f>
        <v>621761.78</v>
      </c>
      <c r="AB44" s="188"/>
      <c r="AC44" s="8"/>
      <c r="AD44" s="51"/>
      <c r="AE44" s="4"/>
    </row>
    <row r="45" spans="1:32" ht="16.5" thickBot="1" x14ac:dyDescent="0.3">
      <c r="B45" s="1"/>
      <c r="C45" s="5"/>
      <c r="D45" s="78" t="s">
        <v>27</v>
      </c>
      <c r="E45" s="78"/>
      <c r="F45" s="90">
        <v>0</v>
      </c>
      <c r="I45" s="189" t="s">
        <v>2</v>
      </c>
      <c r="J45" s="189"/>
      <c r="K45" s="190">
        <f>-C4</f>
        <v>0</v>
      </c>
      <c r="L45" s="190"/>
      <c r="M45" s="8"/>
      <c r="N45" s="51"/>
      <c r="O45" s="4"/>
      <c r="R45" s="1"/>
      <c r="S45" s="5"/>
      <c r="T45" s="78" t="s">
        <v>27</v>
      </c>
      <c r="U45" s="78"/>
      <c r="V45" s="90">
        <v>0</v>
      </c>
      <c r="Y45" s="189" t="s">
        <v>2</v>
      </c>
      <c r="Z45" s="189"/>
      <c r="AA45" s="190">
        <f>-S4</f>
        <v>0</v>
      </c>
      <c r="AB45" s="190"/>
      <c r="AC45" s="8"/>
      <c r="AD45" s="51"/>
      <c r="AE45" s="4"/>
    </row>
    <row r="46" spans="1:32" ht="19.5" thickBot="1" x14ac:dyDescent="0.3">
      <c r="B46" s="1"/>
      <c r="C46" s="5"/>
      <c r="E46" s="91" t="s">
        <v>28</v>
      </c>
      <c r="F46" s="77">
        <f>F45+F44</f>
        <v>1585078.31</v>
      </c>
      <c r="J46" s="92"/>
      <c r="K46" s="179">
        <v>0</v>
      </c>
      <c r="L46" s="179"/>
      <c r="M46" s="8"/>
      <c r="N46" s="51"/>
      <c r="O46" s="4"/>
      <c r="R46" s="1"/>
      <c r="S46" s="5"/>
      <c r="U46" s="91" t="s">
        <v>28</v>
      </c>
      <c r="V46" s="77">
        <f>V45+V44</f>
        <v>621761.78</v>
      </c>
      <c r="Z46" s="92"/>
      <c r="AA46" s="179">
        <v>0</v>
      </c>
      <c r="AB46" s="179"/>
      <c r="AC46" s="8"/>
      <c r="AD46" s="51"/>
      <c r="AE46" s="4"/>
    </row>
    <row r="47" spans="1:32" ht="19.5" thickBot="1" x14ac:dyDescent="0.3">
      <c r="B47" s="1"/>
      <c r="C47" s="5"/>
      <c r="E47" s="83"/>
      <c r="F47" s="86"/>
      <c r="I47" s="180" t="s">
        <v>29</v>
      </c>
      <c r="J47" s="181"/>
      <c r="K47" s="182">
        <f>SUM(K44:L46)</f>
        <v>1585078.31</v>
      </c>
      <c r="L47" s="183"/>
      <c r="M47" s="8"/>
      <c r="N47" s="51"/>
      <c r="O47" s="4"/>
      <c r="R47" s="1"/>
      <c r="S47" s="5"/>
      <c r="U47" s="83"/>
      <c r="V47" s="86"/>
      <c r="Y47" s="180" t="s">
        <v>29</v>
      </c>
      <c r="Z47" s="181"/>
      <c r="AA47" s="182">
        <f>SUM(AA44:AB46)</f>
        <v>621761.78</v>
      </c>
      <c r="AB47" s="183"/>
      <c r="AC47" s="8"/>
      <c r="AD47" s="51"/>
      <c r="AE47" s="4"/>
    </row>
    <row r="48" spans="1:32" x14ac:dyDescent="0.25">
      <c r="B48" s="1"/>
      <c r="C48" s="5"/>
      <c r="D48" s="184"/>
      <c r="E48" s="184"/>
      <c r="F48" s="4"/>
      <c r="I48" s="5"/>
      <c r="J48" s="5"/>
      <c r="M48" s="8"/>
      <c r="N48" s="51"/>
      <c r="O48" s="4"/>
      <c r="R48" s="1"/>
      <c r="S48" s="5"/>
      <c r="T48" s="184"/>
      <c r="U48" s="184"/>
      <c r="V48" s="4"/>
      <c r="Y48" s="5"/>
      <c r="Z48" s="5"/>
      <c r="AC48" s="8"/>
      <c r="AD48" s="51"/>
      <c r="AE48" s="4"/>
    </row>
    <row r="49" spans="15:31" x14ac:dyDescent="0.25">
      <c r="O49" s="4"/>
      <c r="AE49" s="4"/>
    </row>
  </sheetData>
  <mergeCells count="30">
    <mergeCell ref="T48:U48"/>
    <mergeCell ref="AA46:AB46"/>
    <mergeCell ref="Y47:Z47"/>
    <mergeCell ref="AA47:AB47"/>
    <mergeCell ref="Y45:Z45"/>
    <mergeCell ref="AA45:AB45"/>
    <mergeCell ref="S1:AA1"/>
    <mergeCell ref="U4:V4"/>
    <mergeCell ref="Y4:AB4"/>
    <mergeCell ref="Y44:Z44"/>
    <mergeCell ref="AA44:AB44"/>
    <mergeCell ref="T41:U41"/>
    <mergeCell ref="Y43:AA43"/>
    <mergeCell ref="X40:Y40"/>
    <mergeCell ref="AA40:AB40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3"/>
  <sheetViews>
    <sheetView tabSelected="1" topLeftCell="A24" workbookViewId="0">
      <selection activeCell="B49" sqref="B49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85546875" bestFit="1" customWidth="1"/>
  </cols>
  <sheetData>
    <row r="1" spans="1:16" ht="15.75" x14ac:dyDescent="0.25">
      <c r="J1" s="104"/>
      <c r="K1" s="123">
        <v>42388</v>
      </c>
      <c r="L1" s="124"/>
      <c r="M1" s="125" t="s">
        <v>56</v>
      </c>
      <c r="N1" s="33"/>
    </row>
    <row r="2" spans="1:16" ht="15.75" thickBot="1" x14ac:dyDescent="0.3">
      <c r="J2" s="126"/>
      <c r="K2" s="127"/>
      <c r="L2" s="127"/>
      <c r="M2" s="127"/>
      <c r="N2" s="128"/>
      <c r="O2" s="129"/>
    </row>
    <row r="3" spans="1:16" ht="17.25" thickTop="1" thickBot="1" x14ac:dyDescent="0.3">
      <c r="C3" s="200" t="s">
        <v>30</v>
      </c>
      <c r="D3" s="201"/>
      <c r="E3" s="202"/>
      <c r="J3" s="107" t="s">
        <v>66</v>
      </c>
      <c r="K3" s="108">
        <v>40772.9</v>
      </c>
      <c r="L3" s="160" t="s">
        <v>64</v>
      </c>
      <c r="M3" s="131" t="s">
        <v>57</v>
      </c>
      <c r="N3" s="132">
        <v>13951.77</v>
      </c>
      <c r="O3" s="133">
        <v>42368</v>
      </c>
      <c r="P3" s="83" t="s">
        <v>59</v>
      </c>
    </row>
    <row r="4" spans="1:16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58</v>
      </c>
      <c r="K4" s="108">
        <v>2149.86</v>
      </c>
      <c r="L4" s="130" t="s">
        <v>63</v>
      </c>
      <c r="M4" s="131" t="s">
        <v>57</v>
      </c>
      <c r="N4" s="132">
        <v>101250</v>
      </c>
      <c r="O4" s="133">
        <v>42366</v>
      </c>
      <c r="P4" s="150">
        <v>42365</v>
      </c>
    </row>
    <row r="5" spans="1:16" ht="15.75" x14ac:dyDescent="0.25">
      <c r="A5" s="101">
        <v>42371</v>
      </c>
      <c r="B5" s="102" t="s">
        <v>36</v>
      </c>
      <c r="C5" s="103">
        <v>110565.42</v>
      </c>
      <c r="D5" s="104">
        <v>42388</v>
      </c>
      <c r="E5" s="103">
        <v>110565.42</v>
      </c>
      <c r="F5" s="105">
        <f t="shared" ref="F5:F50" si="0">C5-E5</f>
        <v>0</v>
      </c>
      <c r="G5" s="88"/>
      <c r="J5" s="107" t="s">
        <v>60</v>
      </c>
      <c r="K5" s="108">
        <v>77394.86</v>
      </c>
      <c r="L5" s="130"/>
      <c r="M5" s="131" t="s">
        <v>57</v>
      </c>
      <c r="N5" s="132">
        <v>69100</v>
      </c>
      <c r="O5" s="133">
        <v>42366</v>
      </c>
      <c r="P5" s="150"/>
    </row>
    <row r="6" spans="1:16" ht="15.75" x14ac:dyDescent="0.25">
      <c r="A6" s="106">
        <v>42372</v>
      </c>
      <c r="B6" s="107" t="s">
        <v>37</v>
      </c>
      <c r="C6" s="108">
        <v>59159.4</v>
      </c>
      <c r="D6" s="104">
        <v>42388</v>
      </c>
      <c r="E6" s="108">
        <v>59159.4</v>
      </c>
      <c r="F6" s="109">
        <f t="shared" si="0"/>
        <v>0</v>
      </c>
      <c r="G6" s="88"/>
      <c r="J6" s="112" t="s">
        <v>61</v>
      </c>
      <c r="K6" s="113">
        <v>11561.4</v>
      </c>
      <c r="L6" s="134"/>
      <c r="M6" s="131" t="s">
        <v>57</v>
      </c>
      <c r="N6" s="132">
        <v>90250</v>
      </c>
      <c r="O6" s="133">
        <v>42369</v>
      </c>
      <c r="P6" s="150"/>
    </row>
    <row r="7" spans="1:16" ht="15.75" x14ac:dyDescent="0.25">
      <c r="A7" s="106">
        <v>42373</v>
      </c>
      <c r="B7" s="107" t="s">
        <v>38</v>
      </c>
      <c r="C7" s="108">
        <v>29128.799999999999</v>
      </c>
      <c r="D7" s="104">
        <v>42388</v>
      </c>
      <c r="E7" s="108">
        <v>29128.799999999999</v>
      </c>
      <c r="F7" s="109">
        <f t="shared" si="0"/>
        <v>0</v>
      </c>
      <c r="G7" s="88"/>
      <c r="J7" s="112" t="s">
        <v>62</v>
      </c>
      <c r="K7" s="113">
        <v>54297.9</v>
      </c>
      <c r="L7" s="134"/>
      <c r="M7" s="131" t="s">
        <v>57</v>
      </c>
      <c r="N7" s="132">
        <v>13400</v>
      </c>
      <c r="O7" s="133">
        <v>42369</v>
      </c>
      <c r="P7" s="150">
        <v>42368</v>
      </c>
    </row>
    <row r="8" spans="1:16" ht="15.75" x14ac:dyDescent="0.25">
      <c r="A8" s="106">
        <v>42374</v>
      </c>
      <c r="B8" s="107" t="s">
        <v>39</v>
      </c>
      <c r="C8" s="108">
        <v>44183.45</v>
      </c>
      <c r="D8" s="104">
        <v>42388</v>
      </c>
      <c r="E8" s="108">
        <v>44183.45</v>
      </c>
      <c r="F8" s="110">
        <f t="shared" si="0"/>
        <v>0</v>
      </c>
      <c r="J8" s="102" t="s">
        <v>36</v>
      </c>
      <c r="K8" s="103">
        <v>110565.42</v>
      </c>
      <c r="L8" s="134"/>
      <c r="M8" s="131" t="s">
        <v>57</v>
      </c>
      <c r="N8" s="132">
        <v>88100</v>
      </c>
      <c r="O8" s="133">
        <v>42368</v>
      </c>
      <c r="P8" s="150"/>
    </row>
    <row r="9" spans="1:16" ht="15.75" x14ac:dyDescent="0.25">
      <c r="A9" s="106">
        <v>42375</v>
      </c>
      <c r="B9" s="107" t="s">
        <v>40</v>
      </c>
      <c r="C9" s="108">
        <v>25514.35</v>
      </c>
      <c r="D9" s="104">
        <v>42388</v>
      </c>
      <c r="E9" s="108">
        <v>25514.35</v>
      </c>
      <c r="F9" s="110">
        <f t="shared" ref="F9:F10" si="1">C9-E9</f>
        <v>0</v>
      </c>
      <c r="J9" s="107" t="s">
        <v>37</v>
      </c>
      <c r="K9" s="108">
        <v>59159.4</v>
      </c>
      <c r="L9" s="134"/>
      <c r="M9" s="131" t="s">
        <v>57</v>
      </c>
      <c r="N9" s="132">
        <v>16350</v>
      </c>
      <c r="O9" s="133">
        <v>42369</v>
      </c>
      <c r="P9" s="150">
        <v>42367</v>
      </c>
    </row>
    <row r="10" spans="1:16" ht="15.75" x14ac:dyDescent="0.25">
      <c r="A10" s="106">
        <v>42376</v>
      </c>
      <c r="B10" s="107" t="s">
        <v>41</v>
      </c>
      <c r="C10" s="108">
        <v>79182</v>
      </c>
      <c r="D10" s="104">
        <v>42388</v>
      </c>
      <c r="E10" s="108">
        <v>79182</v>
      </c>
      <c r="F10" s="110">
        <f t="shared" si="1"/>
        <v>0</v>
      </c>
      <c r="G10" s="111"/>
      <c r="J10" s="107" t="s">
        <v>38</v>
      </c>
      <c r="K10" s="108">
        <v>29128.799999999999</v>
      </c>
      <c r="L10" s="134"/>
      <c r="M10" s="131" t="s">
        <v>57</v>
      </c>
      <c r="N10" s="135">
        <v>58850</v>
      </c>
      <c r="O10" s="136">
        <v>42367</v>
      </c>
      <c r="P10" s="150"/>
    </row>
    <row r="11" spans="1:16" ht="15.75" x14ac:dyDescent="0.25">
      <c r="A11" s="106">
        <v>42376</v>
      </c>
      <c r="B11" s="107" t="s">
        <v>42</v>
      </c>
      <c r="C11" s="108">
        <v>6803.2</v>
      </c>
      <c r="D11" s="104">
        <v>42388</v>
      </c>
      <c r="E11" s="108">
        <v>6803.2</v>
      </c>
      <c r="F11" s="110">
        <f t="shared" si="0"/>
        <v>0</v>
      </c>
      <c r="G11" s="111"/>
      <c r="J11" s="107" t="s">
        <v>39</v>
      </c>
      <c r="K11" s="108">
        <v>44183.45</v>
      </c>
      <c r="L11" s="114"/>
      <c r="M11" s="131" t="s">
        <v>57</v>
      </c>
      <c r="N11" s="114">
        <v>124100</v>
      </c>
      <c r="O11" s="136">
        <v>42371</v>
      </c>
      <c r="P11" s="150"/>
    </row>
    <row r="12" spans="1:16" ht="15.75" x14ac:dyDescent="0.25">
      <c r="A12" s="106">
        <v>42377</v>
      </c>
      <c r="B12" s="107" t="s">
        <v>43</v>
      </c>
      <c r="C12" s="108">
        <v>77407.7</v>
      </c>
      <c r="D12" s="104">
        <v>42388</v>
      </c>
      <c r="E12" s="108">
        <v>77407.7</v>
      </c>
      <c r="F12" s="110">
        <f t="shared" si="0"/>
        <v>0</v>
      </c>
      <c r="J12" s="107" t="s">
        <v>40</v>
      </c>
      <c r="K12" s="108">
        <v>25514.35</v>
      </c>
      <c r="L12" s="114"/>
      <c r="M12" s="131" t="s">
        <v>57</v>
      </c>
      <c r="N12" s="114">
        <v>51050</v>
      </c>
      <c r="O12" s="136">
        <v>42372</v>
      </c>
      <c r="P12" s="150"/>
    </row>
    <row r="13" spans="1:16" ht="15.75" x14ac:dyDescent="0.25">
      <c r="A13" s="106">
        <v>42378</v>
      </c>
      <c r="B13" s="107" t="s">
        <v>44</v>
      </c>
      <c r="C13" s="108">
        <v>27364.5</v>
      </c>
      <c r="D13" s="104">
        <v>42388</v>
      </c>
      <c r="E13" s="108">
        <v>27364.5</v>
      </c>
      <c r="F13" s="110">
        <f>C13-E13</f>
        <v>0</v>
      </c>
      <c r="J13" s="107" t="s">
        <v>41</v>
      </c>
      <c r="K13" s="108">
        <v>79182</v>
      </c>
      <c r="L13" s="115"/>
      <c r="M13" s="131" t="s">
        <v>57</v>
      </c>
      <c r="N13" s="135">
        <v>6300</v>
      </c>
      <c r="O13" s="136">
        <v>42371</v>
      </c>
      <c r="P13" s="150"/>
    </row>
    <row r="14" spans="1:16" ht="15.75" x14ac:dyDescent="0.25">
      <c r="A14" s="106">
        <v>42379</v>
      </c>
      <c r="B14" s="107" t="s">
        <v>45</v>
      </c>
      <c r="C14" s="108">
        <v>79536.899999999994</v>
      </c>
      <c r="D14" s="104">
        <v>42388</v>
      </c>
      <c r="E14" s="108">
        <v>79536.899999999994</v>
      </c>
      <c r="F14" s="110">
        <f>C14-E14</f>
        <v>0</v>
      </c>
      <c r="J14" s="107" t="s">
        <v>42</v>
      </c>
      <c r="K14" s="108">
        <v>6803.2</v>
      </c>
      <c r="L14" s="115"/>
      <c r="M14" s="137" t="s">
        <v>57</v>
      </c>
      <c r="N14" s="114">
        <v>8700</v>
      </c>
      <c r="O14" s="136">
        <v>42375</v>
      </c>
      <c r="P14" s="150">
        <v>42373</v>
      </c>
    </row>
    <row r="15" spans="1:16" ht="15.75" x14ac:dyDescent="0.25">
      <c r="A15" s="106">
        <v>42380</v>
      </c>
      <c r="B15" s="107" t="s">
        <v>46</v>
      </c>
      <c r="C15" s="108">
        <v>7888.62</v>
      </c>
      <c r="D15" s="104">
        <v>42388</v>
      </c>
      <c r="E15" s="108">
        <v>7888.62</v>
      </c>
      <c r="F15" s="110">
        <f>C15-E15</f>
        <v>0</v>
      </c>
      <c r="J15" s="107" t="s">
        <v>43</v>
      </c>
      <c r="K15" s="108">
        <v>77407.7</v>
      </c>
      <c r="L15" s="114"/>
      <c r="M15" s="137" t="s">
        <v>57</v>
      </c>
      <c r="N15" s="114">
        <v>53500</v>
      </c>
      <c r="O15" s="136">
        <v>42373</v>
      </c>
      <c r="P15" s="150"/>
    </row>
    <row r="16" spans="1:16" ht="15.75" x14ac:dyDescent="0.25">
      <c r="A16" s="106">
        <v>42381</v>
      </c>
      <c r="B16" s="107" t="s">
        <v>47</v>
      </c>
      <c r="C16" s="108">
        <v>24345.9</v>
      </c>
      <c r="D16" s="104">
        <v>42388</v>
      </c>
      <c r="E16" s="108">
        <v>24345.9</v>
      </c>
      <c r="F16" s="110">
        <f>C16-E16</f>
        <v>0</v>
      </c>
      <c r="J16" s="107" t="s">
        <v>44</v>
      </c>
      <c r="K16" s="108">
        <v>27364.5</v>
      </c>
      <c r="L16" s="138"/>
      <c r="M16" s="137" t="s">
        <v>57</v>
      </c>
      <c r="N16" s="114">
        <v>33500</v>
      </c>
      <c r="O16" s="136">
        <v>42374</v>
      </c>
      <c r="P16" s="150"/>
    </row>
    <row r="17" spans="1:16" ht="15.75" x14ac:dyDescent="0.25">
      <c r="A17" s="106">
        <v>42382</v>
      </c>
      <c r="B17" s="107" t="s">
        <v>48</v>
      </c>
      <c r="C17" s="108">
        <v>78662.149999999994</v>
      </c>
      <c r="D17" s="104">
        <v>42388</v>
      </c>
      <c r="E17" s="108">
        <v>78662.149999999994</v>
      </c>
      <c r="F17" s="110">
        <f>C17-E17</f>
        <v>0</v>
      </c>
      <c r="J17" s="107" t="s">
        <v>45</v>
      </c>
      <c r="K17" s="108">
        <v>79536.899999999994</v>
      </c>
      <c r="L17" s="114"/>
      <c r="M17" s="137" t="s">
        <v>57</v>
      </c>
      <c r="N17" s="140">
        <v>51950</v>
      </c>
      <c r="O17" s="141">
        <v>42375</v>
      </c>
      <c r="P17" s="150"/>
    </row>
    <row r="18" spans="1:16" ht="15.75" x14ac:dyDescent="0.25">
      <c r="A18" s="106">
        <v>42383</v>
      </c>
      <c r="B18" s="107" t="s">
        <v>49</v>
      </c>
      <c r="C18" s="108">
        <v>25621.75</v>
      </c>
      <c r="D18" s="104">
        <v>42388</v>
      </c>
      <c r="E18" s="108">
        <v>25621.75</v>
      </c>
      <c r="F18" s="110">
        <f>C18-E18</f>
        <v>0</v>
      </c>
      <c r="J18" s="107" t="s">
        <v>46</v>
      </c>
      <c r="K18" s="108">
        <v>7888.62</v>
      </c>
      <c r="L18" s="139"/>
      <c r="M18" s="137" t="s">
        <v>65</v>
      </c>
      <c r="N18" s="140">
        <v>6086</v>
      </c>
      <c r="O18" s="141">
        <v>42359</v>
      </c>
      <c r="P18" s="150">
        <v>42376</v>
      </c>
    </row>
    <row r="19" spans="1:16" ht="15.75" x14ac:dyDescent="0.25">
      <c r="A19" s="106">
        <v>42384</v>
      </c>
      <c r="B19" s="107" t="s">
        <v>130</v>
      </c>
      <c r="C19" s="108">
        <v>26230.03</v>
      </c>
      <c r="D19" s="104">
        <v>42396</v>
      </c>
      <c r="E19" s="108">
        <v>26230.03</v>
      </c>
      <c r="F19" s="110">
        <f>C19-E19</f>
        <v>0</v>
      </c>
      <c r="J19" s="107" t="s">
        <v>47</v>
      </c>
      <c r="K19" s="108">
        <v>24345.9</v>
      </c>
      <c r="L19" s="139"/>
      <c r="M19" s="137" t="s">
        <v>57</v>
      </c>
      <c r="N19" s="140">
        <v>36800</v>
      </c>
      <c r="O19" s="141">
        <v>42376</v>
      </c>
      <c r="P19" s="150"/>
    </row>
    <row r="20" spans="1:16" ht="15.75" x14ac:dyDescent="0.25">
      <c r="A20" s="106">
        <v>42384</v>
      </c>
      <c r="B20" s="107" t="s">
        <v>50</v>
      </c>
      <c r="C20" s="108">
        <v>2003.5</v>
      </c>
      <c r="D20" s="104">
        <v>42388</v>
      </c>
      <c r="E20" s="108">
        <v>2003.5</v>
      </c>
      <c r="F20" s="110">
        <f>C20-E20</f>
        <v>0</v>
      </c>
      <c r="J20" s="107" t="s">
        <v>48</v>
      </c>
      <c r="K20" s="108">
        <v>78662.149999999994</v>
      </c>
      <c r="L20" s="139"/>
      <c r="M20" s="137" t="s">
        <v>57</v>
      </c>
      <c r="N20" s="140">
        <v>64800</v>
      </c>
      <c r="O20" s="141">
        <v>42377</v>
      </c>
      <c r="P20" s="150"/>
    </row>
    <row r="21" spans="1:16" ht="15.75" x14ac:dyDescent="0.25">
      <c r="A21" s="106">
        <v>42384</v>
      </c>
      <c r="B21" s="107" t="s">
        <v>51</v>
      </c>
      <c r="C21" s="108">
        <v>29571.3</v>
      </c>
      <c r="D21" s="104">
        <v>42388</v>
      </c>
      <c r="E21" s="108">
        <v>29571.3</v>
      </c>
      <c r="F21" s="110">
        <f>C21-E21</f>
        <v>0</v>
      </c>
      <c r="J21" s="107" t="s">
        <v>49</v>
      </c>
      <c r="K21" s="108">
        <v>25621.75</v>
      </c>
      <c r="L21" s="139"/>
      <c r="M21" s="137" t="s">
        <v>57</v>
      </c>
      <c r="N21" s="142">
        <v>21200</v>
      </c>
      <c r="O21" s="143">
        <v>42378</v>
      </c>
      <c r="P21" s="150"/>
    </row>
    <row r="22" spans="1:16" ht="15.75" x14ac:dyDescent="0.25">
      <c r="A22" s="106">
        <v>42384</v>
      </c>
      <c r="B22" s="107" t="s">
        <v>52</v>
      </c>
      <c r="C22" s="108">
        <v>51438.8</v>
      </c>
      <c r="D22" s="104">
        <v>42388</v>
      </c>
      <c r="E22" s="108">
        <v>51438.8</v>
      </c>
      <c r="F22" s="110">
        <f>C22-E22</f>
        <v>0</v>
      </c>
      <c r="J22" s="107" t="s">
        <v>50</v>
      </c>
      <c r="K22" s="108">
        <v>2003.5</v>
      </c>
      <c r="L22" s="116"/>
      <c r="M22" s="137" t="s">
        <v>57</v>
      </c>
      <c r="N22" s="142">
        <v>69140</v>
      </c>
      <c r="O22" s="143">
        <v>42378</v>
      </c>
      <c r="P22" s="150"/>
    </row>
    <row r="23" spans="1:16" ht="15.75" x14ac:dyDescent="0.25">
      <c r="A23" s="106">
        <v>42386</v>
      </c>
      <c r="B23" s="107" t="s">
        <v>53</v>
      </c>
      <c r="C23" s="108">
        <v>417</v>
      </c>
      <c r="D23" s="104">
        <v>42388</v>
      </c>
      <c r="E23" s="108">
        <v>417</v>
      </c>
      <c r="F23" s="110">
        <f>C23-E23</f>
        <v>0</v>
      </c>
      <c r="J23" s="107" t="s">
        <v>51</v>
      </c>
      <c r="K23" s="108">
        <v>29571.3</v>
      </c>
      <c r="L23" s="139"/>
      <c r="M23" s="137" t="s">
        <v>57</v>
      </c>
      <c r="N23" s="142">
        <v>57000</v>
      </c>
      <c r="O23" s="143">
        <v>42380</v>
      </c>
      <c r="P23" s="150">
        <v>42379</v>
      </c>
    </row>
    <row r="24" spans="1:16" ht="15.75" x14ac:dyDescent="0.25">
      <c r="A24" s="106">
        <v>42386</v>
      </c>
      <c r="B24" s="107" t="s">
        <v>91</v>
      </c>
      <c r="C24" s="108">
        <v>57964.7</v>
      </c>
      <c r="D24" s="104">
        <v>42396</v>
      </c>
      <c r="E24" s="108">
        <v>57964.7</v>
      </c>
      <c r="F24" s="110">
        <f>C24-E24</f>
        <v>0</v>
      </c>
      <c r="J24" s="107" t="s">
        <v>52</v>
      </c>
      <c r="K24" s="108">
        <v>51438.8</v>
      </c>
      <c r="L24" s="139"/>
      <c r="M24" s="137" t="s">
        <v>57</v>
      </c>
      <c r="N24" s="142">
        <v>25750</v>
      </c>
      <c r="O24" s="143">
        <v>42381</v>
      </c>
      <c r="P24" s="150"/>
    </row>
    <row r="25" spans="1:16" ht="15.75" x14ac:dyDescent="0.25">
      <c r="A25" s="106">
        <v>42387</v>
      </c>
      <c r="B25" s="107" t="s">
        <v>54</v>
      </c>
      <c r="C25" s="108">
        <v>56974.2</v>
      </c>
      <c r="D25" s="104">
        <v>42388</v>
      </c>
      <c r="E25" s="108">
        <v>56974.2</v>
      </c>
      <c r="F25" s="110">
        <f>C25-E25</f>
        <v>0</v>
      </c>
      <c r="J25" s="107" t="s">
        <v>53</v>
      </c>
      <c r="K25" s="108">
        <v>417</v>
      </c>
      <c r="L25" s="139"/>
      <c r="M25" s="137" t="s">
        <v>57</v>
      </c>
      <c r="N25" s="142">
        <v>0</v>
      </c>
      <c r="O25" s="143"/>
      <c r="P25" s="150"/>
    </row>
    <row r="26" spans="1:16" ht="15.75" x14ac:dyDescent="0.25">
      <c r="A26" s="106">
        <v>42387</v>
      </c>
      <c r="B26" s="107" t="s">
        <v>55</v>
      </c>
      <c r="C26" s="108">
        <v>1880.22</v>
      </c>
      <c r="D26" s="104">
        <v>42388</v>
      </c>
      <c r="E26" s="108">
        <v>1880.22</v>
      </c>
      <c r="F26" s="110">
        <f>C26-E26</f>
        <v>0</v>
      </c>
      <c r="J26" s="107" t="s">
        <v>54</v>
      </c>
      <c r="K26" s="108">
        <v>56974.2</v>
      </c>
      <c r="L26" s="116"/>
      <c r="M26" s="137" t="s">
        <v>57</v>
      </c>
      <c r="N26" s="142">
        <v>0</v>
      </c>
      <c r="O26" s="143"/>
      <c r="P26" s="150"/>
    </row>
    <row r="27" spans="1:16" ht="15.75" x14ac:dyDescent="0.25">
      <c r="A27" s="106">
        <v>42383</v>
      </c>
      <c r="B27" s="107" t="s">
        <v>67</v>
      </c>
      <c r="C27" s="108">
        <v>32580</v>
      </c>
      <c r="D27" s="104">
        <v>42388</v>
      </c>
      <c r="E27" s="108">
        <v>32580</v>
      </c>
      <c r="F27" s="110">
        <f>C27-E27</f>
        <v>0</v>
      </c>
      <c r="J27" s="107" t="s">
        <v>55</v>
      </c>
      <c r="K27" s="108">
        <v>1880.22</v>
      </c>
      <c r="L27" s="139"/>
      <c r="M27" s="137" t="s">
        <v>57</v>
      </c>
      <c r="N27" s="142">
        <v>0</v>
      </c>
      <c r="O27" s="143"/>
      <c r="P27" s="150"/>
    </row>
    <row r="28" spans="1:16" ht="15.75" x14ac:dyDescent="0.25">
      <c r="A28" s="106">
        <v>42385</v>
      </c>
      <c r="B28" s="107" t="s">
        <v>68</v>
      </c>
      <c r="C28" s="108">
        <v>26767</v>
      </c>
      <c r="D28" s="104" t="s">
        <v>111</v>
      </c>
      <c r="E28" s="108">
        <f>24721.69+2045.31</f>
        <v>26767</v>
      </c>
      <c r="F28" s="110">
        <f>C28-E28</f>
        <v>0</v>
      </c>
      <c r="J28" s="153" t="s">
        <v>67</v>
      </c>
      <c r="K28" s="154">
        <v>32580</v>
      </c>
      <c r="L28" s="155"/>
      <c r="M28" s="156"/>
      <c r="N28" s="157"/>
      <c r="O28" s="158"/>
      <c r="P28" s="150"/>
    </row>
    <row r="29" spans="1:16" ht="15.75" x14ac:dyDescent="0.25">
      <c r="A29" s="106">
        <v>42388</v>
      </c>
      <c r="B29" s="107" t="s">
        <v>93</v>
      </c>
      <c r="C29" s="108">
        <v>25357.5</v>
      </c>
      <c r="D29" s="104">
        <v>42396</v>
      </c>
      <c r="E29" s="108">
        <v>25357.5</v>
      </c>
      <c r="F29" s="110">
        <f>C29-E29</f>
        <v>0</v>
      </c>
      <c r="J29" s="153" t="s">
        <v>68</v>
      </c>
      <c r="K29" s="154">
        <v>24721.69</v>
      </c>
      <c r="L29" s="159" t="s">
        <v>70</v>
      </c>
      <c r="M29" s="156"/>
      <c r="N29" s="157"/>
      <c r="O29" s="158"/>
      <c r="P29" s="150"/>
    </row>
    <row r="30" spans="1:16" ht="15.75" x14ac:dyDescent="0.25">
      <c r="A30" s="106">
        <v>42389</v>
      </c>
      <c r="B30" s="107" t="s">
        <v>95</v>
      </c>
      <c r="C30" s="108">
        <v>26558.85</v>
      </c>
      <c r="D30" s="104">
        <v>42396</v>
      </c>
      <c r="E30" s="108">
        <v>26558.85</v>
      </c>
      <c r="F30" s="110">
        <f>C30-E30</f>
        <v>0</v>
      </c>
      <c r="J30" s="153"/>
      <c r="K30" s="154" t="s">
        <v>69</v>
      </c>
      <c r="L30" s="155"/>
      <c r="M30" s="156"/>
      <c r="N30" s="157"/>
      <c r="O30" s="158"/>
      <c r="P30" s="150"/>
    </row>
    <row r="31" spans="1:16" ht="15.75" thickBot="1" x14ac:dyDescent="0.3">
      <c r="A31" s="106">
        <v>42389</v>
      </c>
      <c r="B31" s="107" t="s">
        <v>94</v>
      </c>
      <c r="C31" s="108">
        <v>32342.799999999999</v>
      </c>
      <c r="D31" s="104">
        <v>42396</v>
      </c>
      <c r="E31" s="108">
        <v>32342.799999999999</v>
      </c>
      <c r="F31" s="110">
        <f>C31-E31</f>
        <v>0</v>
      </c>
      <c r="J31" s="144"/>
      <c r="K31" s="145">
        <v>0</v>
      </c>
      <c r="L31" s="144"/>
      <c r="M31" s="144"/>
      <c r="N31" s="145">
        <v>0</v>
      </c>
      <c r="O31" s="151"/>
      <c r="P31" s="150"/>
    </row>
    <row r="32" spans="1:16" ht="15.75" x14ac:dyDescent="0.25">
      <c r="A32" s="106">
        <v>42390</v>
      </c>
      <c r="B32" s="107" t="s">
        <v>96</v>
      </c>
      <c r="C32" s="108">
        <v>27745.3</v>
      </c>
      <c r="D32" s="104">
        <v>42396</v>
      </c>
      <c r="E32" s="108">
        <v>27745.3</v>
      </c>
      <c r="F32" s="110">
        <f>C32-E32</f>
        <v>0</v>
      </c>
      <c r="K32" s="146">
        <f>SUM(K3:K31)</f>
        <v>1061127.77</v>
      </c>
      <c r="L32" s="146"/>
      <c r="M32" s="146"/>
      <c r="N32" s="147">
        <f>SUM(N3:N31)</f>
        <v>1061127.77</v>
      </c>
    </row>
    <row r="33" spans="1:16" ht="18.75" x14ac:dyDescent="0.3">
      <c r="A33" s="106">
        <v>42390</v>
      </c>
      <c r="B33" s="107" t="s">
        <v>128</v>
      </c>
      <c r="C33" s="108">
        <v>2819.2</v>
      </c>
      <c r="D33" s="104"/>
      <c r="E33" s="108"/>
      <c r="F33" s="110">
        <f>C33-E33</f>
        <v>2819.2</v>
      </c>
      <c r="L33" s="149"/>
      <c r="M33" s="148"/>
      <c r="N33" s="149"/>
      <c r="O33" s="5"/>
    </row>
    <row r="34" spans="1:16" x14ac:dyDescent="0.25">
      <c r="A34" s="106">
        <v>42391</v>
      </c>
      <c r="B34" s="107" t="s">
        <v>97</v>
      </c>
      <c r="C34" s="108">
        <v>27016.1</v>
      </c>
      <c r="D34" s="104">
        <v>42396</v>
      </c>
      <c r="E34" s="108">
        <v>27016.1</v>
      </c>
      <c r="F34" s="110">
        <f>C34-E34</f>
        <v>0</v>
      </c>
    </row>
    <row r="35" spans="1:16" x14ac:dyDescent="0.25">
      <c r="A35" s="106">
        <v>42392</v>
      </c>
      <c r="B35" s="107" t="s">
        <v>98</v>
      </c>
      <c r="C35" s="108">
        <v>88158.45</v>
      </c>
      <c r="D35" s="104">
        <v>42396</v>
      </c>
      <c r="E35" s="108">
        <v>88158.45</v>
      </c>
      <c r="F35" s="110">
        <f>C35-E35</f>
        <v>0</v>
      </c>
      <c r="J35" s="88"/>
      <c r="K35" s="51"/>
      <c r="L35" s="152"/>
    </row>
    <row r="36" spans="1:16" ht="15.75" x14ac:dyDescent="0.25">
      <c r="A36" s="106">
        <v>42393</v>
      </c>
      <c r="B36" s="107" t="s">
        <v>99</v>
      </c>
      <c r="C36" s="108">
        <v>56293.85</v>
      </c>
      <c r="D36" s="104">
        <v>42396</v>
      </c>
      <c r="E36" s="108">
        <v>56293.85</v>
      </c>
      <c r="F36" s="110">
        <f>C36-E36</f>
        <v>0</v>
      </c>
      <c r="J36" s="104"/>
      <c r="K36" s="123">
        <v>42396</v>
      </c>
      <c r="L36" s="124"/>
      <c r="M36" s="125" t="s">
        <v>56</v>
      </c>
      <c r="N36" s="33"/>
    </row>
    <row r="37" spans="1:16" ht="15.75" thickBot="1" x14ac:dyDescent="0.3">
      <c r="A37" s="106">
        <v>42394</v>
      </c>
      <c r="B37" s="107" t="s">
        <v>100</v>
      </c>
      <c r="C37" s="108">
        <v>92138.3</v>
      </c>
      <c r="D37" s="104">
        <v>42396</v>
      </c>
      <c r="E37" s="108">
        <v>92138.3</v>
      </c>
      <c r="F37" s="110">
        <f>C37-E37</f>
        <v>0</v>
      </c>
      <c r="J37" s="126"/>
      <c r="K37" s="127"/>
      <c r="L37" s="127"/>
      <c r="M37" s="127"/>
      <c r="N37" s="128"/>
      <c r="O37" s="129"/>
    </row>
    <row r="38" spans="1:16" ht="16.5" thickTop="1" x14ac:dyDescent="0.25">
      <c r="A38" s="106">
        <v>42395</v>
      </c>
      <c r="B38" s="107" t="s">
        <v>101</v>
      </c>
      <c r="C38" s="108">
        <v>40423.919999999998</v>
      </c>
      <c r="D38" s="104">
        <v>42396</v>
      </c>
      <c r="E38" s="161">
        <v>37671.31</v>
      </c>
      <c r="F38" s="162">
        <f>C38-E38</f>
        <v>2752.6100000000006</v>
      </c>
      <c r="J38" s="107" t="s">
        <v>109</v>
      </c>
      <c r="K38" s="108">
        <v>2045.31</v>
      </c>
      <c r="L38" s="173" t="s">
        <v>63</v>
      </c>
      <c r="M38" s="131" t="s">
        <v>57</v>
      </c>
      <c r="N38" s="132">
        <v>21350</v>
      </c>
      <c r="O38" s="133">
        <v>42382</v>
      </c>
      <c r="P38" s="18">
        <v>42380</v>
      </c>
    </row>
    <row r="39" spans="1:16" ht="15.75" x14ac:dyDescent="0.25">
      <c r="A39" s="106">
        <v>42396</v>
      </c>
      <c r="B39" s="107" t="s">
        <v>112</v>
      </c>
      <c r="C39" s="108">
        <v>27072.75</v>
      </c>
      <c r="D39" s="104"/>
      <c r="E39" s="108"/>
      <c r="F39" s="110">
        <f>C39-E39</f>
        <v>27072.75</v>
      </c>
      <c r="J39" s="107" t="s">
        <v>90</v>
      </c>
      <c r="K39" s="108">
        <v>26230.03</v>
      </c>
      <c r="L39" s="130"/>
      <c r="M39" s="131" t="s">
        <v>57</v>
      </c>
      <c r="N39" s="132">
        <v>51000</v>
      </c>
      <c r="O39" s="133">
        <v>42382</v>
      </c>
    </row>
    <row r="40" spans="1:16" ht="15.75" x14ac:dyDescent="0.25">
      <c r="A40" s="106">
        <v>42396</v>
      </c>
      <c r="B40" s="107" t="s">
        <v>113</v>
      </c>
      <c r="C40" s="108">
        <v>26689.95</v>
      </c>
      <c r="D40" s="104"/>
      <c r="E40" s="108"/>
      <c r="F40" s="110">
        <f>C40-E40</f>
        <v>26689.95</v>
      </c>
      <c r="J40" s="107" t="s">
        <v>91</v>
      </c>
      <c r="K40" s="108">
        <v>57964.7</v>
      </c>
      <c r="L40" s="130"/>
      <c r="M40" s="131" t="s">
        <v>57</v>
      </c>
      <c r="N40" s="132">
        <v>40600</v>
      </c>
      <c r="O40" s="133">
        <v>42380</v>
      </c>
    </row>
    <row r="41" spans="1:16" ht="15.75" x14ac:dyDescent="0.25">
      <c r="A41" s="106">
        <v>42397</v>
      </c>
      <c r="B41" s="107" t="s">
        <v>114</v>
      </c>
      <c r="C41" s="108">
        <v>36615</v>
      </c>
      <c r="D41" s="104"/>
      <c r="E41" s="108"/>
      <c r="F41" s="110">
        <f>C41-E41</f>
        <v>36615</v>
      </c>
      <c r="J41" s="107" t="s">
        <v>93</v>
      </c>
      <c r="K41" s="108">
        <v>25357.5</v>
      </c>
      <c r="L41" s="134"/>
      <c r="M41" s="131" t="s">
        <v>57</v>
      </c>
      <c r="N41" s="132">
        <v>39300</v>
      </c>
      <c r="O41" s="133">
        <v>42383</v>
      </c>
    </row>
    <row r="42" spans="1:16" ht="15.75" x14ac:dyDescent="0.25">
      <c r="A42" s="106">
        <v>42398</v>
      </c>
      <c r="B42" s="107" t="s">
        <v>115</v>
      </c>
      <c r="C42" s="108">
        <v>62370</v>
      </c>
      <c r="D42" s="104"/>
      <c r="E42" s="108"/>
      <c r="F42" s="110">
        <f>C42-E42</f>
        <v>62370</v>
      </c>
      <c r="J42" s="107" t="s">
        <v>94</v>
      </c>
      <c r="K42" s="108">
        <v>32342.799999999999</v>
      </c>
      <c r="L42" s="134"/>
      <c r="M42" s="131" t="s">
        <v>57</v>
      </c>
      <c r="N42" s="132">
        <v>82500</v>
      </c>
      <c r="O42" s="133">
        <v>42384</v>
      </c>
    </row>
    <row r="43" spans="1:16" ht="15.75" x14ac:dyDescent="0.25">
      <c r="A43" s="106">
        <v>42400</v>
      </c>
      <c r="B43" s="107" t="s">
        <v>126</v>
      </c>
      <c r="C43" s="108">
        <v>56123.55</v>
      </c>
      <c r="D43" s="104"/>
      <c r="E43" s="108"/>
      <c r="F43" s="110">
        <f>C43-E43</f>
        <v>56123.55</v>
      </c>
      <c r="J43" s="107" t="s">
        <v>95</v>
      </c>
      <c r="K43" s="108">
        <v>26558.85</v>
      </c>
      <c r="L43" s="134"/>
      <c r="M43" s="131" t="s">
        <v>57</v>
      </c>
      <c r="N43" s="132">
        <v>81100</v>
      </c>
      <c r="O43" s="133">
        <v>42385</v>
      </c>
    </row>
    <row r="44" spans="1:16" ht="15.75" x14ac:dyDescent="0.25">
      <c r="A44" s="106">
        <v>42390</v>
      </c>
      <c r="B44" s="107" t="s">
        <v>129</v>
      </c>
      <c r="C44" s="108">
        <v>126348.25</v>
      </c>
      <c r="D44" s="104"/>
      <c r="E44" s="108"/>
      <c r="F44" s="110">
        <f>C44-E44</f>
        <v>126348.25</v>
      </c>
      <c r="J44" s="107" t="s">
        <v>96</v>
      </c>
      <c r="K44" s="108">
        <v>27745.3</v>
      </c>
      <c r="L44" s="134"/>
      <c r="M44" s="131" t="s">
        <v>65</v>
      </c>
      <c r="N44" s="132">
        <v>23022.5</v>
      </c>
      <c r="O44" s="133">
        <v>42377</v>
      </c>
      <c r="P44" s="18">
        <v>42385</v>
      </c>
    </row>
    <row r="45" spans="1:16" ht="15.75" x14ac:dyDescent="0.25">
      <c r="A45" s="106">
        <v>42399</v>
      </c>
      <c r="B45" s="107" t="s">
        <v>127</v>
      </c>
      <c r="C45" s="108">
        <v>29801.5</v>
      </c>
      <c r="D45" s="104"/>
      <c r="E45" s="108"/>
      <c r="F45" s="110">
        <f>C45-E45</f>
        <v>29801.5</v>
      </c>
      <c r="J45" s="107" t="s">
        <v>97</v>
      </c>
      <c r="K45" s="108">
        <v>27016.1</v>
      </c>
      <c r="L45" s="134"/>
      <c r="M45" s="131" t="s">
        <v>57</v>
      </c>
      <c r="N45" s="135">
        <v>84500</v>
      </c>
      <c r="O45" s="136">
        <v>42387</v>
      </c>
      <c r="P45" s="18">
        <v>42386</v>
      </c>
    </row>
    <row r="46" spans="1:16" ht="15.75" x14ac:dyDescent="0.25">
      <c r="A46" s="106"/>
      <c r="B46" s="107"/>
      <c r="C46" s="108"/>
      <c r="D46" s="104"/>
      <c r="E46" s="108"/>
      <c r="F46" s="110">
        <f t="shared" si="0"/>
        <v>0</v>
      </c>
      <c r="J46" s="107" t="s">
        <v>98</v>
      </c>
      <c r="K46" s="108">
        <v>88158.45</v>
      </c>
      <c r="L46" s="114"/>
      <c r="M46" s="131" t="s">
        <v>57</v>
      </c>
      <c r="N46" s="114">
        <v>14650</v>
      </c>
      <c r="O46" s="136">
        <v>42389</v>
      </c>
      <c r="P46" s="18">
        <v>42387</v>
      </c>
    </row>
    <row r="47" spans="1:16" ht="15.75" x14ac:dyDescent="0.25">
      <c r="A47" s="106"/>
      <c r="B47" s="107"/>
      <c r="C47" s="108"/>
      <c r="D47" s="104"/>
      <c r="E47" s="108"/>
      <c r="F47" s="110">
        <f t="shared" si="0"/>
        <v>0</v>
      </c>
      <c r="J47" s="107" t="s">
        <v>99</v>
      </c>
      <c r="K47" s="108">
        <v>56293.85</v>
      </c>
      <c r="L47" s="114"/>
      <c r="M47" s="131" t="s">
        <v>57</v>
      </c>
      <c r="N47" s="114">
        <v>61500</v>
      </c>
      <c r="O47" s="136">
        <v>42387</v>
      </c>
    </row>
    <row r="48" spans="1:16" ht="15.75" x14ac:dyDescent="0.25">
      <c r="A48" s="106"/>
      <c r="B48" s="107"/>
      <c r="C48" s="108"/>
      <c r="D48" s="104"/>
      <c r="E48" s="108"/>
      <c r="F48" s="110">
        <f t="shared" si="0"/>
        <v>0</v>
      </c>
      <c r="J48" s="107" t="s">
        <v>100</v>
      </c>
      <c r="K48" s="108">
        <v>92138.3</v>
      </c>
      <c r="L48" s="115"/>
      <c r="M48" s="131" t="s">
        <v>57</v>
      </c>
      <c r="N48" s="135">
        <v>0</v>
      </c>
      <c r="O48" s="136"/>
    </row>
    <row r="49" spans="1:15" ht="15.75" x14ac:dyDescent="0.25">
      <c r="A49" s="106"/>
      <c r="B49" s="107"/>
      <c r="C49" s="108"/>
      <c r="D49" s="104"/>
      <c r="E49" s="108"/>
      <c r="F49" s="110">
        <f t="shared" si="0"/>
        <v>0</v>
      </c>
      <c r="J49" s="107" t="s">
        <v>101</v>
      </c>
      <c r="K49" s="108">
        <v>37671.31</v>
      </c>
      <c r="L49" s="115" t="s">
        <v>110</v>
      </c>
      <c r="M49" s="137" t="s">
        <v>57</v>
      </c>
      <c r="N49" s="114"/>
      <c r="O49" s="136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/>
      <c r="K50" s="108"/>
      <c r="L50" s="174"/>
      <c r="M50" s="137" t="s">
        <v>57</v>
      </c>
      <c r="N50" s="142">
        <v>0</v>
      </c>
      <c r="O50" s="143"/>
    </row>
    <row r="51" spans="1:15" ht="16.5" thickTop="1" x14ac:dyDescent="0.25">
      <c r="A51" s="121"/>
      <c r="B51" s="88"/>
      <c r="C51" s="51">
        <f>SUM(C5:C50)</f>
        <v>1745066.1600000001</v>
      </c>
      <c r="D51" s="51"/>
      <c r="E51" s="51">
        <f>SUM(E5:E50)</f>
        <v>1374473.3500000003</v>
      </c>
      <c r="F51" s="51">
        <f>SUM(F5:F50)</f>
        <v>370592.81</v>
      </c>
      <c r="G51"/>
      <c r="J51" s="107"/>
      <c r="K51" s="108"/>
      <c r="L51" s="175"/>
      <c r="M51" s="137" t="s">
        <v>57</v>
      </c>
      <c r="N51" s="142">
        <v>0</v>
      </c>
      <c r="O51" s="143"/>
    </row>
    <row r="52" spans="1:15" ht="15.75" thickBot="1" x14ac:dyDescent="0.3">
      <c r="A52" s="121"/>
      <c r="B52" s="88"/>
      <c r="C52" s="51"/>
      <c r="D52"/>
      <c r="E52"/>
      <c r="F52" s="33"/>
      <c r="G52"/>
      <c r="J52" s="144"/>
      <c r="K52" s="145">
        <v>0</v>
      </c>
      <c r="L52" s="144"/>
      <c r="M52" s="144"/>
      <c r="N52" s="145">
        <v>0</v>
      </c>
      <c r="O52" s="151"/>
    </row>
    <row r="53" spans="1:15" ht="15.75" x14ac:dyDescent="0.25">
      <c r="A53" s="121"/>
      <c r="B53" s="88"/>
      <c r="C53" s="51"/>
      <c r="D53"/>
      <c r="E53"/>
      <c r="F53" s="122"/>
      <c r="G53"/>
      <c r="K53" s="146">
        <f>SUM(K38:K52)</f>
        <v>499522.49999999994</v>
      </c>
      <c r="L53" s="146"/>
      <c r="M53" s="146"/>
      <c r="N53" s="147">
        <f>SUM(N38:N52)</f>
        <v>499522.5</v>
      </c>
    </row>
    <row r="54" spans="1:15" x14ac:dyDescent="0.25">
      <c r="A54" s="121"/>
      <c r="B54" s="88"/>
      <c r="C54" s="51"/>
      <c r="D54"/>
      <c r="E54"/>
      <c r="F54" s="23"/>
      <c r="G54"/>
    </row>
    <row r="55" spans="1:15" x14ac:dyDescent="0.25">
      <c r="A55" s="121"/>
      <c r="B55" s="88"/>
      <c r="C55" s="51"/>
      <c r="D55"/>
      <c r="E55"/>
      <c r="F55" s="23"/>
      <c r="G55"/>
    </row>
    <row r="56" spans="1:15" x14ac:dyDescent="0.25">
      <c r="A56" s="34"/>
      <c r="B56" s="34"/>
      <c r="C56" s="82"/>
      <c r="D56"/>
      <c r="E56"/>
      <c r="F56" s="23"/>
      <c r="G56"/>
    </row>
    <row r="57" spans="1:15" x14ac:dyDescent="0.25">
      <c r="A57"/>
      <c r="B57"/>
      <c r="C57"/>
      <c r="D57"/>
      <c r="E57"/>
      <c r="F57" s="23"/>
      <c r="G57"/>
    </row>
    <row r="58" spans="1:15" x14ac:dyDescent="0.25">
      <c r="A58"/>
      <c r="B58"/>
      <c r="C58"/>
      <c r="D58"/>
      <c r="E58"/>
      <c r="F58" s="23"/>
      <c r="G58"/>
    </row>
    <row r="59" spans="1:15" x14ac:dyDescent="0.25">
      <c r="A59"/>
      <c r="B59"/>
      <c r="C59"/>
      <c r="D59"/>
      <c r="E59"/>
      <c r="F59" s="23"/>
      <c r="G59"/>
    </row>
    <row r="60" spans="1:15" x14ac:dyDescent="0.25">
      <c r="A60"/>
      <c r="B60"/>
      <c r="C60"/>
      <c r="D60"/>
      <c r="E60"/>
      <c r="F60" s="23"/>
      <c r="G60"/>
    </row>
    <row r="61" spans="1:15" x14ac:dyDescent="0.25">
      <c r="A61"/>
      <c r="B61"/>
      <c r="C61"/>
      <c r="D61"/>
      <c r="E61"/>
      <c r="F61" s="23"/>
      <c r="G61"/>
    </row>
    <row r="62" spans="1:15" x14ac:dyDescent="0.25">
      <c r="A62"/>
      <c r="B62"/>
      <c r="C62"/>
      <c r="D62"/>
      <c r="E62"/>
      <c r="F62" s="23"/>
      <c r="G62"/>
    </row>
    <row r="63" spans="1:15" x14ac:dyDescent="0.25">
      <c r="A63"/>
      <c r="B63"/>
      <c r="C63"/>
      <c r="D63"/>
      <c r="E63"/>
      <c r="F63" s="23"/>
      <c r="G63"/>
    </row>
    <row r="64" spans="1:15" x14ac:dyDescent="0.25">
      <c r="A64"/>
      <c r="B64"/>
      <c r="C64"/>
      <c r="D64"/>
      <c r="E64"/>
      <c r="F64" s="23"/>
      <c r="G64"/>
    </row>
    <row r="65" spans="1:7" x14ac:dyDescent="0.25">
      <c r="A65"/>
      <c r="B65"/>
      <c r="C65"/>
      <c r="D65"/>
      <c r="E65"/>
      <c r="F65" s="23"/>
      <c r="G65"/>
    </row>
    <row r="68" spans="1:7" x14ac:dyDescent="0.25">
      <c r="A68"/>
      <c r="B68"/>
      <c r="C68"/>
      <c r="D68"/>
      <c r="E68"/>
      <c r="F68" s="23"/>
      <c r="G68"/>
    </row>
    <row r="69" spans="1:7" x14ac:dyDescent="0.25">
      <c r="A69"/>
      <c r="B69"/>
      <c r="C69"/>
      <c r="D69"/>
      <c r="E69"/>
      <c r="F69" s="23"/>
      <c r="G69"/>
    </row>
    <row r="70" spans="1:7" x14ac:dyDescent="0.25">
      <c r="A70"/>
      <c r="B70"/>
      <c r="C70"/>
      <c r="D70"/>
      <c r="E70"/>
      <c r="F70" s="23"/>
      <c r="G70"/>
    </row>
    <row r="71" spans="1:7" x14ac:dyDescent="0.25">
      <c r="A71"/>
      <c r="B71"/>
      <c r="C71"/>
      <c r="D71"/>
      <c r="E71"/>
      <c r="F71" s="23"/>
      <c r="G71"/>
    </row>
    <row r="72" spans="1:7" x14ac:dyDescent="0.25">
      <c r="A72"/>
      <c r="B72"/>
      <c r="C72"/>
      <c r="D72"/>
      <c r="E72"/>
      <c r="F72" s="23"/>
      <c r="G72"/>
    </row>
    <row r="73" spans="1:7" x14ac:dyDescent="0.25">
      <c r="A73"/>
      <c r="B73"/>
      <c r="C73"/>
      <c r="D73"/>
      <c r="E73"/>
      <c r="F73" s="23"/>
      <c r="G73"/>
    </row>
    <row r="74" spans="1:7" x14ac:dyDescent="0.25">
      <c r="A74"/>
      <c r="B74"/>
      <c r="C74"/>
      <c r="D74"/>
      <c r="E74"/>
      <c r="F74" s="23"/>
      <c r="G74"/>
    </row>
    <row r="75" spans="1:7" x14ac:dyDescent="0.25">
      <c r="A75"/>
      <c r="B75"/>
      <c r="C75"/>
      <c r="D75"/>
      <c r="E75"/>
      <c r="F75" s="23"/>
      <c r="G75"/>
    </row>
    <row r="76" spans="1:7" x14ac:dyDescent="0.25">
      <c r="A76"/>
      <c r="B76"/>
      <c r="C76"/>
      <c r="D76"/>
      <c r="E76"/>
      <c r="F76" s="23"/>
      <c r="G76"/>
    </row>
    <row r="77" spans="1:7" x14ac:dyDescent="0.25">
      <c r="A77"/>
      <c r="B77"/>
      <c r="C77"/>
      <c r="D77"/>
      <c r="E77"/>
      <c r="F77" s="23"/>
      <c r="G77"/>
    </row>
    <row r="78" spans="1:7" x14ac:dyDescent="0.25">
      <c r="A78"/>
      <c r="B78"/>
      <c r="C78"/>
      <c r="D78"/>
      <c r="E78"/>
      <c r="F78" s="23"/>
      <c r="G78"/>
    </row>
    <row r="79" spans="1:7" x14ac:dyDescent="0.25">
      <c r="A79"/>
      <c r="B79"/>
      <c r="C79"/>
      <c r="D79"/>
      <c r="E79"/>
      <c r="F79" s="23"/>
      <c r="G79"/>
    </row>
    <row r="80" spans="1:7" x14ac:dyDescent="0.25">
      <c r="A80"/>
      <c r="B80"/>
      <c r="C80"/>
      <c r="D80"/>
      <c r="E80"/>
      <c r="F80" s="23"/>
      <c r="G80"/>
    </row>
    <row r="81" spans="1:7" x14ac:dyDescent="0.25">
      <c r="A81"/>
      <c r="B81"/>
      <c r="C81"/>
      <c r="D81"/>
      <c r="E81"/>
      <c r="F81" s="23"/>
      <c r="G81"/>
    </row>
    <row r="82" spans="1:7" x14ac:dyDescent="0.25">
      <c r="A82"/>
      <c r="B82"/>
      <c r="C82"/>
      <c r="D82"/>
      <c r="E82"/>
      <c r="F82" s="23"/>
      <c r="G82"/>
    </row>
    <row r="83" spans="1:7" x14ac:dyDescent="0.25">
      <c r="A83"/>
      <c r="B83"/>
      <c r="C83"/>
      <c r="D83"/>
      <c r="E83"/>
      <c r="F83" s="23"/>
      <c r="G83"/>
    </row>
    <row r="84" spans="1:7" x14ac:dyDescent="0.25">
      <c r="A84"/>
      <c r="B84"/>
      <c r="C84"/>
      <c r="D84"/>
      <c r="E84"/>
      <c r="F84" s="23"/>
      <c r="G84"/>
    </row>
    <row r="85" spans="1:7" x14ac:dyDescent="0.25">
      <c r="A85"/>
      <c r="B85"/>
      <c r="C85"/>
      <c r="D85"/>
      <c r="E85"/>
      <c r="F85" s="23"/>
      <c r="G85"/>
    </row>
    <row r="86" spans="1:7" x14ac:dyDescent="0.25">
      <c r="A86"/>
      <c r="B86"/>
      <c r="C86"/>
      <c r="D86"/>
      <c r="E86"/>
      <c r="F86" s="23"/>
      <c r="G86"/>
    </row>
    <row r="87" spans="1:7" x14ac:dyDescent="0.25">
      <c r="A87"/>
      <c r="B87"/>
      <c r="C87"/>
      <c r="D87"/>
      <c r="E87"/>
      <c r="F87" s="23"/>
      <c r="G87"/>
    </row>
    <row r="88" spans="1:7" x14ac:dyDescent="0.25">
      <c r="A88"/>
      <c r="B88"/>
      <c r="C88"/>
      <c r="D88"/>
      <c r="E88"/>
      <c r="F88" s="23"/>
      <c r="G88"/>
    </row>
    <row r="89" spans="1:7" x14ac:dyDescent="0.25">
      <c r="A89"/>
      <c r="B89"/>
      <c r="C89"/>
      <c r="D89"/>
      <c r="E89"/>
      <c r="F89" s="23"/>
      <c r="G89"/>
    </row>
    <row r="90" spans="1:7" x14ac:dyDescent="0.25">
      <c r="A90"/>
      <c r="B90"/>
      <c r="C90"/>
      <c r="D90"/>
      <c r="E90"/>
      <c r="F90" s="23"/>
      <c r="G90"/>
    </row>
    <row r="91" spans="1:7" x14ac:dyDescent="0.25">
      <c r="A91"/>
      <c r="B91"/>
      <c r="C91"/>
      <c r="D91"/>
      <c r="E91"/>
      <c r="F91" s="23"/>
      <c r="G91"/>
    </row>
    <row r="92" spans="1:7" x14ac:dyDescent="0.25">
      <c r="A92"/>
      <c r="B92"/>
      <c r="C92"/>
      <c r="D92"/>
      <c r="E92"/>
      <c r="F92" s="23"/>
      <c r="G92"/>
    </row>
    <row r="93" spans="1:7" x14ac:dyDescent="0.25">
      <c r="A93"/>
      <c r="B93"/>
      <c r="C93"/>
      <c r="D93"/>
      <c r="E93"/>
      <c r="F93" s="23"/>
      <c r="G93"/>
    </row>
  </sheetData>
  <sortState ref="B13:F45">
    <sortCondition ref="B13:B45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2 0 1 6  </vt:lpstr>
      <vt:lpstr>REMISIONES  E N E R O   2 0 1 6</vt:lpstr>
      <vt:lpstr>Hoja3</vt:lpstr>
      <vt:lpstr>Hoja1</vt:lpstr>
      <vt:lpstr>Hoja2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2016-01-27T17:09:08Z</cp:lastPrinted>
  <dcterms:created xsi:type="dcterms:W3CDTF">2016-01-06T15:06:51Z</dcterms:created>
  <dcterms:modified xsi:type="dcterms:W3CDTF">2016-02-10T22:50:02Z</dcterms:modified>
</cp:coreProperties>
</file>