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15" i="1" l="1"/>
  <c r="C39" i="1"/>
  <c r="C48" i="1"/>
  <c r="C61" i="1"/>
  <c r="C30" i="1"/>
  <c r="C9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71" i="1" s="1"/>
  <c r="J47" i="1"/>
  <c r="L16" i="1"/>
  <c r="L17" i="1"/>
  <c r="L18" i="1"/>
  <c r="J15" i="1"/>
  <c r="L70" i="1" l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71" i="1" s="1"/>
  <c r="Q30" i="1"/>
  <c r="Q48" i="1"/>
  <c r="Q55" i="1"/>
  <c r="Q15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71" i="1" s="1"/>
  <c r="X15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71" i="1" s="1"/>
  <c r="AF70" i="1" l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D55" i="1"/>
  <c r="AF55" i="1" s="1"/>
  <c r="AF54" i="1"/>
  <c r="AF53" i="1"/>
  <c r="AF52" i="1"/>
  <c r="AF51" i="1"/>
  <c r="AF50" i="1"/>
  <c r="AF49" i="1"/>
  <c r="AF48" i="1"/>
  <c r="AF47" i="1"/>
  <c r="AF46" i="1"/>
  <c r="AF45" i="1"/>
  <c r="AD44" i="1"/>
  <c r="AF44" i="1" s="1"/>
  <c r="AF43" i="1"/>
  <c r="AF42" i="1"/>
  <c r="AF41" i="1"/>
  <c r="AF40" i="1"/>
  <c r="AD39" i="1"/>
  <c r="AF39" i="1" s="1"/>
  <c r="AF38" i="1"/>
  <c r="AF37" i="1"/>
  <c r="AF36" i="1"/>
  <c r="AF35" i="1"/>
  <c r="AF34" i="1"/>
  <c r="AF33" i="1"/>
  <c r="AF32" i="1"/>
  <c r="AF31" i="1"/>
  <c r="AD30" i="1"/>
  <c r="AF30" i="1" s="1"/>
  <c r="AF29" i="1"/>
  <c r="AF28" i="1"/>
  <c r="AD27" i="1"/>
  <c r="AF27" i="1" s="1"/>
  <c r="AD26" i="1"/>
  <c r="AF26" i="1" s="1"/>
  <c r="AF25" i="1"/>
  <c r="AF24" i="1"/>
  <c r="AF23" i="1"/>
  <c r="AF22" i="1"/>
  <c r="AF21" i="1"/>
  <c r="AF20" i="1"/>
  <c r="AF19" i="1"/>
  <c r="AF18" i="1"/>
  <c r="AF17" i="1"/>
  <c r="AD15" i="1"/>
  <c r="AF15" i="1" s="1"/>
  <c r="AD14" i="1"/>
  <c r="AF14" i="1" s="1"/>
  <c r="AF13" i="1"/>
  <c r="AF12" i="1"/>
  <c r="AF11" i="1"/>
  <c r="AF10" i="1"/>
  <c r="AF9" i="1"/>
  <c r="AF8" i="1"/>
  <c r="AF7" i="1"/>
  <c r="AF6" i="1"/>
  <c r="AF5" i="1"/>
  <c r="AF4" i="1"/>
  <c r="AF3" i="1"/>
  <c r="AF71" i="1" s="1"/>
</calcChain>
</file>

<file path=xl/sharedStrings.xml><?xml version="1.0" encoding="utf-8"?>
<sst xmlns="http://schemas.openxmlformats.org/spreadsheetml/2006/main" count="347" uniqueCount="76">
  <si>
    <t>INVENTARIO HERRADURA  02  ENERO    ----.,2016</t>
  </si>
  <si>
    <t>AHUMADO</t>
  </si>
  <si>
    <t>Buche</t>
  </si>
  <si>
    <t xml:space="preserve">Bisteck </t>
  </si>
  <si>
    <t>bola de res</t>
  </si>
  <si>
    <t>cabeza de caja</t>
  </si>
  <si>
    <t>cabeza pco</t>
  </si>
  <si>
    <t>capote</t>
  </si>
  <si>
    <t xml:space="preserve">carnero  </t>
  </si>
  <si>
    <t>carnero caja</t>
  </si>
  <si>
    <t>chorizo</t>
  </si>
  <si>
    <t>chuleta  ahumada</t>
  </si>
  <si>
    <t>codillo</t>
  </si>
  <si>
    <t>combos</t>
  </si>
  <si>
    <t>condimentos</t>
  </si>
  <si>
    <t>contra</t>
  </si>
  <si>
    <t>CONTRA</t>
  </si>
  <si>
    <t>costilla</t>
  </si>
  <si>
    <t>costilla caja</t>
  </si>
  <si>
    <t xml:space="preserve">cuero </t>
  </si>
  <si>
    <t>cuero c/grasa</t>
  </si>
  <si>
    <t>cuero papel</t>
  </si>
  <si>
    <t>cuero papel caja</t>
  </si>
  <si>
    <t>cuero pierna</t>
  </si>
  <si>
    <t>descarne</t>
  </si>
  <si>
    <t>enchilada</t>
  </si>
  <si>
    <t>delantero</t>
  </si>
  <si>
    <t>espinazo</t>
  </si>
  <si>
    <t>espinazo largo</t>
  </si>
  <si>
    <t>filete pescado</t>
  </si>
  <si>
    <t>grasa</t>
  </si>
  <si>
    <t>jamon media</t>
  </si>
  <si>
    <t>jamon s/hueso</t>
  </si>
  <si>
    <t>jamon c/hueso</t>
  </si>
  <si>
    <t>jamon c/hueso ahumado</t>
  </si>
  <si>
    <t>jamon s/hueso ahumado</t>
  </si>
  <si>
    <t>jamon con grasa</t>
  </si>
  <si>
    <t xml:space="preserve">Lengua </t>
  </si>
  <si>
    <t>Lomo de caña</t>
  </si>
  <si>
    <t>Longaniza</t>
  </si>
  <si>
    <t>manitas</t>
  </si>
  <si>
    <t>manchego</t>
  </si>
  <si>
    <t>molida</t>
  </si>
  <si>
    <t>norteño</t>
  </si>
  <si>
    <t>panza res</t>
  </si>
  <si>
    <t>panza suelta</t>
  </si>
  <si>
    <t>pav ahumado</t>
  </si>
  <si>
    <t>pavo natural</t>
  </si>
  <si>
    <t>pecho</t>
  </si>
  <si>
    <t xml:space="preserve">pierna </t>
  </si>
  <si>
    <t>pierna</t>
  </si>
  <si>
    <t>pierna c/cuero</t>
  </si>
  <si>
    <t>plancha</t>
  </si>
  <si>
    <t>pulpa de res</t>
  </si>
  <si>
    <t xml:space="preserve">pulpa p/Pco </t>
  </si>
  <si>
    <t>pulpa pierna</t>
  </si>
  <si>
    <t>recorte chuleta</t>
  </si>
  <si>
    <t>retazo res</t>
  </si>
  <si>
    <t>sal c/ajo</t>
  </si>
  <si>
    <t>salsa 350</t>
  </si>
  <si>
    <t>salsas 500</t>
  </si>
  <si>
    <t xml:space="preserve">sesos   </t>
  </si>
  <si>
    <t>sesos caja</t>
  </si>
  <si>
    <t>tlales</t>
  </si>
  <si>
    <t>tocino</t>
  </si>
  <si>
    <t>tripas</t>
  </si>
  <si>
    <t>trozo de puerco</t>
  </si>
  <si>
    <t>TOTAL</t>
  </si>
  <si>
    <t>INVENTARIO HERRADURA  11  ENERO    ----.,2016</t>
  </si>
  <si>
    <t>espaldilla</t>
  </si>
  <si>
    <t>INVENTARIO HERRADURA  18  ENERO    ----.,2016</t>
  </si>
  <si>
    <t>pierna s/h</t>
  </si>
  <si>
    <t xml:space="preserve">cuero papel </t>
  </si>
  <si>
    <t>cuero</t>
  </si>
  <si>
    <t>INVENTARIO HERRADURA  31  ENERO    ----.,2016</t>
  </si>
  <si>
    <t>INVENTARIO HERRADURA  25  ENERO    ----.,2016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</si>
</sst>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44" fontId="3" fillId="0" borderId="0" xfId="1" applyFont="1"/>
    <xf numFmtId="4" fontId="4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right"/>
    </xf>
    <xf numFmtId="44" fontId="3" fillId="2" borderId="1" xfId="1" applyFont="1" applyFill="1" applyBorder="1"/>
    <xf numFmtId="0" fontId="3" fillId="2" borderId="1" xfId="0" applyFont="1" applyFill="1" applyBorder="1"/>
    <xf numFmtId="4" fontId="5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0" xfId="0" applyNumberFormat="1" applyFont="1"/>
    <xf numFmtId="4" fontId="3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64" fontId="3" fillId="0" borderId="0" xfId="0" applyNumberFormat="1" applyFont="1" applyFill="1" applyAlignment="1">
      <alignment horizontal="right"/>
    </xf>
    <xf numFmtId="44" fontId="3" fillId="0" borderId="0" xfId="1" applyFont="1" applyFill="1"/>
    <xf numFmtId="0" fontId="5" fillId="0" borderId="0" xfId="0" applyFont="1"/>
    <xf numFmtId="44" fontId="4" fillId="0" borderId="2" xfId="1" applyFont="1" applyBorder="1"/>
    <xf numFmtId="44" fontId="3" fillId="0" borderId="3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abSelected="1" topLeftCell="A59" workbookViewId="0">
      <selection activeCell="D69" sqref="D69"/>
    </sheetView>
  </sheetViews>
  <sheetFormatPr baseColWidth="10" defaultRowHeight="15" x14ac:dyDescent="0.25"/>
  <cols>
    <col min="1" max="1" width="11.42578125" style="1"/>
    <col min="2" max="2" width="24.28515625" customWidth="1"/>
    <col min="3" max="3" width="14.140625" bestFit="1" customWidth="1"/>
    <col min="4" max="4" width="12.28515625" bestFit="1" customWidth="1"/>
    <col min="5" max="5" width="17.42578125" bestFit="1" customWidth="1"/>
    <col min="8" max="8" width="11.42578125" style="1"/>
    <col min="9" max="9" width="24.28515625" customWidth="1"/>
    <col min="10" max="10" width="14.140625" bestFit="1" customWidth="1"/>
    <col min="11" max="11" width="12.28515625" bestFit="1" customWidth="1"/>
    <col min="12" max="12" width="17.42578125" bestFit="1" customWidth="1"/>
    <col min="15" max="15" width="11.42578125" style="1"/>
    <col min="16" max="16" width="24.28515625" customWidth="1"/>
    <col min="17" max="17" width="14.140625" bestFit="1" customWidth="1"/>
    <col min="18" max="18" width="12.28515625" bestFit="1" customWidth="1"/>
    <col min="19" max="19" width="17.42578125" bestFit="1" customWidth="1"/>
    <col min="22" max="22" width="11.42578125" style="1"/>
    <col min="23" max="23" width="24.28515625" customWidth="1"/>
    <col min="24" max="24" width="14.140625" bestFit="1" customWidth="1"/>
    <col min="25" max="25" width="12.28515625" bestFit="1" customWidth="1"/>
    <col min="26" max="26" width="17.42578125" bestFit="1" customWidth="1"/>
    <col min="28" max="28" width="11.42578125" style="1"/>
    <col min="29" max="29" width="24.28515625" customWidth="1"/>
    <col min="30" max="30" width="14.140625" bestFit="1" customWidth="1"/>
    <col min="31" max="31" width="12.28515625" bestFit="1" customWidth="1"/>
    <col min="32" max="32" width="17.42578125" bestFit="1" customWidth="1"/>
  </cols>
  <sheetData>
    <row r="1" spans="1:32" ht="18.75" x14ac:dyDescent="0.3">
      <c r="B1" s="2"/>
      <c r="C1" s="3"/>
      <c r="D1" s="4"/>
      <c r="E1" s="2"/>
      <c r="I1" s="2"/>
      <c r="J1" s="3"/>
      <c r="K1" s="4"/>
      <c r="L1" s="2"/>
      <c r="P1" s="2"/>
      <c r="Q1" s="3"/>
      <c r="R1" s="4"/>
      <c r="S1" s="2"/>
      <c r="W1" s="2"/>
      <c r="X1" s="3"/>
      <c r="Y1" s="4"/>
      <c r="Z1" s="2"/>
      <c r="AC1" s="2"/>
      <c r="AD1" s="3"/>
      <c r="AE1" s="4"/>
      <c r="AF1" s="2"/>
    </row>
    <row r="2" spans="1:32" ht="19.5" thickBot="1" x14ac:dyDescent="0.35">
      <c r="B2" s="5" t="s">
        <v>74</v>
      </c>
      <c r="C2" s="6"/>
      <c r="D2" s="7"/>
      <c r="E2" s="8"/>
      <c r="I2" s="5" t="s">
        <v>75</v>
      </c>
      <c r="J2" s="6"/>
      <c r="K2" s="7"/>
      <c r="L2" s="8"/>
      <c r="P2" s="5" t="s">
        <v>70</v>
      </c>
      <c r="Q2" s="6"/>
      <c r="R2" s="7"/>
      <c r="S2" s="8"/>
      <c r="W2" s="5" t="s">
        <v>68</v>
      </c>
      <c r="X2" s="6"/>
      <c r="Y2" s="7"/>
      <c r="Z2" s="8"/>
      <c r="AC2" s="5" t="s">
        <v>0</v>
      </c>
      <c r="AD2" s="6"/>
      <c r="AE2" s="7"/>
      <c r="AF2" s="8"/>
    </row>
    <row r="3" spans="1:32" ht="19.5" thickTop="1" x14ac:dyDescent="0.3">
      <c r="A3" s="1">
        <v>1</v>
      </c>
      <c r="B3" s="9" t="s">
        <v>1</v>
      </c>
      <c r="C3" s="10"/>
      <c r="D3" s="11"/>
      <c r="E3" s="12">
        <f t="shared" ref="E3:E69" si="0">D3*C3</f>
        <v>0</v>
      </c>
      <c r="H3" s="1">
        <v>1</v>
      </c>
      <c r="I3" s="9" t="s">
        <v>1</v>
      </c>
      <c r="J3" s="10"/>
      <c r="K3" s="11"/>
      <c r="L3" s="12">
        <f t="shared" ref="L3:L69" si="1">K3*J3</f>
        <v>0</v>
      </c>
      <c r="O3" s="1">
        <v>1</v>
      </c>
      <c r="P3" s="9" t="s">
        <v>1</v>
      </c>
      <c r="Q3" s="10"/>
      <c r="R3" s="11"/>
      <c r="S3" s="12">
        <f t="shared" ref="S3:S69" si="2">R3*Q3</f>
        <v>0</v>
      </c>
      <c r="V3" s="1">
        <v>1</v>
      </c>
      <c r="W3" s="9" t="s">
        <v>1</v>
      </c>
      <c r="X3" s="10"/>
      <c r="Y3" s="11"/>
      <c r="Z3" s="12">
        <f t="shared" ref="Z3:Z69" si="3">Y3*X3</f>
        <v>0</v>
      </c>
      <c r="AB3" s="1">
        <v>1</v>
      </c>
      <c r="AC3" s="9" t="s">
        <v>1</v>
      </c>
      <c r="AD3" s="10"/>
      <c r="AE3" s="11"/>
      <c r="AF3" s="12">
        <f t="shared" ref="AF3:AF69" si="4">AE3*AD3</f>
        <v>0</v>
      </c>
    </row>
    <row r="4" spans="1:32" ht="18.75" x14ac:dyDescent="0.3">
      <c r="A4" s="1">
        <v>2</v>
      </c>
      <c r="B4" s="13" t="s">
        <v>2</v>
      </c>
      <c r="C4" s="14"/>
      <c r="D4" s="15"/>
      <c r="E4" s="12">
        <f t="shared" si="0"/>
        <v>0</v>
      </c>
      <c r="H4" s="1">
        <v>2</v>
      </c>
      <c r="I4" s="13" t="s">
        <v>2</v>
      </c>
      <c r="J4" s="14"/>
      <c r="K4" s="15"/>
      <c r="L4" s="12">
        <f t="shared" si="1"/>
        <v>0</v>
      </c>
      <c r="O4" s="1">
        <v>2</v>
      </c>
      <c r="P4" s="13" t="s">
        <v>2</v>
      </c>
      <c r="Q4" s="14"/>
      <c r="R4" s="15"/>
      <c r="S4" s="12">
        <f t="shared" si="2"/>
        <v>0</v>
      </c>
      <c r="V4" s="1">
        <v>2</v>
      </c>
      <c r="W4" s="13" t="s">
        <v>2</v>
      </c>
      <c r="X4" s="14"/>
      <c r="Y4" s="15"/>
      <c r="Z4" s="12">
        <f t="shared" si="3"/>
        <v>0</v>
      </c>
      <c r="AB4" s="1">
        <v>2</v>
      </c>
      <c r="AC4" s="13" t="s">
        <v>2</v>
      </c>
      <c r="AD4" s="14"/>
      <c r="AE4" s="15"/>
      <c r="AF4" s="12">
        <f t="shared" si="4"/>
        <v>0</v>
      </c>
    </row>
    <row r="5" spans="1:32" ht="18.75" x14ac:dyDescent="0.3">
      <c r="A5" s="1">
        <v>3</v>
      </c>
      <c r="B5" s="13" t="s">
        <v>3</v>
      </c>
      <c r="C5" s="10"/>
      <c r="D5" s="11"/>
      <c r="E5" s="12">
        <f t="shared" si="0"/>
        <v>0</v>
      </c>
      <c r="H5" s="1">
        <v>3</v>
      </c>
      <c r="I5" s="13" t="s">
        <v>3</v>
      </c>
      <c r="J5" s="10"/>
      <c r="K5" s="11"/>
      <c r="L5" s="12">
        <f t="shared" si="1"/>
        <v>0</v>
      </c>
      <c r="O5" s="1">
        <v>3</v>
      </c>
      <c r="P5" s="13" t="s">
        <v>3</v>
      </c>
      <c r="Q5" s="10"/>
      <c r="R5" s="11"/>
      <c r="S5" s="12">
        <f t="shared" si="2"/>
        <v>0</v>
      </c>
      <c r="V5" s="1">
        <v>3</v>
      </c>
      <c r="W5" s="13" t="s">
        <v>3</v>
      </c>
      <c r="X5" s="10"/>
      <c r="Y5" s="11"/>
      <c r="Z5" s="12">
        <f t="shared" si="3"/>
        <v>0</v>
      </c>
      <c r="AB5" s="1">
        <v>3</v>
      </c>
      <c r="AC5" s="13" t="s">
        <v>3</v>
      </c>
      <c r="AD5" s="10"/>
      <c r="AE5" s="11"/>
      <c r="AF5" s="12">
        <f t="shared" si="4"/>
        <v>0</v>
      </c>
    </row>
    <row r="6" spans="1:32" ht="18.75" x14ac:dyDescent="0.3">
      <c r="A6" s="1">
        <v>4</v>
      </c>
      <c r="B6" s="2" t="s">
        <v>4</v>
      </c>
      <c r="C6" s="3"/>
      <c r="D6" s="4"/>
      <c r="E6" s="12">
        <f t="shared" si="0"/>
        <v>0</v>
      </c>
      <c r="H6" s="1">
        <v>4</v>
      </c>
      <c r="I6" s="2" t="s">
        <v>4</v>
      </c>
      <c r="J6" s="3"/>
      <c r="K6" s="4"/>
      <c r="L6" s="12">
        <f t="shared" si="1"/>
        <v>0</v>
      </c>
      <c r="O6" s="1">
        <v>4</v>
      </c>
      <c r="P6" s="2" t="s">
        <v>4</v>
      </c>
      <c r="Q6" s="3"/>
      <c r="R6" s="4"/>
      <c r="S6" s="12">
        <f t="shared" si="2"/>
        <v>0</v>
      </c>
      <c r="V6" s="1">
        <v>4</v>
      </c>
      <c r="W6" s="2" t="s">
        <v>4</v>
      </c>
      <c r="X6" s="3"/>
      <c r="Y6" s="4"/>
      <c r="Z6" s="12">
        <f t="shared" si="3"/>
        <v>0</v>
      </c>
      <c r="AB6" s="1">
        <v>4</v>
      </c>
      <c r="AC6" s="2" t="s">
        <v>4</v>
      </c>
      <c r="AD6" s="3"/>
      <c r="AE6" s="4"/>
      <c r="AF6" s="12">
        <f t="shared" si="4"/>
        <v>0</v>
      </c>
    </row>
    <row r="7" spans="1:32" ht="18.75" x14ac:dyDescent="0.3">
      <c r="A7" s="1">
        <v>5</v>
      </c>
      <c r="B7" s="2" t="s">
        <v>5</v>
      </c>
      <c r="C7" s="16"/>
      <c r="D7" s="17"/>
      <c r="E7" s="12">
        <f t="shared" si="0"/>
        <v>0</v>
      </c>
      <c r="H7" s="1">
        <v>5</v>
      </c>
      <c r="I7" s="2" t="s">
        <v>5</v>
      </c>
      <c r="J7" s="16"/>
      <c r="K7" s="17"/>
      <c r="L7" s="12">
        <f t="shared" si="1"/>
        <v>0</v>
      </c>
      <c r="O7" s="1">
        <v>5</v>
      </c>
      <c r="P7" s="2" t="s">
        <v>5</v>
      </c>
      <c r="Q7" s="16"/>
      <c r="R7" s="17"/>
      <c r="S7" s="12">
        <f t="shared" si="2"/>
        <v>0</v>
      </c>
      <c r="V7" s="1">
        <v>5</v>
      </c>
      <c r="W7" s="2" t="s">
        <v>5</v>
      </c>
      <c r="X7" s="16"/>
      <c r="Y7" s="17"/>
      <c r="Z7" s="12">
        <f t="shared" si="3"/>
        <v>0</v>
      </c>
      <c r="AB7" s="1">
        <v>5</v>
      </c>
      <c r="AC7" s="2" t="s">
        <v>5</v>
      </c>
      <c r="AD7" s="16"/>
      <c r="AE7" s="17"/>
      <c r="AF7" s="12">
        <f t="shared" si="4"/>
        <v>0</v>
      </c>
    </row>
    <row r="8" spans="1:32" ht="18.75" x14ac:dyDescent="0.3">
      <c r="A8" s="1">
        <v>6</v>
      </c>
      <c r="B8" s="2" t="s">
        <v>6</v>
      </c>
      <c r="C8" s="16">
        <v>14.1</v>
      </c>
      <c r="D8" s="17">
        <v>16</v>
      </c>
      <c r="E8" s="12">
        <f t="shared" si="0"/>
        <v>225.6</v>
      </c>
      <c r="H8" s="1">
        <v>6</v>
      </c>
      <c r="I8" s="2" t="s">
        <v>6</v>
      </c>
      <c r="J8" s="16">
        <v>31.9</v>
      </c>
      <c r="K8" s="17">
        <v>16</v>
      </c>
      <c r="L8" s="12">
        <f t="shared" si="1"/>
        <v>510.4</v>
      </c>
      <c r="O8" s="1">
        <v>6</v>
      </c>
      <c r="P8" s="2" t="s">
        <v>6</v>
      </c>
      <c r="Q8" s="16">
        <v>36.200000000000003</v>
      </c>
      <c r="R8" s="17">
        <v>16</v>
      </c>
      <c r="S8" s="12">
        <f t="shared" si="2"/>
        <v>579.20000000000005</v>
      </c>
      <c r="V8" s="1">
        <v>6</v>
      </c>
      <c r="W8" s="2" t="s">
        <v>6</v>
      </c>
      <c r="X8" s="16">
        <v>10</v>
      </c>
      <c r="Y8" s="17">
        <v>18</v>
      </c>
      <c r="Z8" s="12">
        <f t="shared" si="3"/>
        <v>180</v>
      </c>
      <c r="AB8" s="1">
        <v>6</v>
      </c>
      <c r="AC8" s="2" t="s">
        <v>6</v>
      </c>
      <c r="AD8" s="16">
        <v>26.2</v>
      </c>
      <c r="AE8" s="17">
        <v>18</v>
      </c>
      <c r="AF8" s="12">
        <f t="shared" si="4"/>
        <v>471.59999999999997</v>
      </c>
    </row>
    <row r="9" spans="1:32" ht="18.75" x14ac:dyDescent="0.3">
      <c r="A9" s="1">
        <v>7</v>
      </c>
      <c r="B9" s="2" t="s">
        <v>7</v>
      </c>
      <c r="C9" s="16">
        <f>60+186.8</f>
        <v>246.8</v>
      </c>
      <c r="D9" s="17">
        <v>42</v>
      </c>
      <c r="E9" s="4">
        <f t="shared" si="0"/>
        <v>10365.6</v>
      </c>
      <c r="H9" s="1">
        <v>7</v>
      </c>
      <c r="I9" s="2" t="s">
        <v>7</v>
      </c>
      <c r="J9" s="16">
        <v>65.099999999999994</v>
      </c>
      <c r="K9" s="17">
        <v>42</v>
      </c>
      <c r="L9" s="4">
        <f t="shared" si="1"/>
        <v>2734.2</v>
      </c>
      <c r="O9" s="1">
        <v>7</v>
      </c>
      <c r="P9" s="2" t="s">
        <v>7</v>
      </c>
      <c r="Q9" s="16">
        <v>62.2</v>
      </c>
      <c r="R9" s="17">
        <v>43</v>
      </c>
      <c r="S9" s="4">
        <f t="shared" si="2"/>
        <v>2674.6</v>
      </c>
      <c r="V9" s="1">
        <v>7</v>
      </c>
      <c r="W9" s="2" t="s">
        <v>7</v>
      </c>
      <c r="X9" s="16">
        <v>139.80000000000001</v>
      </c>
      <c r="Y9" s="17">
        <v>43</v>
      </c>
      <c r="Z9" s="4">
        <f t="shared" si="3"/>
        <v>6011.4000000000005</v>
      </c>
      <c r="AB9" s="1">
        <v>7</v>
      </c>
      <c r="AC9" s="2" t="s">
        <v>7</v>
      </c>
      <c r="AD9" s="16">
        <v>124.8</v>
      </c>
      <c r="AE9" s="17">
        <v>43</v>
      </c>
      <c r="AF9" s="4">
        <f t="shared" si="4"/>
        <v>5366.4</v>
      </c>
    </row>
    <row r="10" spans="1:32" ht="18.75" x14ac:dyDescent="0.3">
      <c r="A10" s="1">
        <v>8</v>
      </c>
      <c r="B10" s="2" t="s">
        <v>8</v>
      </c>
      <c r="C10" s="16">
        <v>1.35</v>
      </c>
      <c r="D10" s="17">
        <v>76</v>
      </c>
      <c r="E10" s="12">
        <f t="shared" si="0"/>
        <v>102.60000000000001</v>
      </c>
      <c r="H10" s="1">
        <v>8</v>
      </c>
      <c r="I10" s="2" t="s">
        <v>8</v>
      </c>
      <c r="J10" s="16">
        <v>5.5</v>
      </c>
      <c r="K10" s="17">
        <v>76</v>
      </c>
      <c r="L10" s="12">
        <f t="shared" si="1"/>
        <v>418</v>
      </c>
      <c r="O10" s="1">
        <v>8</v>
      </c>
      <c r="P10" s="2" t="s">
        <v>8</v>
      </c>
      <c r="Q10" s="16">
        <v>15</v>
      </c>
      <c r="R10" s="17">
        <v>76</v>
      </c>
      <c r="S10" s="12">
        <f t="shared" si="2"/>
        <v>1140</v>
      </c>
      <c r="V10" s="1">
        <v>8</v>
      </c>
      <c r="W10" s="2" t="s">
        <v>8</v>
      </c>
      <c r="X10" s="16"/>
      <c r="Y10" s="17"/>
      <c r="Z10" s="12">
        <f t="shared" si="3"/>
        <v>0</v>
      </c>
      <c r="AB10" s="1">
        <v>8</v>
      </c>
      <c r="AC10" s="2" t="s">
        <v>8</v>
      </c>
      <c r="AD10" s="16">
        <v>16</v>
      </c>
      <c r="AE10" s="17">
        <v>76</v>
      </c>
      <c r="AF10" s="12">
        <f t="shared" si="4"/>
        <v>1216</v>
      </c>
    </row>
    <row r="11" spans="1:32" ht="18.75" x14ac:dyDescent="0.3">
      <c r="A11" s="1">
        <v>9</v>
      </c>
      <c r="B11" s="2" t="s">
        <v>9</v>
      </c>
      <c r="C11" s="16"/>
      <c r="D11" s="17"/>
      <c r="E11" s="12">
        <f t="shared" si="0"/>
        <v>0</v>
      </c>
      <c r="H11" s="1">
        <v>9</v>
      </c>
      <c r="I11" s="2" t="s">
        <v>9</v>
      </c>
      <c r="J11" s="16"/>
      <c r="K11" s="17"/>
      <c r="L11" s="12">
        <f t="shared" si="1"/>
        <v>0</v>
      </c>
      <c r="O11" s="1">
        <v>9</v>
      </c>
      <c r="P11" s="2" t="s">
        <v>9</v>
      </c>
      <c r="Q11" s="16"/>
      <c r="R11" s="17"/>
      <c r="S11" s="12">
        <f t="shared" si="2"/>
        <v>0</v>
      </c>
      <c r="V11" s="1">
        <v>9</v>
      </c>
      <c r="W11" s="2" t="s">
        <v>9</v>
      </c>
      <c r="X11" s="16"/>
      <c r="Y11" s="17"/>
      <c r="Z11" s="12">
        <f t="shared" si="3"/>
        <v>0</v>
      </c>
      <c r="AB11" s="1">
        <v>9</v>
      </c>
      <c r="AC11" s="2" t="s">
        <v>9</v>
      </c>
      <c r="AD11" s="16"/>
      <c r="AE11" s="17"/>
      <c r="AF11" s="12">
        <f t="shared" si="4"/>
        <v>0</v>
      </c>
    </row>
    <row r="12" spans="1:32" ht="18.75" x14ac:dyDescent="0.3">
      <c r="A12" s="1">
        <v>10</v>
      </c>
      <c r="B12" s="2" t="s">
        <v>10</v>
      </c>
      <c r="C12" s="16"/>
      <c r="D12" s="17"/>
      <c r="E12" s="12">
        <f t="shared" si="0"/>
        <v>0</v>
      </c>
      <c r="H12" s="1">
        <v>10</v>
      </c>
      <c r="I12" s="2" t="s">
        <v>10</v>
      </c>
      <c r="J12" s="16">
        <v>1</v>
      </c>
      <c r="K12" s="17">
        <v>76</v>
      </c>
      <c r="L12" s="12">
        <f t="shared" si="1"/>
        <v>76</v>
      </c>
      <c r="O12" s="1">
        <v>10</v>
      </c>
      <c r="P12" s="2" t="s">
        <v>10</v>
      </c>
      <c r="Q12" s="16"/>
      <c r="R12" s="17"/>
      <c r="S12" s="12">
        <f t="shared" si="2"/>
        <v>0</v>
      </c>
      <c r="V12" s="1">
        <v>10</v>
      </c>
      <c r="W12" s="2" t="s">
        <v>10</v>
      </c>
      <c r="X12" s="16"/>
      <c r="Y12" s="17"/>
      <c r="Z12" s="12">
        <f t="shared" si="3"/>
        <v>0</v>
      </c>
      <c r="AB12" s="1">
        <v>10</v>
      </c>
      <c r="AC12" s="2" t="s">
        <v>10</v>
      </c>
      <c r="AD12" s="16"/>
      <c r="AE12" s="17"/>
      <c r="AF12" s="12">
        <f t="shared" si="4"/>
        <v>0</v>
      </c>
    </row>
    <row r="13" spans="1:32" ht="18.75" x14ac:dyDescent="0.3">
      <c r="A13" s="1">
        <v>11</v>
      </c>
      <c r="B13" s="2" t="s">
        <v>11</v>
      </c>
      <c r="C13" s="16">
        <v>4.835</v>
      </c>
      <c r="D13" s="17">
        <v>625</v>
      </c>
      <c r="E13" s="12">
        <f t="shared" si="0"/>
        <v>3021.875</v>
      </c>
      <c r="H13" s="1">
        <v>11</v>
      </c>
      <c r="I13" s="2" t="s">
        <v>11</v>
      </c>
      <c r="J13" s="16">
        <v>11.45</v>
      </c>
      <c r="K13" s="17">
        <v>49</v>
      </c>
      <c r="L13" s="12">
        <f t="shared" si="1"/>
        <v>561.04999999999995</v>
      </c>
      <c r="O13" s="1">
        <v>11</v>
      </c>
      <c r="P13" s="2" t="s">
        <v>11</v>
      </c>
      <c r="Q13" s="16">
        <v>8.0500000000000007</v>
      </c>
      <c r="R13" s="17">
        <v>49</v>
      </c>
      <c r="S13" s="12">
        <f t="shared" si="2"/>
        <v>394.45000000000005</v>
      </c>
      <c r="V13" s="1">
        <v>11</v>
      </c>
      <c r="W13" s="2" t="s">
        <v>11</v>
      </c>
      <c r="X13" s="16">
        <v>2.1</v>
      </c>
      <c r="Y13" s="17">
        <v>49</v>
      </c>
      <c r="Z13" s="12">
        <f t="shared" si="3"/>
        <v>102.9</v>
      </c>
      <c r="AB13" s="1">
        <v>11</v>
      </c>
      <c r="AC13" s="2" t="s">
        <v>11</v>
      </c>
      <c r="AD13" s="16">
        <v>8.15</v>
      </c>
      <c r="AE13" s="17">
        <v>49</v>
      </c>
      <c r="AF13" s="12">
        <f t="shared" si="4"/>
        <v>399.35</v>
      </c>
    </row>
    <row r="14" spans="1:32" ht="18.75" x14ac:dyDescent="0.3">
      <c r="A14" s="1">
        <v>12</v>
      </c>
      <c r="B14" s="2" t="s">
        <v>12</v>
      </c>
      <c r="C14" s="16">
        <v>64.5</v>
      </c>
      <c r="D14" s="17">
        <v>22</v>
      </c>
      <c r="E14" s="12">
        <f t="shared" si="0"/>
        <v>1419</v>
      </c>
      <c r="H14" s="1">
        <v>12</v>
      </c>
      <c r="I14" s="2" t="s">
        <v>12</v>
      </c>
      <c r="J14" s="16">
        <v>88.5</v>
      </c>
      <c r="K14" s="17">
        <v>20</v>
      </c>
      <c r="L14" s="12">
        <f t="shared" si="1"/>
        <v>1770</v>
      </c>
      <c r="O14" s="1">
        <v>12</v>
      </c>
      <c r="P14" s="2" t="s">
        <v>12</v>
      </c>
      <c r="Q14" s="16"/>
      <c r="R14" s="17"/>
      <c r="S14" s="12">
        <f t="shared" si="2"/>
        <v>0</v>
      </c>
      <c r="V14" s="1">
        <v>12</v>
      </c>
      <c r="W14" s="2" t="s">
        <v>12</v>
      </c>
      <c r="X14" s="16">
        <v>24.5</v>
      </c>
      <c r="Y14" s="17">
        <v>22</v>
      </c>
      <c r="Z14" s="12">
        <f t="shared" si="3"/>
        <v>539</v>
      </c>
      <c r="AB14" s="1">
        <v>12</v>
      </c>
      <c r="AC14" s="2" t="s">
        <v>12</v>
      </c>
      <c r="AD14" s="16">
        <f>25.5+11.25+73.5</f>
        <v>110.25</v>
      </c>
      <c r="AE14" s="17">
        <v>22</v>
      </c>
      <c r="AF14" s="12">
        <f t="shared" si="4"/>
        <v>2425.5</v>
      </c>
    </row>
    <row r="15" spans="1:32" ht="18.75" x14ac:dyDescent="0.3">
      <c r="A15" s="1">
        <v>13</v>
      </c>
      <c r="B15" s="2" t="s">
        <v>13</v>
      </c>
      <c r="C15" s="16">
        <f>945.1+999+967</f>
        <v>2911.1</v>
      </c>
      <c r="D15" s="17">
        <v>31.5</v>
      </c>
      <c r="E15" s="12">
        <f t="shared" si="0"/>
        <v>91699.65</v>
      </c>
      <c r="H15" s="1">
        <v>13</v>
      </c>
      <c r="I15" s="2" t="s">
        <v>13</v>
      </c>
      <c r="J15" s="16">
        <f>931.7+947.5</f>
        <v>1879.2</v>
      </c>
      <c r="K15" s="17">
        <v>30.5</v>
      </c>
      <c r="L15" s="12">
        <f t="shared" si="1"/>
        <v>57315.6</v>
      </c>
      <c r="O15" s="1">
        <v>13</v>
      </c>
      <c r="P15" s="2" t="s">
        <v>13</v>
      </c>
      <c r="Q15" s="16">
        <f>923+964</f>
        <v>1887</v>
      </c>
      <c r="R15" s="17">
        <v>29</v>
      </c>
      <c r="S15" s="12">
        <f t="shared" si="2"/>
        <v>54723</v>
      </c>
      <c r="V15" s="1">
        <v>13</v>
      </c>
      <c r="W15" s="2" t="s">
        <v>13</v>
      </c>
      <c r="X15" s="16">
        <f>912.6+914.4</f>
        <v>1827</v>
      </c>
      <c r="Y15" s="17">
        <v>27</v>
      </c>
      <c r="Z15" s="12">
        <f t="shared" si="3"/>
        <v>49329</v>
      </c>
      <c r="AB15" s="1">
        <v>13</v>
      </c>
      <c r="AC15" s="2" t="s">
        <v>13</v>
      </c>
      <c r="AD15" s="16">
        <f>906.2+903.1+786.5+940.7</f>
        <v>3536.5</v>
      </c>
      <c r="AE15" s="17">
        <v>27</v>
      </c>
      <c r="AF15" s="12">
        <f t="shared" si="4"/>
        <v>95485.5</v>
      </c>
    </row>
    <row r="16" spans="1:32" ht="18.75" x14ac:dyDescent="0.3">
      <c r="A16" s="1">
        <v>14</v>
      </c>
      <c r="B16" s="2" t="s">
        <v>13</v>
      </c>
      <c r="C16" s="16"/>
      <c r="D16" s="17"/>
      <c r="E16" s="12">
        <f t="shared" si="0"/>
        <v>0</v>
      </c>
      <c r="H16" s="1">
        <v>14</v>
      </c>
      <c r="I16" s="2" t="s">
        <v>13</v>
      </c>
      <c r="J16" s="16">
        <v>944</v>
      </c>
      <c r="K16" s="17">
        <v>31</v>
      </c>
      <c r="L16" s="12">
        <f t="shared" si="1"/>
        <v>29264</v>
      </c>
      <c r="P16" s="2"/>
      <c r="Q16" s="16"/>
      <c r="R16" s="17"/>
      <c r="S16" s="12"/>
      <c r="W16" s="2"/>
      <c r="X16" s="16"/>
      <c r="Y16" s="17"/>
      <c r="Z16" s="12"/>
      <c r="AC16" s="2"/>
      <c r="AD16" s="16"/>
      <c r="AE16" s="17"/>
      <c r="AF16" s="12"/>
    </row>
    <row r="17" spans="1:32" ht="18.75" x14ac:dyDescent="0.3">
      <c r="A17" s="1">
        <v>15</v>
      </c>
      <c r="B17" s="2" t="s">
        <v>14</v>
      </c>
      <c r="C17" s="16"/>
      <c r="D17" s="17"/>
      <c r="E17" s="12">
        <f t="shared" si="0"/>
        <v>0</v>
      </c>
      <c r="H17" s="1">
        <v>15</v>
      </c>
      <c r="I17" s="2" t="s">
        <v>14</v>
      </c>
      <c r="J17" s="16"/>
      <c r="K17" s="17"/>
      <c r="L17" s="12">
        <f t="shared" si="1"/>
        <v>0</v>
      </c>
      <c r="O17" s="1">
        <v>14</v>
      </c>
      <c r="P17" s="2" t="s">
        <v>14</v>
      </c>
      <c r="Q17" s="16">
        <v>2</v>
      </c>
      <c r="R17" s="17">
        <v>14</v>
      </c>
      <c r="S17" s="12">
        <f t="shared" si="2"/>
        <v>28</v>
      </c>
      <c r="V17" s="1">
        <v>14</v>
      </c>
      <c r="W17" s="2" t="s">
        <v>14</v>
      </c>
      <c r="X17" s="16">
        <v>3</v>
      </c>
      <c r="Y17" s="17">
        <v>14</v>
      </c>
      <c r="Z17" s="12">
        <f t="shared" si="3"/>
        <v>42</v>
      </c>
      <c r="AB17" s="1">
        <v>14</v>
      </c>
      <c r="AC17" s="2" t="s">
        <v>14</v>
      </c>
      <c r="AD17" s="16">
        <v>3</v>
      </c>
      <c r="AE17" s="17">
        <v>14</v>
      </c>
      <c r="AF17" s="12">
        <f t="shared" si="4"/>
        <v>42</v>
      </c>
    </row>
    <row r="18" spans="1:32" ht="18.75" x14ac:dyDescent="0.3">
      <c r="A18" s="1">
        <v>16</v>
      </c>
      <c r="B18" s="2" t="s">
        <v>15</v>
      </c>
      <c r="C18" s="16"/>
      <c r="D18" s="17"/>
      <c r="E18" s="12">
        <f t="shared" si="0"/>
        <v>0</v>
      </c>
      <c r="H18" s="1">
        <v>16</v>
      </c>
      <c r="I18" s="2" t="s">
        <v>15</v>
      </c>
      <c r="J18" s="16"/>
      <c r="K18" s="17"/>
      <c r="L18" s="12">
        <f t="shared" si="1"/>
        <v>0</v>
      </c>
      <c r="O18" s="1">
        <v>15</v>
      </c>
      <c r="P18" s="2" t="s">
        <v>15</v>
      </c>
      <c r="Q18" s="16"/>
      <c r="R18" s="17"/>
      <c r="S18" s="12">
        <f t="shared" si="2"/>
        <v>0</v>
      </c>
      <c r="V18" s="1">
        <v>15</v>
      </c>
      <c r="W18" s="2" t="s">
        <v>15</v>
      </c>
      <c r="X18" s="16"/>
      <c r="Y18" s="17"/>
      <c r="Z18" s="12">
        <f t="shared" si="3"/>
        <v>0</v>
      </c>
      <c r="AB18" s="1">
        <v>15</v>
      </c>
      <c r="AC18" s="2" t="s">
        <v>15</v>
      </c>
      <c r="AD18" s="16"/>
      <c r="AE18" s="17"/>
      <c r="AF18" s="12">
        <f t="shared" si="4"/>
        <v>0</v>
      </c>
    </row>
    <row r="19" spans="1:32" ht="18.75" x14ac:dyDescent="0.3">
      <c r="A19" s="1">
        <v>17</v>
      </c>
      <c r="B19" s="2" t="s">
        <v>16</v>
      </c>
      <c r="C19" s="16"/>
      <c r="D19" s="17"/>
      <c r="E19" s="12">
        <f t="shared" si="0"/>
        <v>0</v>
      </c>
      <c r="H19" s="1">
        <v>17</v>
      </c>
      <c r="I19" s="2" t="s">
        <v>16</v>
      </c>
      <c r="J19" s="16"/>
      <c r="K19" s="17"/>
      <c r="L19" s="12">
        <f t="shared" si="1"/>
        <v>0</v>
      </c>
      <c r="O19" s="1">
        <v>16</v>
      </c>
      <c r="P19" s="2" t="s">
        <v>16</v>
      </c>
      <c r="Q19" s="16"/>
      <c r="R19" s="17"/>
      <c r="S19" s="12">
        <f t="shared" si="2"/>
        <v>0</v>
      </c>
      <c r="V19" s="1">
        <v>16</v>
      </c>
      <c r="W19" s="2" t="s">
        <v>16</v>
      </c>
      <c r="X19" s="16"/>
      <c r="Y19" s="17"/>
      <c r="Z19" s="12">
        <f t="shared" si="3"/>
        <v>0</v>
      </c>
      <c r="AB19" s="1">
        <v>16</v>
      </c>
      <c r="AC19" s="2" t="s">
        <v>16</v>
      </c>
      <c r="AD19" s="16">
        <v>29</v>
      </c>
      <c r="AE19" s="17">
        <v>91</v>
      </c>
      <c r="AF19" s="12">
        <f t="shared" si="4"/>
        <v>2639</v>
      </c>
    </row>
    <row r="20" spans="1:32" ht="18.75" x14ac:dyDescent="0.3">
      <c r="A20" s="1">
        <v>18</v>
      </c>
      <c r="B20" s="2" t="s">
        <v>17</v>
      </c>
      <c r="C20" s="16"/>
      <c r="D20" s="17"/>
      <c r="E20" s="12">
        <f t="shared" si="0"/>
        <v>0</v>
      </c>
      <c r="H20" s="1">
        <v>18</v>
      </c>
      <c r="I20" s="2" t="s">
        <v>17</v>
      </c>
      <c r="J20" s="16"/>
      <c r="K20" s="17"/>
      <c r="L20" s="12">
        <f t="shared" si="1"/>
        <v>0</v>
      </c>
      <c r="O20" s="1">
        <v>17</v>
      </c>
      <c r="P20" s="2" t="s">
        <v>17</v>
      </c>
      <c r="Q20" s="16"/>
      <c r="R20" s="17"/>
      <c r="S20" s="12">
        <f t="shared" si="2"/>
        <v>0</v>
      </c>
      <c r="V20" s="1">
        <v>17</v>
      </c>
      <c r="W20" s="2" t="s">
        <v>17</v>
      </c>
      <c r="X20" s="16"/>
      <c r="Y20" s="17"/>
      <c r="Z20" s="12">
        <f t="shared" si="3"/>
        <v>0</v>
      </c>
      <c r="AB20" s="1">
        <v>17</v>
      </c>
      <c r="AC20" s="2" t="s">
        <v>17</v>
      </c>
      <c r="AD20" s="16">
        <v>1.5</v>
      </c>
      <c r="AE20" s="17">
        <v>60</v>
      </c>
      <c r="AF20" s="12">
        <f t="shared" si="4"/>
        <v>90</v>
      </c>
    </row>
    <row r="21" spans="1:32" ht="18.75" x14ac:dyDescent="0.3">
      <c r="A21" s="1">
        <v>19</v>
      </c>
      <c r="B21" s="2" t="s">
        <v>18</v>
      </c>
      <c r="C21" s="16"/>
      <c r="D21" s="17"/>
      <c r="E21" s="12">
        <f t="shared" si="0"/>
        <v>0</v>
      </c>
      <c r="H21" s="1">
        <v>19</v>
      </c>
      <c r="I21" s="2" t="s">
        <v>18</v>
      </c>
      <c r="J21" s="16"/>
      <c r="K21" s="17"/>
      <c r="L21" s="12">
        <f t="shared" si="1"/>
        <v>0</v>
      </c>
      <c r="O21" s="1">
        <v>18</v>
      </c>
      <c r="P21" s="2" t="s">
        <v>18</v>
      </c>
      <c r="Q21" s="16"/>
      <c r="R21" s="17"/>
      <c r="S21" s="12">
        <f t="shared" si="2"/>
        <v>0</v>
      </c>
      <c r="V21" s="1">
        <v>18</v>
      </c>
      <c r="W21" s="2" t="s">
        <v>18</v>
      </c>
      <c r="X21" s="16"/>
      <c r="Y21" s="17"/>
      <c r="Z21" s="12">
        <f t="shared" si="3"/>
        <v>0</v>
      </c>
      <c r="AB21" s="1">
        <v>18</v>
      </c>
      <c r="AC21" s="2" t="s">
        <v>18</v>
      </c>
      <c r="AD21" s="16"/>
      <c r="AE21" s="17"/>
      <c r="AF21" s="12">
        <f t="shared" si="4"/>
        <v>0</v>
      </c>
    </row>
    <row r="22" spans="1:32" ht="18.75" x14ac:dyDescent="0.3">
      <c r="A22" s="1">
        <v>20</v>
      </c>
      <c r="B22" s="2" t="s">
        <v>19</v>
      </c>
      <c r="C22" s="16"/>
      <c r="D22" s="17"/>
      <c r="E22" s="12">
        <f t="shared" si="0"/>
        <v>0</v>
      </c>
      <c r="H22" s="1">
        <v>20</v>
      </c>
      <c r="I22" s="2" t="s">
        <v>19</v>
      </c>
      <c r="J22" s="16"/>
      <c r="K22" s="17"/>
      <c r="L22" s="12">
        <f t="shared" si="1"/>
        <v>0</v>
      </c>
      <c r="O22" s="1">
        <v>19</v>
      </c>
      <c r="P22" s="2" t="s">
        <v>19</v>
      </c>
      <c r="Q22" s="16"/>
      <c r="R22" s="17"/>
      <c r="S22" s="12">
        <f t="shared" si="2"/>
        <v>0</v>
      </c>
      <c r="V22" s="1">
        <v>19</v>
      </c>
      <c r="W22" s="2" t="s">
        <v>19</v>
      </c>
      <c r="X22" s="16"/>
      <c r="Y22" s="17"/>
      <c r="Z22" s="12">
        <f t="shared" si="3"/>
        <v>0</v>
      </c>
      <c r="AB22" s="1">
        <v>19</v>
      </c>
      <c r="AC22" s="2" t="s">
        <v>19</v>
      </c>
      <c r="AD22" s="16">
        <v>8.5</v>
      </c>
      <c r="AE22" s="17">
        <v>12</v>
      </c>
      <c r="AF22" s="12">
        <f t="shared" si="4"/>
        <v>102</v>
      </c>
    </row>
    <row r="23" spans="1:32" ht="18.75" x14ac:dyDescent="0.3">
      <c r="A23" s="1">
        <v>21</v>
      </c>
      <c r="B23" s="2" t="s">
        <v>20</v>
      </c>
      <c r="C23" s="16"/>
      <c r="D23" s="17"/>
      <c r="E23" s="4">
        <f t="shared" si="0"/>
        <v>0</v>
      </c>
      <c r="H23" s="1">
        <v>21</v>
      </c>
      <c r="I23" s="2" t="s">
        <v>20</v>
      </c>
      <c r="J23" s="16"/>
      <c r="K23" s="17"/>
      <c r="L23" s="4">
        <f t="shared" si="1"/>
        <v>0</v>
      </c>
      <c r="O23" s="1">
        <v>20</v>
      </c>
      <c r="P23" s="2" t="s">
        <v>20</v>
      </c>
      <c r="Q23" s="16"/>
      <c r="R23" s="17"/>
      <c r="S23" s="4">
        <f t="shared" si="2"/>
        <v>0</v>
      </c>
      <c r="V23" s="1">
        <v>20</v>
      </c>
      <c r="W23" s="2" t="s">
        <v>20</v>
      </c>
      <c r="X23" s="16"/>
      <c r="Y23" s="17"/>
      <c r="Z23" s="4">
        <f t="shared" si="3"/>
        <v>0</v>
      </c>
      <c r="AB23" s="1">
        <v>20</v>
      </c>
      <c r="AC23" s="2" t="s">
        <v>20</v>
      </c>
      <c r="AD23" s="16"/>
      <c r="AE23" s="17"/>
      <c r="AF23" s="4">
        <f t="shared" si="4"/>
        <v>0</v>
      </c>
    </row>
    <row r="24" spans="1:32" ht="18.75" x14ac:dyDescent="0.3">
      <c r="A24" s="1">
        <v>22</v>
      </c>
      <c r="B24" s="2" t="s">
        <v>73</v>
      </c>
      <c r="C24" s="16"/>
      <c r="D24" s="17"/>
      <c r="E24" s="12">
        <f t="shared" si="0"/>
        <v>0</v>
      </c>
      <c r="H24" s="1">
        <v>22</v>
      </c>
      <c r="I24" s="2" t="s">
        <v>73</v>
      </c>
      <c r="J24" s="16"/>
      <c r="K24" s="17"/>
      <c r="L24" s="12">
        <f t="shared" si="1"/>
        <v>0</v>
      </c>
      <c r="O24" s="1">
        <v>21</v>
      </c>
      <c r="P24" s="2" t="s">
        <v>73</v>
      </c>
      <c r="Q24" s="16">
        <v>36.15</v>
      </c>
      <c r="R24" s="17">
        <v>12</v>
      </c>
      <c r="S24" s="12">
        <f t="shared" si="2"/>
        <v>433.79999999999995</v>
      </c>
      <c r="V24" s="1">
        <v>21</v>
      </c>
      <c r="W24" s="2" t="s">
        <v>21</v>
      </c>
      <c r="X24" s="16">
        <v>72</v>
      </c>
      <c r="Y24" s="17">
        <v>24</v>
      </c>
      <c r="Z24" s="12">
        <f t="shared" si="3"/>
        <v>1728</v>
      </c>
      <c r="AB24" s="1">
        <v>21</v>
      </c>
      <c r="AC24" s="2" t="s">
        <v>21</v>
      </c>
      <c r="AD24" s="16">
        <v>61.4</v>
      </c>
      <c r="AE24" s="17">
        <v>24</v>
      </c>
      <c r="AF24" s="12">
        <f t="shared" si="4"/>
        <v>1473.6</v>
      </c>
    </row>
    <row r="25" spans="1:32" ht="18.75" x14ac:dyDescent="0.3">
      <c r="A25" s="1">
        <v>23</v>
      </c>
      <c r="B25" s="2" t="s">
        <v>72</v>
      </c>
      <c r="C25" s="16">
        <v>47</v>
      </c>
      <c r="D25" s="17">
        <v>24</v>
      </c>
      <c r="E25" s="12">
        <f t="shared" si="0"/>
        <v>1128</v>
      </c>
      <c r="H25" s="1">
        <v>23</v>
      </c>
      <c r="I25" s="2" t="s">
        <v>72</v>
      </c>
      <c r="J25" s="16">
        <v>43.2</v>
      </c>
      <c r="K25" s="17">
        <v>24</v>
      </c>
      <c r="L25" s="12">
        <f t="shared" si="1"/>
        <v>1036.8000000000002</v>
      </c>
      <c r="O25" s="1">
        <v>22</v>
      </c>
      <c r="P25" s="2" t="s">
        <v>72</v>
      </c>
      <c r="Q25" s="16">
        <v>40.5</v>
      </c>
      <c r="R25" s="17">
        <v>24</v>
      </c>
      <c r="S25" s="12">
        <f t="shared" si="2"/>
        <v>972</v>
      </c>
      <c r="V25" s="1">
        <v>22</v>
      </c>
      <c r="W25" s="2" t="s">
        <v>22</v>
      </c>
      <c r="X25" s="16"/>
      <c r="Y25" s="17"/>
      <c r="Z25" s="12">
        <f t="shared" si="3"/>
        <v>0</v>
      </c>
      <c r="AB25" s="1">
        <v>22</v>
      </c>
      <c r="AC25" s="2" t="s">
        <v>22</v>
      </c>
      <c r="AD25" s="16"/>
      <c r="AE25" s="17"/>
      <c r="AF25" s="12">
        <f t="shared" si="4"/>
        <v>0</v>
      </c>
    </row>
    <row r="26" spans="1:32" ht="18.75" x14ac:dyDescent="0.3">
      <c r="A26" s="1">
        <v>24</v>
      </c>
      <c r="B26" s="2" t="s">
        <v>23</v>
      </c>
      <c r="C26" s="16">
        <v>94.5</v>
      </c>
      <c r="D26" s="17">
        <v>12</v>
      </c>
      <c r="E26" s="12">
        <f t="shared" si="0"/>
        <v>1134</v>
      </c>
      <c r="H26" s="1">
        <v>24</v>
      </c>
      <c r="I26" s="2" t="s">
        <v>23</v>
      </c>
      <c r="J26" s="16">
        <v>143</v>
      </c>
      <c r="K26" s="17">
        <v>12</v>
      </c>
      <c r="L26" s="12">
        <f t="shared" si="1"/>
        <v>1716</v>
      </c>
      <c r="O26" s="1">
        <v>23</v>
      </c>
      <c r="P26" s="2" t="s">
        <v>23</v>
      </c>
      <c r="Q26" s="16"/>
      <c r="R26" s="17"/>
      <c r="S26" s="12">
        <f t="shared" si="2"/>
        <v>0</v>
      </c>
      <c r="V26" s="1">
        <v>23</v>
      </c>
      <c r="W26" s="2" t="s">
        <v>23</v>
      </c>
      <c r="X26" s="16">
        <v>36.85</v>
      </c>
      <c r="Y26" s="17">
        <v>12</v>
      </c>
      <c r="Z26" s="12">
        <f t="shared" si="3"/>
        <v>442.20000000000005</v>
      </c>
      <c r="AB26" s="1">
        <v>23</v>
      </c>
      <c r="AC26" s="2" t="s">
        <v>23</v>
      </c>
      <c r="AD26" s="16">
        <f>50+150</f>
        <v>200</v>
      </c>
      <c r="AE26" s="17">
        <v>12</v>
      </c>
      <c r="AF26" s="12">
        <f t="shared" si="4"/>
        <v>2400</v>
      </c>
    </row>
    <row r="27" spans="1:32" ht="18.75" x14ac:dyDescent="0.3">
      <c r="A27" s="1">
        <v>25</v>
      </c>
      <c r="B27" s="2" t="s">
        <v>24</v>
      </c>
      <c r="C27" s="16"/>
      <c r="D27" s="17"/>
      <c r="E27" s="4">
        <f t="shared" si="0"/>
        <v>0</v>
      </c>
      <c r="H27" s="1">
        <v>25</v>
      </c>
      <c r="I27" s="2" t="s">
        <v>24</v>
      </c>
      <c r="J27" s="16"/>
      <c r="K27" s="17"/>
      <c r="L27" s="4">
        <f t="shared" si="1"/>
        <v>0</v>
      </c>
      <c r="O27" s="1">
        <v>24</v>
      </c>
      <c r="P27" s="2" t="s">
        <v>24</v>
      </c>
      <c r="Q27" s="16">
        <v>10.5</v>
      </c>
      <c r="R27" s="17">
        <v>26</v>
      </c>
      <c r="S27" s="4">
        <f t="shared" si="2"/>
        <v>273</v>
      </c>
      <c r="V27" s="1">
        <v>24</v>
      </c>
      <c r="W27" s="2" t="s">
        <v>24</v>
      </c>
      <c r="X27" s="16"/>
      <c r="Y27" s="17"/>
      <c r="Z27" s="4">
        <f t="shared" si="3"/>
        <v>0</v>
      </c>
      <c r="AB27" s="1">
        <v>24</v>
      </c>
      <c r="AC27" s="2" t="s">
        <v>24</v>
      </c>
      <c r="AD27" s="16">
        <f>7.35+2.5</f>
        <v>9.85</v>
      </c>
      <c r="AE27" s="17">
        <v>26</v>
      </c>
      <c r="AF27" s="4">
        <f t="shared" si="4"/>
        <v>256.09999999999997</v>
      </c>
    </row>
    <row r="28" spans="1:32" ht="18.75" x14ac:dyDescent="0.3">
      <c r="A28" s="1">
        <v>26</v>
      </c>
      <c r="B28" s="2" t="s">
        <v>25</v>
      </c>
      <c r="C28" s="16">
        <v>3.9</v>
      </c>
      <c r="D28" s="17">
        <v>65</v>
      </c>
      <c r="E28" s="4">
        <f t="shared" si="0"/>
        <v>253.5</v>
      </c>
      <c r="H28" s="1">
        <v>26</v>
      </c>
      <c r="I28" s="2" t="s">
        <v>25</v>
      </c>
      <c r="J28" s="16"/>
      <c r="K28" s="17"/>
      <c r="L28" s="4">
        <f t="shared" si="1"/>
        <v>0</v>
      </c>
      <c r="O28" s="1">
        <v>25</v>
      </c>
      <c r="P28" s="2" t="s">
        <v>25</v>
      </c>
      <c r="Q28" s="16"/>
      <c r="R28" s="17"/>
      <c r="S28" s="4">
        <f t="shared" si="2"/>
        <v>0</v>
      </c>
      <c r="V28" s="1">
        <v>25</v>
      </c>
      <c r="W28" s="2" t="s">
        <v>25</v>
      </c>
      <c r="X28" s="16"/>
      <c r="Y28" s="17"/>
      <c r="Z28" s="4">
        <f t="shared" si="3"/>
        <v>0</v>
      </c>
      <c r="AB28" s="1">
        <v>25</v>
      </c>
      <c r="AC28" s="2" t="s">
        <v>25</v>
      </c>
      <c r="AD28" s="16">
        <v>2.1</v>
      </c>
      <c r="AE28" s="17">
        <v>65</v>
      </c>
      <c r="AF28" s="4">
        <f t="shared" si="4"/>
        <v>136.5</v>
      </c>
    </row>
    <row r="29" spans="1:32" ht="18.75" x14ac:dyDescent="0.3">
      <c r="A29" s="1">
        <v>27</v>
      </c>
      <c r="B29" s="2" t="s">
        <v>26</v>
      </c>
      <c r="C29" s="16"/>
      <c r="D29" s="17"/>
      <c r="E29" s="12">
        <f t="shared" si="0"/>
        <v>0</v>
      </c>
      <c r="H29" s="1">
        <v>27</v>
      </c>
      <c r="I29" s="2" t="s">
        <v>26</v>
      </c>
      <c r="J29" s="16"/>
      <c r="K29" s="17"/>
      <c r="L29" s="12">
        <f t="shared" si="1"/>
        <v>0</v>
      </c>
      <c r="O29" s="1">
        <v>26</v>
      </c>
      <c r="P29" s="2" t="s">
        <v>26</v>
      </c>
      <c r="Q29" s="16"/>
      <c r="R29" s="17"/>
      <c r="S29" s="12">
        <f t="shared" si="2"/>
        <v>0</v>
      </c>
      <c r="V29" s="1">
        <v>26</v>
      </c>
      <c r="W29" s="2" t="s">
        <v>26</v>
      </c>
      <c r="X29" s="16"/>
      <c r="Y29" s="17"/>
      <c r="Z29" s="12">
        <f t="shared" si="3"/>
        <v>0</v>
      </c>
      <c r="AB29" s="1">
        <v>26</v>
      </c>
      <c r="AC29" s="2" t="s">
        <v>26</v>
      </c>
      <c r="AD29" s="16">
        <v>53.8</v>
      </c>
      <c r="AE29" s="17">
        <v>67</v>
      </c>
      <c r="AF29" s="12">
        <f t="shared" si="4"/>
        <v>3604.6</v>
      </c>
    </row>
    <row r="30" spans="1:32" ht="18.75" x14ac:dyDescent="0.3">
      <c r="A30" s="1">
        <v>28</v>
      </c>
      <c r="B30" s="2" t="s">
        <v>27</v>
      </c>
      <c r="C30" s="16">
        <f>14.5+16.55</f>
        <v>31.05</v>
      </c>
      <c r="D30" s="17">
        <v>32</v>
      </c>
      <c r="E30" s="12">
        <f t="shared" si="0"/>
        <v>993.6</v>
      </c>
      <c r="H30" s="1">
        <v>28</v>
      </c>
      <c r="I30" s="2" t="s">
        <v>27</v>
      </c>
      <c r="J30" s="16">
        <v>10</v>
      </c>
      <c r="K30" s="17">
        <v>30</v>
      </c>
      <c r="L30" s="12">
        <f t="shared" si="1"/>
        <v>300</v>
      </c>
      <c r="O30" s="1">
        <v>27</v>
      </c>
      <c r="P30" s="2" t="s">
        <v>27</v>
      </c>
      <c r="Q30" s="16">
        <f>15.7+0.7</f>
        <v>16.399999999999999</v>
      </c>
      <c r="R30" s="17">
        <v>30</v>
      </c>
      <c r="S30" s="12">
        <f t="shared" si="2"/>
        <v>491.99999999999994</v>
      </c>
      <c r="V30" s="1">
        <v>27</v>
      </c>
      <c r="W30" s="2" t="s">
        <v>27</v>
      </c>
      <c r="X30" s="16">
        <v>26</v>
      </c>
      <c r="Y30" s="17">
        <v>30</v>
      </c>
      <c r="Z30" s="12">
        <f t="shared" si="3"/>
        <v>780</v>
      </c>
      <c r="AB30" s="1">
        <v>27</v>
      </c>
      <c r="AC30" s="2" t="s">
        <v>27</v>
      </c>
      <c r="AD30" s="16">
        <f>17.5+1.46</f>
        <v>18.96</v>
      </c>
      <c r="AE30" s="17">
        <v>30</v>
      </c>
      <c r="AF30" s="12">
        <f t="shared" si="4"/>
        <v>568.80000000000007</v>
      </c>
    </row>
    <row r="31" spans="1:32" ht="18.75" x14ac:dyDescent="0.3">
      <c r="A31" s="1">
        <v>29</v>
      </c>
      <c r="B31" s="2" t="s">
        <v>69</v>
      </c>
      <c r="C31" s="16"/>
      <c r="D31" s="17"/>
      <c r="E31" s="4">
        <f t="shared" si="0"/>
        <v>0</v>
      </c>
      <c r="H31" s="1">
        <v>29</v>
      </c>
      <c r="I31" s="2" t="s">
        <v>69</v>
      </c>
      <c r="J31" s="16"/>
      <c r="K31" s="17"/>
      <c r="L31" s="4">
        <f t="shared" si="1"/>
        <v>0</v>
      </c>
      <c r="O31" s="1">
        <v>28</v>
      </c>
      <c r="P31" s="2" t="s">
        <v>69</v>
      </c>
      <c r="Q31" s="16"/>
      <c r="R31" s="17"/>
      <c r="S31" s="4">
        <f t="shared" si="2"/>
        <v>0</v>
      </c>
      <c r="V31" s="1">
        <v>28</v>
      </c>
      <c r="W31" s="2" t="s">
        <v>69</v>
      </c>
      <c r="X31" s="16">
        <v>11.5</v>
      </c>
      <c r="Y31" s="17">
        <v>76</v>
      </c>
      <c r="Z31" s="4">
        <f t="shared" si="3"/>
        <v>874</v>
      </c>
      <c r="AB31" s="1">
        <v>28</v>
      </c>
      <c r="AC31" s="2" t="s">
        <v>28</v>
      </c>
      <c r="AD31" s="16"/>
      <c r="AE31" s="17"/>
      <c r="AF31" s="4">
        <f t="shared" si="4"/>
        <v>0</v>
      </c>
    </row>
    <row r="32" spans="1:32" ht="18.75" x14ac:dyDescent="0.3">
      <c r="A32" s="1">
        <v>30</v>
      </c>
      <c r="B32" s="2" t="s">
        <v>29</v>
      </c>
      <c r="C32" s="16"/>
      <c r="D32" s="17"/>
      <c r="E32" s="12">
        <f t="shared" si="0"/>
        <v>0</v>
      </c>
      <c r="H32" s="1">
        <v>30</v>
      </c>
      <c r="I32" s="2" t="s">
        <v>29</v>
      </c>
      <c r="J32" s="16"/>
      <c r="K32" s="17"/>
      <c r="L32" s="12">
        <f t="shared" si="1"/>
        <v>0</v>
      </c>
      <c r="O32" s="1">
        <v>29</v>
      </c>
      <c r="P32" s="2" t="s">
        <v>29</v>
      </c>
      <c r="Q32" s="16"/>
      <c r="R32" s="17"/>
      <c r="S32" s="12">
        <f t="shared" si="2"/>
        <v>0</v>
      </c>
      <c r="V32" s="1">
        <v>29</v>
      </c>
      <c r="W32" s="2" t="s">
        <v>29</v>
      </c>
      <c r="X32" s="16"/>
      <c r="Y32" s="17"/>
      <c r="Z32" s="12">
        <f t="shared" si="3"/>
        <v>0</v>
      </c>
      <c r="AB32" s="1">
        <v>29</v>
      </c>
      <c r="AC32" s="2" t="s">
        <v>29</v>
      </c>
      <c r="AD32" s="16"/>
      <c r="AE32" s="17"/>
      <c r="AF32" s="12">
        <f t="shared" si="4"/>
        <v>0</v>
      </c>
    </row>
    <row r="33" spans="1:32" ht="18.75" x14ac:dyDescent="0.3">
      <c r="A33" s="1">
        <v>31</v>
      </c>
      <c r="B33" s="2" t="s">
        <v>30</v>
      </c>
      <c r="C33" s="16">
        <v>1.25</v>
      </c>
      <c r="D33" s="17">
        <v>17</v>
      </c>
      <c r="E33" s="12">
        <f t="shared" si="0"/>
        <v>21.25</v>
      </c>
      <c r="H33" s="1">
        <v>31</v>
      </c>
      <c r="I33" s="2" t="s">
        <v>30</v>
      </c>
      <c r="J33" s="16">
        <v>3</v>
      </c>
      <c r="K33" s="17">
        <v>16</v>
      </c>
      <c r="L33" s="12">
        <f t="shared" si="1"/>
        <v>48</v>
      </c>
      <c r="O33" s="1">
        <v>30</v>
      </c>
      <c r="P33" s="2" t="s">
        <v>30</v>
      </c>
      <c r="Q33" s="16"/>
      <c r="R33" s="17"/>
      <c r="S33" s="12">
        <f t="shared" si="2"/>
        <v>0</v>
      </c>
      <c r="V33" s="1">
        <v>30</v>
      </c>
      <c r="W33" s="2" t="s">
        <v>30</v>
      </c>
      <c r="X33" s="16"/>
      <c r="Y33" s="17"/>
      <c r="Z33" s="12">
        <f t="shared" si="3"/>
        <v>0</v>
      </c>
      <c r="AB33" s="1">
        <v>30</v>
      </c>
      <c r="AC33" s="2" t="s">
        <v>30</v>
      </c>
      <c r="AD33" s="16"/>
      <c r="AE33" s="17"/>
      <c r="AF33" s="12">
        <f t="shared" si="4"/>
        <v>0</v>
      </c>
    </row>
    <row r="34" spans="1:32" ht="18.75" x14ac:dyDescent="0.3">
      <c r="A34" s="1">
        <v>32</v>
      </c>
      <c r="B34" s="2" t="s">
        <v>31</v>
      </c>
      <c r="C34" s="16"/>
      <c r="D34" s="17"/>
      <c r="E34" s="12">
        <f t="shared" si="0"/>
        <v>0</v>
      </c>
      <c r="H34" s="1">
        <v>32</v>
      </c>
      <c r="I34" s="2" t="s">
        <v>31</v>
      </c>
      <c r="J34" s="16"/>
      <c r="K34" s="17"/>
      <c r="L34" s="12">
        <f t="shared" si="1"/>
        <v>0</v>
      </c>
      <c r="O34" s="1">
        <v>31</v>
      </c>
      <c r="P34" s="2" t="s">
        <v>31</v>
      </c>
      <c r="Q34" s="16"/>
      <c r="R34" s="17"/>
      <c r="S34" s="12">
        <f t="shared" si="2"/>
        <v>0</v>
      </c>
      <c r="V34" s="1">
        <v>31</v>
      </c>
      <c r="W34" s="2" t="s">
        <v>31</v>
      </c>
      <c r="X34" s="16"/>
      <c r="Y34" s="17"/>
      <c r="Z34" s="12">
        <f t="shared" si="3"/>
        <v>0</v>
      </c>
      <c r="AB34" s="1">
        <v>31</v>
      </c>
      <c r="AC34" s="2" t="s">
        <v>31</v>
      </c>
      <c r="AD34" s="16">
        <v>50.5</v>
      </c>
      <c r="AE34" s="17">
        <v>41</v>
      </c>
      <c r="AF34" s="12">
        <f t="shared" si="4"/>
        <v>2070.5</v>
      </c>
    </row>
    <row r="35" spans="1:32" ht="18.75" x14ac:dyDescent="0.3">
      <c r="A35" s="1">
        <v>33</v>
      </c>
      <c r="B35" s="2" t="s">
        <v>32</v>
      </c>
      <c r="C35" s="16">
        <v>145.5</v>
      </c>
      <c r="D35" s="17">
        <v>43</v>
      </c>
      <c r="E35" s="4">
        <f t="shared" si="0"/>
        <v>6256.5</v>
      </c>
      <c r="H35" s="1">
        <v>33</v>
      </c>
      <c r="I35" s="2" t="s">
        <v>32</v>
      </c>
      <c r="J35" s="16">
        <v>80</v>
      </c>
      <c r="K35" s="17">
        <v>44</v>
      </c>
      <c r="L35" s="4">
        <f t="shared" si="1"/>
        <v>3520</v>
      </c>
      <c r="O35" s="1">
        <v>32</v>
      </c>
      <c r="P35" s="2" t="s">
        <v>32</v>
      </c>
      <c r="Q35" s="16">
        <v>104.5</v>
      </c>
      <c r="R35" s="17">
        <v>43</v>
      </c>
      <c r="S35" s="4">
        <f t="shared" si="2"/>
        <v>4493.5</v>
      </c>
      <c r="V35" s="1">
        <v>32</v>
      </c>
      <c r="W35" s="2" t="s">
        <v>32</v>
      </c>
      <c r="X35" s="16">
        <v>181</v>
      </c>
      <c r="Y35" s="17">
        <v>41</v>
      </c>
      <c r="Z35" s="4">
        <f t="shared" si="3"/>
        <v>7421</v>
      </c>
      <c r="AB35" s="1">
        <v>32</v>
      </c>
      <c r="AC35" s="2" t="s">
        <v>32</v>
      </c>
      <c r="AD35" s="16">
        <v>112</v>
      </c>
      <c r="AE35" s="17">
        <v>41</v>
      </c>
      <c r="AF35" s="4">
        <f t="shared" si="4"/>
        <v>4592</v>
      </c>
    </row>
    <row r="36" spans="1:32" ht="18.75" x14ac:dyDescent="0.3">
      <c r="A36" s="1">
        <v>34</v>
      </c>
      <c r="B36" s="2" t="s">
        <v>33</v>
      </c>
      <c r="C36" s="16"/>
      <c r="D36" s="17"/>
      <c r="E36" s="12">
        <f t="shared" si="0"/>
        <v>0</v>
      </c>
      <c r="H36" s="1">
        <v>34</v>
      </c>
      <c r="I36" s="2" t="s">
        <v>33</v>
      </c>
      <c r="J36" s="16">
        <v>376</v>
      </c>
      <c r="K36" s="17">
        <v>41</v>
      </c>
      <c r="L36" s="12">
        <f t="shared" si="1"/>
        <v>15416</v>
      </c>
      <c r="O36" s="1">
        <v>33</v>
      </c>
      <c r="P36" s="2" t="s">
        <v>33</v>
      </c>
      <c r="Q36" s="16"/>
      <c r="R36" s="17"/>
      <c r="S36" s="12">
        <f t="shared" si="2"/>
        <v>0</v>
      </c>
      <c r="V36" s="1">
        <v>33</v>
      </c>
      <c r="W36" s="2" t="s">
        <v>33</v>
      </c>
      <c r="X36" s="16"/>
      <c r="Y36" s="17"/>
      <c r="Z36" s="12">
        <f t="shared" si="3"/>
        <v>0</v>
      </c>
      <c r="AB36" s="1">
        <v>33</v>
      </c>
      <c r="AC36" s="2" t="s">
        <v>33</v>
      </c>
      <c r="AD36" s="16"/>
      <c r="AE36" s="17"/>
      <c r="AF36" s="12">
        <f t="shared" si="4"/>
        <v>0</v>
      </c>
    </row>
    <row r="37" spans="1:32" ht="18.75" x14ac:dyDescent="0.3">
      <c r="A37" s="1">
        <v>35</v>
      </c>
      <c r="B37" s="18" t="s">
        <v>34</v>
      </c>
      <c r="C37" s="16"/>
      <c r="D37" s="17"/>
      <c r="E37" s="12">
        <f t="shared" si="0"/>
        <v>0</v>
      </c>
      <c r="H37" s="1">
        <v>35</v>
      </c>
      <c r="I37" s="18" t="s">
        <v>34</v>
      </c>
      <c r="J37" s="16"/>
      <c r="K37" s="17"/>
      <c r="L37" s="12">
        <f t="shared" si="1"/>
        <v>0</v>
      </c>
      <c r="O37" s="1">
        <v>34</v>
      </c>
      <c r="P37" s="18" t="s">
        <v>34</v>
      </c>
      <c r="Q37" s="16"/>
      <c r="R37" s="17"/>
      <c r="S37" s="12">
        <f t="shared" si="2"/>
        <v>0</v>
      </c>
      <c r="V37" s="1">
        <v>34</v>
      </c>
      <c r="W37" s="18" t="s">
        <v>34</v>
      </c>
      <c r="X37" s="16"/>
      <c r="Y37" s="17"/>
      <c r="Z37" s="12">
        <f t="shared" si="3"/>
        <v>0</v>
      </c>
      <c r="AB37" s="1">
        <v>34</v>
      </c>
      <c r="AC37" s="18" t="s">
        <v>34</v>
      </c>
      <c r="AD37" s="16"/>
      <c r="AE37" s="17"/>
      <c r="AF37" s="12">
        <f t="shared" si="4"/>
        <v>0</v>
      </c>
    </row>
    <row r="38" spans="1:32" ht="18.75" x14ac:dyDescent="0.3">
      <c r="A38" s="1">
        <v>36</v>
      </c>
      <c r="B38" s="18" t="s">
        <v>35</v>
      </c>
      <c r="C38" s="16"/>
      <c r="D38" s="17"/>
      <c r="E38" s="12">
        <f t="shared" si="0"/>
        <v>0</v>
      </c>
      <c r="H38" s="1">
        <v>36</v>
      </c>
      <c r="I38" s="18" t="s">
        <v>35</v>
      </c>
      <c r="J38" s="16"/>
      <c r="K38" s="17"/>
      <c r="L38" s="12">
        <f t="shared" si="1"/>
        <v>0</v>
      </c>
      <c r="O38" s="1">
        <v>35</v>
      </c>
      <c r="P38" s="18" t="s">
        <v>35</v>
      </c>
      <c r="Q38" s="16"/>
      <c r="R38" s="17"/>
      <c r="S38" s="12">
        <f t="shared" si="2"/>
        <v>0</v>
      </c>
      <c r="V38" s="1">
        <v>35</v>
      </c>
      <c r="W38" s="18" t="s">
        <v>35</v>
      </c>
      <c r="X38" s="16"/>
      <c r="Y38" s="17"/>
      <c r="Z38" s="12">
        <f t="shared" si="3"/>
        <v>0</v>
      </c>
      <c r="AB38" s="1">
        <v>35</v>
      </c>
      <c r="AC38" s="18" t="s">
        <v>35</v>
      </c>
      <c r="AD38" s="16"/>
      <c r="AE38" s="17"/>
      <c r="AF38" s="12">
        <f t="shared" si="4"/>
        <v>0</v>
      </c>
    </row>
    <row r="39" spans="1:32" ht="18.75" x14ac:dyDescent="0.3">
      <c r="A39" s="1">
        <v>37</v>
      </c>
      <c r="B39" s="18" t="s">
        <v>36</v>
      </c>
      <c r="C39" s="16">
        <f>371.5+105</f>
        <v>476.5</v>
      </c>
      <c r="D39" s="17">
        <v>41</v>
      </c>
      <c r="E39" s="12">
        <f t="shared" si="0"/>
        <v>19536.5</v>
      </c>
      <c r="H39" s="1">
        <v>37</v>
      </c>
      <c r="I39" s="18" t="s">
        <v>36</v>
      </c>
      <c r="J39" s="16"/>
      <c r="K39" s="17"/>
      <c r="L39" s="12">
        <f t="shared" si="1"/>
        <v>0</v>
      </c>
      <c r="O39" s="1">
        <v>36</v>
      </c>
      <c r="P39" s="18" t="s">
        <v>36</v>
      </c>
      <c r="Q39" s="16">
        <v>367.5</v>
      </c>
      <c r="R39" s="17">
        <v>40</v>
      </c>
      <c r="S39" s="12">
        <f t="shared" si="2"/>
        <v>14700</v>
      </c>
      <c r="V39" s="1">
        <v>36</v>
      </c>
      <c r="W39" s="18" t="s">
        <v>36</v>
      </c>
      <c r="X39" s="16">
        <v>418</v>
      </c>
      <c r="Y39" s="17">
        <v>38</v>
      </c>
      <c r="Z39" s="12">
        <f t="shared" si="3"/>
        <v>15884</v>
      </c>
      <c r="AB39" s="1">
        <v>36</v>
      </c>
      <c r="AC39" s="18" t="s">
        <v>36</v>
      </c>
      <c r="AD39" s="16">
        <f>7.5+66+6.9+10.3</f>
        <v>90.7</v>
      </c>
      <c r="AE39" s="17">
        <v>40</v>
      </c>
      <c r="AF39" s="12">
        <f t="shared" si="4"/>
        <v>3628</v>
      </c>
    </row>
    <row r="40" spans="1:32" ht="18.75" x14ac:dyDescent="0.3">
      <c r="A40" s="1">
        <v>38</v>
      </c>
      <c r="B40" s="2" t="s">
        <v>37</v>
      </c>
      <c r="C40" s="3"/>
      <c r="D40" s="4"/>
      <c r="E40" s="12">
        <f t="shared" si="0"/>
        <v>0</v>
      </c>
      <c r="H40" s="1">
        <v>38</v>
      </c>
      <c r="I40" s="2" t="s">
        <v>37</v>
      </c>
      <c r="J40" s="3"/>
      <c r="K40" s="4"/>
      <c r="L40" s="12">
        <f t="shared" si="1"/>
        <v>0</v>
      </c>
      <c r="O40" s="1">
        <v>37</v>
      </c>
      <c r="P40" s="2" t="s">
        <v>37</v>
      </c>
      <c r="Q40" s="3"/>
      <c r="R40" s="4"/>
      <c r="S40" s="12">
        <f t="shared" si="2"/>
        <v>0</v>
      </c>
      <c r="V40" s="1">
        <v>37</v>
      </c>
      <c r="W40" s="2" t="s">
        <v>37</v>
      </c>
      <c r="X40" s="3"/>
      <c r="Y40" s="4"/>
      <c r="Z40" s="12">
        <f t="shared" si="3"/>
        <v>0</v>
      </c>
      <c r="AB40" s="1">
        <v>37</v>
      </c>
      <c r="AC40" s="2" t="s">
        <v>37</v>
      </c>
      <c r="AD40" s="3">
        <v>1</v>
      </c>
      <c r="AE40" s="4">
        <v>50</v>
      </c>
      <c r="AF40" s="12">
        <f t="shared" si="4"/>
        <v>50</v>
      </c>
    </row>
    <row r="41" spans="1:32" ht="18.75" x14ac:dyDescent="0.3">
      <c r="A41" s="1">
        <v>39</v>
      </c>
      <c r="B41" s="2" t="s">
        <v>38</v>
      </c>
      <c r="C41" s="3">
        <v>10.55</v>
      </c>
      <c r="D41" s="4">
        <v>66</v>
      </c>
      <c r="E41" s="12">
        <f t="shared" si="0"/>
        <v>696.30000000000007</v>
      </c>
      <c r="H41" s="1">
        <v>39</v>
      </c>
      <c r="I41" s="2" t="s">
        <v>38</v>
      </c>
      <c r="J41" s="3">
        <v>10.5</v>
      </c>
      <c r="K41" s="4">
        <v>64</v>
      </c>
      <c r="L41" s="12">
        <f t="shared" si="1"/>
        <v>672</v>
      </c>
      <c r="O41" s="1">
        <v>38</v>
      </c>
      <c r="P41" s="2" t="s">
        <v>38</v>
      </c>
      <c r="Q41" s="3"/>
      <c r="R41" s="4"/>
      <c r="S41" s="12">
        <f t="shared" si="2"/>
        <v>0</v>
      </c>
      <c r="V41" s="1">
        <v>38</v>
      </c>
      <c r="W41" s="2" t="s">
        <v>38</v>
      </c>
      <c r="X41" s="3">
        <v>0.8</v>
      </c>
      <c r="Y41" s="4">
        <v>70</v>
      </c>
      <c r="Z41" s="12">
        <f t="shared" si="3"/>
        <v>56</v>
      </c>
      <c r="AB41" s="1">
        <v>38</v>
      </c>
      <c r="AC41" s="2" t="s">
        <v>38</v>
      </c>
      <c r="AD41" s="3"/>
      <c r="AE41" s="4"/>
      <c r="AF41" s="12">
        <f t="shared" si="4"/>
        <v>0</v>
      </c>
    </row>
    <row r="42" spans="1:32" ht="18.75" x14ac:dyDescent="0.3">
      <c r="A42" s="1">
        <v>40</v>
      </c>
      <c r="B42" s="2" t="s">
        <v>39</v>
      </c>
      <c r="C42" s="16">
        <v>37.28</v>
      </c>
      <c r="D42" s="17">
        <v>37</v>
      </c>
      <c r="E42" s="12">
        <f t="shared" si="0"/>
        <v>1379.3600000000001</v>
      </c>
      <c r="H42" s="1">
        <v>40</v>
      </c>
      <c r="I42" s="2" t="s">
        <v>39</v>
      </c>
      <c r="J42" s="16"/>
      <c r="K42" s="17"/>
      <c r="L42" s="12">
        <f t="shared" si="1"/>
        <v>0</v>
      </c>
      <c r="O42" s="1">
        <v>39</v>
      </c>
      <c r="P42" s="2" t="s">
        <v>39</v>
      </c>
      <c r="Q42" s="16">
        <v>5.8</v>
      </c>
      <c r="R42" s="17">
        <v>32</v>
      </c>
      <c r="S42" s="12">
        <f t="shared" si="2"/>
        <v>185.6</v>
      </c>
      <c r="V42" s="1">
        <v>39</v>
      </c>
      <c r="W42" s="2" t="s">
        <v>39</v>
      </c>
      <c r="X42" s="16">
        <v>8.25</v>
      </c>
      <c r="Y42" s="17">
        <v>32</v>
      </c>
      <c r="Z42" s="12">
        <f t="shared" si="3"/>
        <v>264</v>
      </c>
      <c r="AB42" s="1">
        <v>39</v>
      </c>
      <c r="AC42" s="2" t="s">
        <v>39</v>
      </c>
      <c r="AD42" s="16"/>
      <c r="AE42" s="17"/>
      <c r="AF42" s="12">
        <f t="shared" si="4"/>
        <v>0</v>
      </c>
    </row>
    <row r="43" spans="1:32" ht="18.75" x14ac:dyDescent="0.3">
      <c r="A43" s="1">
        <v>41</v>
      </c>
      <c r="B43" s="2" t="s">
        <v>39</v>
      </c>
      <c r="C43" s="16"/>
      <c r="D43" s="17"/>
      <c r="E43" s="12">
        <f t="shared" si="0"/>
        <v>0</v>
      </c>
      <c r="H43" s="1">
        <v>41</v>
      </c>
      <c r="I43" s="2" t="s">
        <v>39</v>
      </c>
      <c r="J43" s="16">
        <v>9.1</v>
      </c>
      <c r="K43" s="17">
        <v>32</v>
      </c>
      <c r="L43" s="12">
        <f t="shared" si="1"/>
        <v>291.2</v>
      </c>
      <c r="O43" s="1">
        <v>40</v>
      </c>
      <c r="P43" s="2" t="s">
        <v>39</v>
      </c>
      <c r="Q43" s="16"/>
      <c r="R43" s="17"/>
      <c r="S43" s="12">
        <f t="shared" si="2"/>
        <v>0</v>
      </c>
      <c r="V43" s="1">
        <v>40</v>
      </c>
      <c r="W43" s="2" t="s">
        <v>39</v>
      </c>
      <c r="X43" s="16"/>
      <c r="Y43" s="17"/>
      <c r="Z43" s="12">
        <f t="shared" si="3"/>
        <v>0</v>
      </c>
      <c r="AB43" s="1">
        <v>40</v>
      </c>
      <c r="AC43" s="2" t="s">
        <v>39</v>
      </c>
      <c r="AD43" s="16"/>
      <c r="AE43" s="17"/>
      <c r="AF43" s="12">
        <f t="shared" si="4"/>
        <v>0</v>
      </c>
    </row>
    <row r="44" spans="1:32" ht="18.75" x14ac:dyDescent="0.3">
      <c r="A44" s="1">
        <v>42</v>
      </c>
      <c r="B44" s="2" t="s">
        <v>40</v>
      </c>
      <c r="C44" s="16">
        <v>26</v>
      </c>
      <c r="D44" s="17">
        <v>22</v>
      </c>
      <c r="E44" s="4">
        <f t="shared" si="0"/>
        <v>572</v>
      </c>
      <c r="H44" s="1">
        <v>42</v>
      </c>
      <c r="I44" s="2" t="s">
        <v>40</v>
      </c>
      <c r="J44" s="16">
        <v>29.5</v>
      </c>
      <c r="K44" s="17">
        <v>21</v>
      </c>
      <c r="L44" s="4">
        <f t="shared" si="1"/>
        <v>619.5</v>
      </c>
      <c r="O44" s="1">
        <v>41</v>
      </c>
      <c r="P44" s="2" t="s">
        <v>40</v>
      </c>
      <c r="Q44" s="16">
        <v>7.4</v>
      </c>
      <c r="R44" s="17">
        <v>22</v>
      </c>
      <c r="S44" s="4">
        <f t="shared" si="2"/>
        <v>162.80000000000001</v>
      </c>
      <c r="V44" s="1">
        <v>41</v>
      </c>
      <c r="W44" s="2" t="s">
        <v>40</v>
      </c>
      <c r="X44" s="16">
        <v>32.5</v>
      </c>
      <c r="Y44" s="17">
        <v>22</v>
      </c>
      <c r="Z44" s="4">
        <f t="shared" si="3"/>
        <v>715</v>
      </c>
      <c r="AB44" s="1">
        <v>41</v>
      </c>
      <c r="AC44" s="2" t="s">
        <v>40</v>
      </c>
      <c r="AD44" s="16">
        <f>5.3+15.5</f>
        <v>20.8</v>
      </c>
      <c r="AE44" s="17">
        <v>25</v>
      </c>
      <c r="AF44" s="4">
        <f t="shared" si="4"/>
        <v>520</v>
      </c>
    </row>
    <row r="45" spans="1:32" ht="18.75" x14ac:dyDescent="0.3">
      <c r="A45" s="1">
        <v>43</v>
      </c>
      <c r="B45" s="2" t="s">
        <v>41</v>
      </c>
      <c r="C45" s="16">
        <v>1.68</v>
      </c>
      <c r="D45" s="17">
        <v>74</v>
      </c>
      <c r="E45" s="12">
        <f t="shared" si="0"/>
        <v>124.32</v>
      </c>
      <c r="H45" s="1">
        <v>43</v>
      </c>
      <c r="I45" s="2" t="s">
        <v>41</v>
      </c>
      <c r="J45" s="16">
        <v>12.68</v>
      </c>
      <c r="K45" s="17">
        <v>74</v>
      </c>
      <c r="L45" s="12">
        <f t="shared" si="1"/>
        <v>938.31999999999994</v>
      </c>
      <c r="O45" s="1">
        <v>42</v>
      </c>
      <c r="P45" s="2" t="s">
        <v>41</v>
      </c>
      <c r="Q45" s="16">
        <v>7.4</v>
      </c>
      <c r="R45" s="17">
        <v>74</v>
      </c>
      <c r="S45" s="12">
        <f t="shared" si="2"/>
        <v>547.6</v>
      </c>
      <c r="V45" s="1">
        <v>42</v>
      </c>
      <c r="W45" s="2" t="s">
        <v>41</v>
      </c>
      <c r="X45" s="16">
        <v>7.86</v>
      </c>
      <c r="Y45" s="17">
        <v>76</v>
      </c>
      <c r="Z45" s="12">
        <f t="shared" si="3"/>
        <v>597.36</v>
      </c>
      <c r="AB45" s="1">
        <v>42</v>
      </c>
      <c r="AC45" s="2" t="s">
        <v>41</v>
      </c>
      <c r="AD45" s="16">
        <v>8.75</v>
      </c>
      <c r="AE45" s="17">
        <v>74</v>
      </c>
      <c r="AF45" s="12">
        <f t="shared" si="4"/>
        <v>647.5</v>
      </c>
    </row>
    <row r="46" spans="1:32" ht="18.75" x14ac:dyDescent="0.3">
      <c r="A46" s="1">
        <v>44</v>
      </c>
      <c r="B46" s="2" t="s">
        <v>42</v>
      </c>
      <c r="C46" s="16"/>
      <c r="D46" s="17"/>
      <c r="E46" s="12">
        <f t="shared" si="0"/>
        <v>0</v>
      </c>
      <c r="H46" s="1">
        <v>44</v>
      </c>
      <c r="I46" s="2" t="s">
        <v>42</v>
      </c>
      <c r="J46" s="16"/>
      <c r="K46" s="17"/>
      <c r="L46" s="12">
        <f t="shared" si="1"/>
        <v>0</v>
      </c>
      <c r="O46" s="1">
        <v>43</v>
      </c>
      <c r="P46" s="2" t="s">
        <v>42</v>
      </c>
      <c r="Q46" s="16"/>
      <c r="R46" s="17"/>
      <c r="S46" s="12">
        <f t="shared" si="2"/>
        <v>0</v>
      </c>
      <c r="V46" s="1">
        <v>43</v>
      </c>
      <c r="W46" s="2" t="s">
        <v>42</v>
      </c>
      <c r="X46" s="16"/>
      <c r="Y46" s="17"/>
      <c r="Z46" s="12">
        <f t="shared" si="3"/>
        <v>0</v>
      </c>
      <c r="AB46" s="1">
        <v>43</v>
      </c>
      <c r="AC46" s="2" t="s">
        <v>42</v>
      </c>
      <c r="AD46" s="16"/>
      <c r="AE46" s="17"/>
      <c r="AF46" s="12">
        <f t="shared" si="4"/>
        <v>0</v>
      </c>
    </row>
    <row r="47" spans="1:32" ht="18.75" x14ac:dyDescent="0.3">
      <c r="A47" s="1">
        <v>45</v>
      </c>
      <c r="B47" s="2" t="s">
        <v>43</v>
      </c>
      <c r="C47" s="16">
        <v>17.55</v>
      </c>
      <c r="D47" s="17">
        <v>108</v>
      </c>
      <c r="E47" s="4">
        <f t="shared" si="0"/>
        <v>1895.4</v>
      </c>
      <c r="H47" s="1">
        <v>45</v>
      </c>
      <c r="I47" s="2" t="s">
        <v>43</v>
      </c>
      <c r="J47" s="16">
        <f>9.5+34.2</f>
        <v>43.7</v>
      </c>
      <c r="K47" s="17">
        <v>108</v>
      </c>
      <c r="L47" s="4">
        <f t="shared" si="1"/>
        <v>4719.6000000000004</v>
      </c>
      <c r="O47" s="1">
        <v>44</v>
      </c>
      <c r="P47" s="2" t="s">
        <v>43</v>
      </c>
      <c r="Q47" s="16">
        <v>11.65</v>
      </c>
      <c r="R47" s="17">
        <v>108</v>
      </c>
      <c r="S47" s="4">
        <f t="shared" si="2"/>
        <v>1258.2</v>
      </c>
      <c r="V47" s="1">
        <v>44</v>
      </c>
      <c r="W47" s="2" t="s">
        <v>43</v>
      </c>
      <c r="X47" s="16">
        <v>19.5</v>
      </c>
      <c r="Y47" s="17">
        <v>108</v>
      </c>
      <c r="Z47" s="4">
        <f t="shared" si="3"/>
        <v>2106</v>
      </c>
      <c r="AB47" s="1">
        <v>44</v>
      </c>
      <c r="AC47" s="2" t="s">
        <v>43</v>
      </c>
      <c r="AD47" s="16">
        <v>5.95</v>
      </c>
      <c r="AE47" s="17">
        <v>91</v>
      </c>
      <c r="AF47" s="4">
        <f t="shared" si="4"/>
        <v>541.45000000000005</v>
      </c>
    </row>
    <row r="48" spans="1:32" ht="18.75" x14ac:dyDescent="0.3">
      <c r="A48" s="1">
        <v>46</v>
      </c>
      <c r="B48" s="2" t="s">
        <v>44</v>
      </c>
      <c r="C48" s="16">
        <f>1.4+27.22</f>
        <v>28.619999999999997</v>
      </c>
      <c r="D48" s="17">
        <v>58</v>
      </c>
      <c r="E48" s="12">
        <f t="shared" si="0"/>
        <v>1659.9599999999998</v>
      </c>
      <c r="H48" s="1">
        <v>46</v>
      </c>
      <c r="I48" s="2" t="s">
        <v>44</v>
      </c>
      <c r="J48" s="16">
        <v>3.5</v>
      </c>
      <c r="K48" s="17">
        <v>60</v>
      </c>
      <c r="L48" s="12">
        <f t="shared" si="1"/>
        <v>210</v>
      </c>
      <c r="O48" s="1">
        <v>45</v>
      </c>
      <c r="P48" s="2" t="s">
        <v>44</v>
      </c>
      <c r="Q48" s="16">
        <f>27.22+5</f>
        <v>32.22</v>
      </c>
      <c r="R48" s="17">
        <v>51</v>
      </c>
      <c r="S48" s="12">
        <f t="shared" si="2"/>
        <v>1643.22</v>
      </c>
      <c r="V48" s="1">
        <v>45</v>
      </c>
      <c r="W48" s="2" t="s">
        <v>44</v>
      </c>
      <c r="X48" s="16">
        <v>27.22</v>
      </c>
      <c r="Y48" s="17">
        <v>51</v>
      </c>
      <c r="Z48" s="12">
        <f t="shared" si="3"/>
        <v>1388.22</v>
      </c>
      <c r="AB48" s="1">
        <v>45</v>
      </c>
      <c r="AC48" s="2" t="s">
        <v>44</v>
      </c>
      <c r="AD48" s="16">
        <v>27.22</v>
      </c>
      <c r="AE48" s="17">
        <v>51</v>
      </c>
      <c r="AF48" s="12">
        <f t="shared" si="4"/>
        <v>1388.22</v>
      </c>
    </row>
    <row r="49" spans="1:32" ht="18.75" x14ac:dyDescent="0.3">
      <c r="A49" s="1">
        <v>47</v>
      </c>
      <c r="B49" s="2" t="s">
        <v>45</v>
      </c>
      <c r="C49" s="16"/>
      <c r="D49" s="17"/>
      <c r="E49" s="12">
        <f t="shared" si="0"/>
        <v>0</v>
      </c>
      <c r="H49" s="1">
        <v>47</v>
      </c>
      <c r="I49" s="2" t="s">
        <v>45</v>
      </c>
      <c r="J49" s="16">
        <v>27.24</v>
      </c>
      <c r="K49" s="17">
        <v>51</v>
      </c>
      <c r="L49" s="12">
        <f t="shared" si="1"/>
        <v>1389.24</v>
      </c>
      <c r="O49" s="1">
        <v>46</v>
      </c>
      <c r="P49" s="2" t="s">
        <v>45</v>
      </c>
      <c r="Q49" s="16"/>
      <c r="R49" s="17"/>
      <c r="S49" s="12">
        <f t="shared" si="2"/>
        <v>0</v>
      </c>
      <c r="V49" s="1">
        <v>46</v>
      </c>
      <c r="W49" s="2" t="s">
        <v>45</v>
      </c>
      <c r="X49" s="16"/>
      <c r="Y49" s="17"/>
      <c r="Z49" s="12">
        <f t="shared" si="3"/>
        <v>0</v>
      </c>
      <c r="AB49" s="1">
        <v>46</v>
      </c>
      <c r="AC49" s="2" t="s">
        <v>45</v>
      </c>
      <c r="AD49" s="16">
        <v>5</v>
      </c>
      <c r="AE49" s="17">
        <v>54</v>
      </c>
      <c r="AF49" s="12">
        <f t="shared" si="4"/>
        <v>270</v>
      </c>
    </row>
    <row r="50" spans="1:32" ht="18.75" x14ac:dyDescent="0.3">
      <c r="A50" s="1">
        <v>48</v>
      </c>
      <c r="B50" s="2" t="s">
        <v>46</v>
      </c>
      <c r="C50" s="16">
        <v>53.5</v>
      </c>
      <c r="D50" s="17">
        <v>90</v>
      </c>
      <c r="E50" s="12">
        <f t="shared" si="0"/>
        <v>4815</v>
      </c>
      <c r="H50" s="1">
        <v>48</v>
      </c>
      <c r="I50" s="2" t="s">
        <v>46</v>
      </c>
      <c r="J50" s="16">
        <v>53.5</v>
      </c>
      <c r="K50" s="17">
        <v>90</v>
      </c>
      <c r="L50" s="12">
        <f t="shared" si="1"/>
        <v>4815</v>
      </c>
      <c r="O50" s="1">
        <v>47</v>
      </c>
      <c r="P50" s="2" t="s">
        <v>46</v>
      </c>
      <c r="Q50" s="16">
        <v>53.5</v>
      </c>
      <c r="R50" s="17">
        <v>90</v>
      </c>
      <c r="S50" s="12">
        <f t="shared" si="2"/>
        <v>4815</v>
      </c>
      <c r="V50" s="1">
        <v>47</v>
      </c>
      <c r="W50" s="2" t="s">
        <v>46</v>
      </c>
      <c r="X50" s="16">
        <v>53.5</v>
      </c>
      <c r="Y50" s="17">
        <v>90</v>
      </c>
      <c r="Z50" s="12">
        <f t="shared" si="3"/>
        <v>4815</v>
      </c>
      <c r="AB50" s="1">
        <v>47</v>
      </c>
      <c r="AC50" s="2" t="s">
        <v>46</v>
      </c>
      <c r="AD50" s="16">
        <v>53.5</v>
      </c>
      <c r="AE50" s="17">
        <v>90</v>
      </c>
      <c r="AF50" s="12">
        <f t="shared" si="4"/>
        <v>4815</v>
      </c>
    </row>
    <row r="51" spans="1:32" ht="18.75" x14ac:dyDescent="0.3">
      <c r="A51" s="1">
        <v>49</v>
      </c>
      <c r="B51" s="2" t="s">
        <v>47</v>
      </c>
      <c r="C51" s="16">
        <v>37.6</v>
      </c>
      <c r="D51" s="17">
        <v>76</v>
      </c>
      <c r="E51" s="12">
        <f t="shared" si="0"/>
        <v>2857.6</v>
      </c>
      <c r="H51" s="1">
        <v>49</v>
      </c>
      <c r="I51" s="2" t="s">
        <v>47</v>
      </c>
      <c r="J51" s="16">
        <v>37.6</v>
      </c>
      <c r="K51" s="17">
        <v>76</v>
      </c>
      <c r="L51" s="12">
        <f t="shared" si="1"/>
        <v>2857.6</v>
      </c>
      <c r="O51" s="1">
        <v>48</v>
      </c>
      <c r="P51" s="2" t="s">
        <v>47</v>
      </c>
      <c r="Q51" s="16">
        <v>37.6</v>
      </c>
      <c r="R51" s="17">
        <v>74</v>
      </c>
      <c r="S51" s="12">
        <f t="shared" si="2"/>
        <v>2782.4</v>
      </c>
      <c r="V51" s="1">
        <v>48</v>
      </c>
      <c r="W51" s="2" t="s">
        <v>47</v>
      </c>
      <c r="X51" s="16">
        <v>37.6</v>
      </c>
      <c r="Y51" s="17">
        <v>74</v>
      </c>
      <c r="Z51" s="12">
        <f t="shared" si="3"/>
        <v>2782.4</v>
      </c>
      <c r="AB51" s="1">
        <v>48</v>
      </c>
      <c r="AC51" s="2" t="s">
        <v>47</v>
      </c>
      <c r="AD51" s="16">
        <v>37.6</v>
      </c>
      <c r="AE51" s="17">
        <v>74</v>
      </c>
      <c r="AF51" s="12">
        <f t="shared" si="4"/>
        <v>2782.4</v>
      </c>
    </row>
    <row r="52" spans="1:32" ht="18.75" x14ac:dyDescent="0.3">
      <c r="A52" s="1">
        <v>50</v>
      </c>
      <c r="B52" s="2" t="s">
        <v>48</v>
      </c>
      <c r="C52" s="16">
        <v>25.9</v>
      </c>
      <c r="D52" s="17">
        <v>54</v>
      </c>
      <c r="E52" s="12">
        <f t="shared" si="0"/>
        <v>1398.6</v>
      </c>
      <c r="H52" s="1">
        <v>50</v>
      </c>
      <c r="I52" s="2" t="s">
        <v>48</v>
      </c>
      <c r="J52" s="16">
        <v>29</v>
      </c>
      <c r="K52" s="17">
        <v>54</v>
      </c>
      <c r="L52" s="12">
        <f t="shared" si="1"/>
        <v>1566</v>
      </c>
      <c r="O52" s="1">
        <v>49</v>
      </c>
      <c r="P52" s="2" t="s">
        <v>48</v>
      </c>
      <c r="Q52" s="16">
        <v>18.649999999999999</v>
      </c>
      <c r="R52" s="17">
        <v>54</v>
      </c>
      <c r="S52" s="12">
        <f t="shared" si="2"/>
        <v>1007.0999999999999</v>
      </c>
      <c r="V52" s="1">
        <v>49</v>
      </c>
      <c r="W52" s="2" t="s">
        <v>48</v>
      </c>
      <c r="X52" s="16">
        <v>19.8</v>
      </c>
      <c r="Y52" s="17">
        <v>54</v>
      </c>
      <c r="Z52" s="12">
        <f t="shared" si="3"/>
        <v>1069.2</v>
      </c>
      <c r="AB52" s="1">
        <v>49</v>
      </c>
      <c r="AC52" s="2" t="s">
        <v>48</v>
      </c>
      <c r="AD52" s="16"/>
      <c r="AE52" s="17"/>
      <c r="AF52" s="12">
        <f t="shared" si="4"/>
        <v>0</v>
      </c>
    </row>
    <row r="53" spans="1:32" ht="18.75" x14ac:dyDescent="0.3">
      <c r="A53" s="1">
        <v>51</v>
      </c>
      <c r="B53" s="2" t="s">
        <v>49</v>
      </c>
      <c r="C53" s="16"/>
      <c r="D53" s="17"/>
      <c r="E53" s="12">
        <f t="shared" si="0"/>
        <v>0</v>
      </c>
      <c r="H53" s="1">
        <v>51</v>
      </c>
      <c r="I53" s="2" t="s">
        <v>49</v>
      </c>
      <c r="J53" s="16"/>
      <c r="K53" s="17"/>
      <c r="L53" s="12">
        <f t="shared" si="1"/>
        <v>0</v>
      </c>
      <c r="O53" s="1">
        <v>50</v>
      </c>
      <c r="P53" s="2" t="s">
        <v>49</v>
      </c>
      <c r="Q53" s="16"/>
      <c r="R53" s="17"/>
      <c r="S53" s="12">
        <f t="shared" si="2"/>
        <v>0</v>
      </c>
      <c r="V53" s="1">
        <v>50</v>
      </c>
      <c r="W53" s="2" t="s">
        <v>49</v>
      </c>
      <c r="X53" s="16"/>
      <c r="Y53" s="17"/>
      <c r="Z53" s="12">
        <f t="shared" si="3"/>
        <v>0</v>
      </c>
      <c r="AB53" s="1">
        <v>50</v>
      </c>
      <c r="AC53" s="2" t="s">
        <v>49</v>
      </c>
      <c r="AD53" s="16"/>
      <c r="AE53" s="17"/>
      <c r="AF53" s="12">
        <f t="shared" si="4"/>
        <v>0</v>
      </c>
    </row>
    <row r="54" spans="1:32" ht="18.75" x14ac:dyDescent="0.3">
      <c r="A54" s="1">
        <v>52</v>
      </c>
      <c r="B54" s="2" t="s">
        <v>71</v>
      </c>
      <c r="C54" s="16"/>
      <c r="D54" s="17"/>
      <c r="E54" s="12">
        <f t="shared" si="0"/>
        <v>0</v>
      </c>
      <c r="H54" s="1">
        <v>52</v>
      </c>
      <c r="I54" s="2" t="s">
        <v>71</v>
      </c>
      <c r="J54" s="16"/>
      <c r="K54" s="17"/>
      <c r="L54" s="12">
        <f t="shared" si="1"/>
        <v>0</v>
      </c>
      <c r="O54" s="1">
        <v>51</v>
      </c>
      <c r="P54" s="2" t="s">
        <v>71</v>
      </c>
      <c r="Q54" s="16">
        <v>8.8000000000000007</v>
      </c>
      <c r="R54" s="17">
        <v>40</v>
      </c>
      <c r="S54" s="12">
        <f t="shared" si="2"/>
        <v>352</v>
      </c>
      <c r="V54" s="1">
        <v>51</v>
      </c>
      <c r="W54" s="2" t="s">
        <v>50</v>
      </c>
      <c r="X54" s="16"/>
      <c r="Y54" s="17"/>
      <c r="Z54" s="12">
        <f t="shared" si="3"/>
        <v>0</v>
      </c>
      <c r="AB54" s="1">
        <v>51</v>
      </c>
      <c r="AC54" s="2" t="s">
        <v>50</v>
      </c>
      <c r="AD54" s="16"/>
      <c r="AE54" s="17"/>
      <c r="AF54" s="12">
        <f t="shared" si="4"/>
        <v>0</v>
      </c>
    </row>
    <row r="55" spans="1:32" ht="18.75" x14ac:dyDescent="0.3">
      <c r="A55" s="1">
        <v>53</v>
      </c>
      <c r="B55" s="2" t="s">
        <v>51</v>
      </c>
      <c r="C55" s="16">
        <v>70</v>
      </c>
      <c r="D55" s="17">
        <v>32</v>
      </c>
      <c r="E55" s="12">
        <f t="shared" si="0"/>
        <v>2240</v>
      </c>
      <c r="H55" s="1">
        <v>53</v>
      </c>
      <c r="I55" s="2" t="s">
        <v>51</v>
      </c>
      <c r="J55" s="16">
        <v>780</v>
      </c>
      <c r="K55" s="17">
        <v>30.5</v>
      </c>
      <c r="L55" s="12">
        <f t="shared" si="1"/>
        <v>23790</v>
      </c>
      <c r="O55" s="1">
        <v>52</v>
      </c>
      <c r="P55" s="2" t="s">
        <v>51</v>
      </c>
      <c r="Q55" s="16">
        <f>22.04+150</f>
        <v>172.04</v>
      </c>
      <c r="R55" s="17">
        <v>30</v>
      </c>
      <c r="S55" s="12">
        <f t="shared" si="2"/>
        <v>5161.2</v>
      </c>
      <c r="V55" s="1">
        <v>52</v>
      </c>
      <c r="W55" s="2" t="s">
        <v>51</v>
      </c>
      <c r="X55" s="16">
        <v>102</v>
      </c>
      <c r="Y55" s="17">
        <v>28</v>
      </c>
      <c r="Z55" s="12">
        <f t="shared" si="3"/>
        <v>2856</v>
      </c>
      <c r="AB55" s="1">
        <v>52</v>
      </c>
      <c r="AC55" s="2" t="s">
        <v>51</v>
      </c>
      <c r="AD55" s="16">
        <f>299+11.3</f>
        <v>310.3</v>
      </c>
      <c r="AE55" s="17">
        <v>30</v>
      </c>
      <c r="AF55" s="12">
        <f t="shared" si="4"/>
        <v>9309</v>
      </c>
    </row>
    <row r="56" spans="1:32" ht="18.75" x14ac:dyDescent="0.3">
      <c r="A56" s="1">
        <v>54</v>
      </c>
      <c r="B56" s="2" t="s">
        <v>52</v>
      </c>
      <c r="C56" s="16"/>
      <c r="D56" s="17"/>
      <c r="E56" s="12">
        <f t="shared" si="0"/>
        <v>0</v>
      </c>
      <c r="H56" s="1">
        <v>54</v>
      </c>
      <c r="I56" s="2" t="s">
        <v>52</v>
      </c>
      <c r="J56" s="16"/>
      <c r="K56" s="17"/>
      <c r="L56" s="12">
        <f t="shared" si="1"/>
        <v>0</v>
      </c>
      <c r="O56" s="1">
        <v>53</v>
      </c>
      <c r="P56" s="2" t="s">
        <v>52</v>
      </c>
      <c r="Q56" s="16"/>
      <c r="R56" s="17"/>
      <c r="S56" s="12">
        <f t="shared" si="2"/>
        <v>0</v>
      </c>
      <c r="V56" s="1">
        <v>53</v>
      </c>
      <c r="W56" s="2" t="s">
        <v>52</v>
      </c>
      <c r="X56" s="16"/>
      <c r="Y56" s="17"/>
      <c r="Z56" s="12">
        <f t="shared" si="3"/>
        <v>0</v>
      </c>
      <c r="AB56" s="1">
        <v>53</v>
      </c>
      <c r="AC56" s="2" t="s">
        <v>52</v>
      </c>
      <c r="AD56" s="16"/>
      <c r="AE56" s="17"/>
      <c r="AF56" s="12">
        <f t="shared" si="4"/>
        <v>0</v>
      </c>
    </row>
    <row r="57" spans="1:32" ht="18.75" x14ac:dyDescent="0.3">
      <c r="A57" s="1">
        <v>55</v>
      </c>
      <c r="B57" s="2" t="s">
        <v>53</v>
      </c>
      <c r="C57" s="16"/>
      <c r="D57" s="17"/>
      <c r="E57" s="12">
        <f t="shared" si="0"/>
        <v>0</v>
      </c>
      <c r="H57" s="1">
        <v>55</v>
      </c>
      <c r="I57" s="2" t="s">
        <v>53</v>
      </c>
      <c r="J57" s="16"/>
      <c r="K57" s="17"/>
      <c r="L57" s="12">
        <f t="shared" si="1"/>
        <v>0</v>
      </c>
      <c r="O57" s="1">
        <v>54</v>
      </c>
      <c r="P57" s="2" t="s">
        <v>53</v>
      </c>
      <c r="Q57" s="16"/>
      <c r="R57" s="17"/>
      <c r="S57" s="12">
        <f t="shared" si="2"/>
        <v>0</v>
      </c>
      <c r="V57" s="1">
        <v>54</v>
      </c>
      <c r="W57" s="2" t="s">
        <v>53</v>
      </c>
      <c r="X57" s="16"/>
      <c r="Y57" s="17"/>
      <c r="Z57" s="12">
        <f t="shared" si="3"/>
        <v>0</v>
      </c>
      <c r="AB57" s="1">
        <v>54</v>
      </c>
      <c r="AC57" s="2" t="s">
        <v>53</v>
      </c>
      <c r="AD57" s="16"/>
      <c r="AE57" s="17"/>
      <c r="AF57" s="12">
        <f t="shared" si="4"/>
        <v>0</v>
      </c>
    </row>
    <row r="58" spans="1:32" ht="18.75" x14ac:dyDescent="0.3">
      <c r="A58" s="1">
        <v>56</v>
      </c>
      <c r="B58" s="2" t="s">
        <v>54</v>
      </c>
      <c r="C58" s="16"/>
      <c r="D58" s="17"/>
      <c r="E58" s="12">
        <f t="shared" si="0"/>
        <v>0</v>
      </c>
      <c r="H58" s="1">
        <v>56</v>
      </c>
      <c r="I58" s="2" t="s">
        <v>54</v>
      </c>
      <c r="J58" s="16"/>
      <c r="K58" s="17"/>
      <c r="L58" s="12">
        <f t="shared" si="1"/>
        <v>0</v>
      </c>
      <c r="O58" s="1">
        <v>55</v>
      </c>
      <c r="P58" s="2" t="s">
        <v>54</v>
      </c>
      <c r="Q58" s="16"/>
      <c r="R58" s="17"/>
      <c r="S58" s="12">
        <f t="shared" si="2"/>
        <v>0</v>
      </c>
      <c r="V58" s="1">
        <v>55</v>
      </c>
      <c r="W58" s="2" t="s">
        <v>54</v>
      </c>
      <c r="X58" s="16"/>
      <c r="Y58" s="17"/>
      <c r="Z58" s="12">
        <f t="shared" si="3"/>
        <v>0</v>
      </c>
      <c r="AB58" s="1">
        <v>55</v>
      </c>
      <c r="AC58" s="2" t="s">
        <v>54</v>
      </c>
      <c r="AD58" s="16"/>
      <c r="AE58" s="17"/>
      <c r="AF58" s="12">
        <f t="shared" si="4"/>
        <v>0</v>
      </c>
    </row>
    <row r="59" spans="1:32" ht="18.75" x14ac:dyDescent="0.3">
      <c r="A59" s="1">
        <v>57</v>
      </c>
      <c r="B59" s="2" t="s">
        <v>55</v>
      </c>
      <c r="C59" s="3"/>
      <c r="D59" s="4"/>
      <c r="E59" s="12">
        <f t="shared" si="0"/>
        <v>0</v>
      </c>
      <c r="H59" s="1">
        <v>57</v>
      </c>
      <c r="I59" s="2" t="s">
        <v>55</v>
      </c>
      <c r="J59" s="3"/>
      <c r="K59" s="4"/>
      <c r="L59" s="12">
        <f t="shared" si="1"/>
        <v>0</v>
      </c>
      <c r="O59" s="1">
        <v>56</v>
      </c>
      <c r="P59" s="2" t="s">
        <v>55</v>
      </c>
      <c r="Q59" s="3"/>
      <c r="R59" s="4"/>
      <c r="S59" s="12">
        <f t="shared" si="2"/>
        <v>0</v>
      </c>
      <c r="V59" s="1">
        <v>56</v>
      </c>
      <c r="W59" s="2" t="s">
        <v>55</v>
      </c>
      <c r="X59" s="3"/>
      <c r="Y59" s="4"/>
      <c r="Z59" s="12">
        <f t="shared" si="3"/>
        <v>0</v>
      </c>
      <c r="AB59" s="1">
        <v>56</v>
      </c>
      <c r="AC59" s="2" t="s">
        <v>55</v>
      </c>
      <c r="AD59" s="3">
        <v>22.3</v>
      </c>
      <c r="AE59" s="4">
        <v>58</v>
      </c>
      <c r="AF59" s="12">
        <f t="shared" si="4"/>
        <v>1293.4000000000001</v>
      </c>
    </row>
    <row r="60" spans="1:32" ht="18.75" x14ac:dyDescent="0.3">
      <c r="A60" s="1">
        <v>58</v>
      </c>
      <c r="B60" s="2" t="s">
        <v>56</v>
      </c>
      <c r="C60" s="16"/>
      <c r="D60" s="17"/>
      <c r="E60" s="12">
        <f t="shared" si="0"/>
        <v>0</v>
      </c>
      <c r="H60" s="1">
        <v>58</v>
      </c>
      <c r="I60" s="2" t="s">
        <v>56</v>
      </c>
      <c r="J60" s="16">
        <v>1</v>
      </c>
      <c r="K60" s="17">
        <v>38</v>
      </c>
      <c r="L60" s="12">
        <f t="shared" si="1"/>
        <v>38</v>
      </c>
      <c r="O60" s="1">
        <v>57</v>
      </c>
      <c r="P60" s="2" t="s">
        <v>56</v>
      </c>
      <c r="Q60" s="16"/>
      <c r="R60" s="17"/>
      <c r="S60" s="12">
        <f t="shared" si="2"/>
        <v>0</v>
      </c>
      <c r="V60" s="1">
        <v>57</v>
      </c>
      <c r="W60" s="2" t="s">
        <v>56</v>
      </c>
      <c r="X60" s="16"/>
      <c r="Y60" s="17"/>
      <c r="Z60" s="12">
        <f t="shared" si="3"/>
        <v>0</v>
      </c>
      <c r="AB60" s="1">
        <v>57</v>
      </c>
      <c r="AC60" s="2" t="s">
        <v>56</v>
      </c>
      <c r="AD60" s="16">
        <v>2</v>
      </c>
      <c r="AE60" s="17">
        <v>38</v>
      </c>
      <c r="AF60" s="12">
        <f t="shared" si="4"/>
        <v>76</v>
      </c>
    </row>
    <row r="61" spans="1:32" ht="18.75" x14ac:dyDescent="0.3">
      <c r="A61" s="1">
        <v>59</v>
      </c>
      <c r="B61" s="2" t="s">
        <v>57</v>
      </c>
      <c r="C61" s="16">
        <f>26.1+1.93</f>
        <v>28.03</v>
      </c>
      <c r="D61" s="17">
        <v>70</v>
      </c>
      <c r="E61" s="12">
        <f t="shared" si="0"/>
        <v>1962.1000000000001</v>
      </c>
      <c r="H61" s="1">
        <v>59</v>
      </c>
      <c r="I61" s="2" t="s">
        <v>57</v>
      </c>
      <c r="J61" s="16">
        <v>28</v>
      </c>
      <c r="K61" s="17">
        <v>70</v>
      </c>
      <c r="L61" s="12">
        <f t="shared" si="1"/>
        <v>1960</v>
      </c>
      <c r="O61" s="1">
        <v>58</v>
      </c>
      <c r="P61" s="2" t="s">
        <v>57</v>
      </c>
      <c r="Q61" s="16">
        <v>27.5</v>
      </c>
      <c r="R61" s="17">
        <v>70</v>
      </c>
      <c r="S61" s="12">
        <f t="shared" si="2"/>
        <v>1925</v>
      </c>
      <c r="V61" s="1">
        <v>58</v>
      </c>
      <c r="W61" s="2" t="s">
        <v>57</v>
      </c>
      <c r="X61" s="16">
        <v>40</v>
      </c>
      <c r="Y61" s="17">
        <v>72</v>
      </c>
      <c r="Z61" s="12">
        <f t="shared" si="3"/>
        <v>2880</v>
      </c>
      <c r="AB61" s="1">
        <v>58</v>
      </c>
      <c r="AC61" s="2" t="s">
        <v>57</v>
      </c>
      <c r="AD61" s="16">
        <v>6</v>
      </c>
      <c r="AE61" s="17">
        <v>72</v>
      </c>
      <c r="AF61" s="12">
        <f t="shared" si="4"/>
        <v>432</v>
      </c>
    </row>
    <row r="62" spans="1:32" ht="18.75" x14ac:dyDescent="0.3">
      <c r="A62" s="1">
        <v>60</v>
      </c>
      <c r="B62" s="2" t="s">
        <v>58</v>
      </c>
      <c r="C62" s="16">
        <v>10</v>
      </c>
      <c r="D62" s="17">
        <v>14</v>
      </c>
      <c r="E62" s="4">
        <f t="shared" si="0"/>
        <v>140</v>
      </c>
      <c r="H62" s="1">
        <v>60</v>
      </c>
      <c r="I62" s="2" t="s">
        <v>58</v>
      </c>
      <c r="J62" s="16">
        <v>9</v>
      </c>
      <c r="K62" s="17">
        <v>14</v>
      </c>
      <c r="L62" s="4">
        <f t="shared" si="1"/>
        <v>126</v>
      </c>
      <c r="O62" s="1">
        <v>59</v>
      </c>
      <c r="P62" s="2" t="s">
        <v>58</v>
      </c>
      <c r="Q62" s="16">
        <v>10</v>
      </c>
      <c r="R62" s="17">
        <v>14</v>
      </c>
      <c r="S62" s="4">
        <f t="shared" si="2"/>
        <v>140</v>
      </c>
      <c r="V62" s="1">
        <v>59</v>
      </c>
      <c r="W62" s="2" t="s">
        <v>58</v>
      </c>
      <c r="X62" s="16">
        <v>10</v>
      </c>
      <c r="Y62" s="17">
        <v>14</v>
      </c>
      <c r="Z62" s="4">
        <f t="shared" si="3"/>
        <v>140</v>
      </c>
      <c r="AB62" s="1">
        <v>59</v>
      </c>
      <c r="AC62" s="2" t="s">
        <v>58</v>
      </c>
      <c r="AD62" s="16">
        <v>12</v>
      </c>
      <c r="AE62" s="17">
        <v>14</v>
      </c>
      <c r="AF62" s="4">
        <f t="shared" si="4"/>
        <v>168</v>
      </c>
    </row>
    <row r="63" spans="1:32" ht="18.75" x14ac:dyDescent="0.3">
      <c r="A63" s="1">
        <v>61</v>
      </c>
      <c r="B63" s="2" t="s">
        <v>59</v>
      </c>
      <c r="C63" s="16"/>
      <c r="D63" s="17"/>
      <c r="E63" s="12">
        <f t="shared" si="0"/>
        <v>0</v>
      </c>
      <c r="H63" s="1">
        <v>61</v>
      </c>
      <c r="I63" s="2" t="s">
        <v>59</v>
      </c>
      <c r="J63" s="16"/>
      <c r="K63" s="17"/>
      <c r="L63" s="12">
        <f t="shared" si="1"/>
        <v>0</v>
      </c>
      <c r="O63" s="1">
        <v>60</v>
      </c>
      <c r="P63" s="2" t="s">
        <v>59</v>
      </c>
      <c r="Q63" s="16"/>
      <c r="R63" s="17"/>
      <c r="S63" s="12">
        <f t="shared" si="2"/>
        <v>0</v>
      </c>
      <c r="V63" s="1">
        <v>60</v>
      </c>
      <c r="W63" s="2" t="s">
        <v>59</v>
      </c>
      <c r="X63" s="16"/>
      <c r="Y63" s="17"/>
      <c r="Z63" s="12">
        <f t="shared" si="3"/>
        <v>0</v>
      </c>
      <c r="AB63" s="1">
        <v>60</v>
      </c>
      <c r="AC63" s="2" t="s">
        <v>59</v>
      </c>
      <c r="AD63" s="16"/>
      <c r="AE63" s="17"/>
      <c r="AF63" s="12">
        <f t="shared" si="4"/>
        <v>0</v>
      </c>
    </row>
    <row r="64" spans="1:32" ht="18.75" x14ac:dyDescent="0.3">
      <c r="A64" s="1">
        <v>62</v>
      </c>
      <c r="B64" s="2" t="s">
        <v>60</v>
      </c>
      <c r="C64" s="16"/>
      <c r="D64" s="17"/>
      <c r="E64" s="4">
        <f t="shared" si="0"/>
        <v>0</v>
      </c>
      <c r="H64" s="1">
        <v>62</v>
      </c>
      <c r="I64" s="2" t="s">
        <v>60</v>
      </c>
      <c r="J64" s="16"/>
      <c r="K64" s="17"/>
      <c r="L64" s="4">
        <f t="shared" si="1"/>
        <v>0</v>
      </c>
      <c r="O64" s="1">
        <v>61</v>
      </c>
      <c r="P64" s="2" t="s">
        <v>60</v>
      </c>
      <c r="Q64" s="16"/>
      <c r="R64" s="17"/>
      <c r="S64" s="4">
        <f t="shared" si="2"/>
        <v>0</v>
      </c>
      <c r="V64" s="1">
        <v>61</v>
      </c>
      <c r="W64" s="2" t="s">
        <v>60</v>
      </c>
      <c r="X64" s="16"/>
      <c r="Y64" s="17"/>
      <c r="Z64" s="4">
        <f t="shared" si="3"/>
        <v>0</v>
      </c>
      <c r="AB64" s="1">
        <v>61</v>
      </c>
      <c r="AC64" s="2" t="s">
        <v>60</v>
      </c>
      <c r="AD64" s="16"/>
      <c r="AE64" s="17"/>
      <c r="AF64" s="4">
        <f t="shared" si="4"/>
        <v>0</v>
      </c>
    </row>
    <row r="65" spans="1:32" ht="18.75" x14ac:dyDescent="0.3">
      <c r="A65" s="1">
        <v>63</v>
      </c>
      <c r="B65" s="2" t="s">
        <v>61</v>
      </c>
      <c r="C65" s="16"/>
      <c r="D65" s="17"/>
      <c r="E65" s="12">
        <f t="shared" si="0"/>
        <v>0</v>
      </c>
      <c r="H65" s="1">
        <v>63</v>
      </c>
      <c r="I65" s="2" t="s">
        <v>61</v>
      </c>
      <c r="J65" s="16">
        <v>1.5</v>
      </c>
      <c r="K65" s="17">
        <v>80</v>
      </c>
      <c r="L65" s="12">
        <f t="shared" si="1"/>
        <v>120</v>
      </c>
      <c r="O65" s="1">
        <v>62</v>
      </c>
      <c r="P65" s="2" t="s">
        <v>61</v>
      </c>
      <c r="Q65" s="16">
        <v>9</v>
      </c>
      <c r="R65" s="17">
        <v>80</v>
      </c>
      <c r="S65" s="12">
        <f t="shared" si="2"/>
        <v>720</v>
      </c>
      <c r="V65" s="1">
        <v>62</v>
      </c>
      <c r="W65" s="2" t="s">
        <v>61</v>
      </c>
      <c r="X65" s="16">
        <v>8.5</v>
      </c>
      <c r="Y65" s="17">
        <v>80</v>
      </c>
      <c r="Z65" s="12">
        <f t="shared" si="3"/>
        <v>680</v>
      </c>
      <c r="AB65" s="1">
        <v>62</v>
      </c>
      <c r="AC65" s="2" t="s">
        <v>61</v>
      </c>
      <c r="AD65" s="16">
        <v>9</v>
      </c>
      <c r="AE65" s="17">
        <v>80</v>
      </c>
      <c r="AF65" s="12">
        <f t="shared" si="4"/>
        <v>720</v>
      </c>
    </row>
    <row r="66" spans="1:32" ht="18.75" x14ac:dyDescent="0.3">
      <c r="A66" s="1">
        <v>64</v>
      </c>
      <c r="B66" s="2" t="s">
        <v>62</v>
      </c>
      <c r="C66" s="16">
        <v>2</v>
      </c>
      <c r="D66" s="17">
        <v>780</v>
      </c>
      <c r="E66" s="12">
        <f t="shared" si="0"/>
        <v>1560</v>
      </c>
      <c r="H66" s="1">
        <v>64</v>
      </c>
      <c r="I66" s="2" t="s">
        <v>62</v>
      </c>
      <c r="J66" s="16">
        <v>2</v>
      </c>
      <c r="K66" s="17">
        <v>780</v>
      </c>
      <c r="L66" s="12">
        <f t="shared" si="1"/>
        <v>1560</v>
      </c>
      <c r="O66" s="1">
        <v>63</v>
      </c>
      <c r="P66" s="2" t="s">
        <v>62</v>
      </c>
      <c r="Q66" s="16"/>
      <c r="R66" s="17"/>
      <c r="S66" s="12">
        <f t="shared" si="2"/>
        <v>0</v>
      </c>
      <c r="V66" s="1">
        <v>63</v>
      </c>
      <c r="W66" s="2" t="s">
        <v>62</v>
      </c>
      <c r="X66" s="16">
        <v>1</v>
      </c>
      <c r="Y66" s="17">
        <v>780</v>
      </c>
      <c r="Z66" s="12">
        <f t="shared" si="3"/>
        <v>780</v>
      </c>
      <c r="AB66" s="1">
        <v>63</v>
      </c>
      <c r="AC66" s="2" t="s">
        <v>62</v>
      </c>
      <c r="AD66" s="16"/>
      <c r="AE66" s="17"/>
      <c r="AF66" s="12">
        <f t="shared" si="4"/>
        <v>0</v>
      </c>
    </row>
    <row r="67" spans="1:32" ht="18.75" x14ac:dyDescent="0.3">
      <c r="A67" s="1">
        <v>65</v>
      </c>
      <c r="B67" s="2" t="s">
        <v>63</v>
      </c>
      <c r="C67" s="16"/>
      <c r="D67" s="17"/>
      <c r="E67" s="12">
        <f t="shared" si="0"/>
        <v>0</v>
      </c>
      <c r="H67" s="1">
        <v>65</v>
      </c>
      <c r="I67" s="2" t="s">
        <v>63</v>
      </c>
      <c r="J67" s="16"/>
      <c r="K67" s="17"/>
      <c r="L67" s="12">
        <f t="shared" si="1"/>
        <v>0</v>
      </c>
      <c r="O67" s="1">
        <v>64</v>
      </c>
      <c r="P67" s="2" t="s">
        <v>63</v>
      </c>
      <c r="Q67" s="16"/>
      <c r="R67" s="17"/>
      <c r="S67" s="12">
        <f t="shared" si="2"/>
        <v>0</v>
      </c>
      <c r="V67" s="1">
        <v>64</v>
      </c>
      <c r="W67" s="2" t="s">
        <v>63</v>
      </c>
      <c r="X67" s="16"/>
      <c r="Y67" s="17"/>
      <c r="Z67" s="12">
        <f t="shared" si="3"/>
        <v>0</v>
      </c>
      <c r="AB67" s="1">
        <v>64</v>
      </c>
      <c r="AC67" s="2" t="s">
        <v>63</v>
      </c>
      <c r="AD67" s="16"/>
      <c r="AE67" s="17"/>
      <c r="AF67" s="12">
        <f t="shared" si="4"/>
        <v>0</v>
      </c>
    </row>
    <row r="68" spans="1:32" ht="18.75" x14ac:dyDescent="0.3">
      <c r="A68" s="1">
        <v>66</v>
      </c>
      <c r="B68" s="2" t="s">
        <v>64</v>
      </c>
      <c r="C68" s="16">
        <v>6.25</v>
      </c>
      <c r="D68" s="17">
        <v>76</v>
      </c>
      <c r="E68" s="12">
        <f t="shared" si="0"/>
        <v>475</v>
      </c>
      <c r="H68" s="1">
        <v>66</v>
      </c>
      <c r="I68" s="2" t="s">
        <v>64</v>
      </c>
      <c r="J68" s="16">
        <v>3.8650000000000002</v>
      </c>
      <c r="K68" s="17">
        <v>74</v>
      </c>
      <c r="L68" s="12">
        <f t="shared" si="1"/>
        <v>286.01</v>
      </c>
      <c r="O68" s="1">
        <v>65</v>
      </c>
      <c r="P68" s="2" t="s">
        <v>64</v>
      </c>
      <c r="Q68" s="16"/>
      <c r="R68" s="17"/>
      <c r="S68" s="12">
        <f t="shared" si="2"/>
        <v>0</v>
      </c>
      <c r="V68" s="1">
        <v>65</v>
      </c>
      <c r="W68" s="2" t="s">
        <v>64</v>
      </c>
      <c r="X68" s="16"/>
      <c r="Y68" s="17"/>
      <c r="Z68" s="12">
        <f t="shared" si="3"/>
        <v>0</v>
      </c>
      <c r="AB68" s="1">
        <v>65</v>
      </c>
      <c r="AC68" s="2" t="s">
        <v>64</v>
      </c>
      <c r="AD68" s="16"/>
      <c r="AE68" s="17"/>
      <c r="AF68" s="12">
        <f t="shared" si="4"/>
        <v>0</v>
      </c>
    </row>
    <row r="69" spans="1:32" ht="18.75" x14ac:dyDescent="0.3">
      <c r="A69" s="1">
        <v>67</v>
      </c>
      <c r="B69" s="2" t="s">
        <v>65</v>
      </c>
      <c r="C69" s="16">
        <v>24</v>
      </c>
      <c r="D69" s="17">
        <v>40</v>
      </c>
      <c r="E69" s="12">
        <f t="shared" si="0"/>
        <v>960</v>
      </c>
      <c r="H69" s="1">
        <v>67</v>
      </c>
      <c r="I69" s="2" t="s">
        <v>65</v>
      </c>
      <c r="J69" s="16">
        <v>1</v>
      </c>
      <c r="K69" s="17">
        <v>40</v>
      </c>
      <c r="L69" s="12">
        <f t="shared" si="1"/>
        <v>40</v>
      </c>
      <c r="O69" s="1">
        <v>66</v>
      </c>
      <c r="P69" s="2" t="s">
        <v>65</v>
      </c>
      <c r="Q69" s="16">
        <v>9</v>
      </c>
      <c r="R69" s="17">
        <v>40</v>
      </c>
      <c r="S69" s="12">
        <f t="shared" si="2"/>
        <v>360</v>
      </c>
      <c r="V69" s="1">
        <v>66</v>
      </c>
      <c r="W69" s="2" t="s">
        <v>65</v>
      </c>
      <c r="X69" s="16">
        <v>19</v>
      </c>
      <c r="Y69" s="17">
        <v>40</v>
      </c>
      <c r="Z69" s="12">
        <f t="shared" si="3"/>
        <v>760</v>
      </c>
      <c r="AB69" s="1">
        <v>66</v>
      </c>
      <c r="AC69" s="2" t="s">
        <v>65</v>
      </c>
      <c r="AD69" s="16">
        <v>12</v>
      </c>
      <c r="AE69" s="17">
        <v>40</v>
      </c>
      <c r="AF69" s="12">
        <f t="shared" si="4"/>
        <v>480</v>
      </c>
    </row>
    <row r="70" spans="1:32" ht="19.5" thickBot="1" x14ac:dyDescent="0.35">
      <c r="A70" s="1">
        <v>68</v>
      </c>
      <c r="B70" s="2" t="s">
        <v>66</v>
      </c>
      <c r="C70" s="3"/>
      <c r="D70" s="4"/>
      <c r="E70" s="12">
        <f t="shared" ref="E70" si="5">D70*C70</f>
        <v>0</v>
      </c>
      <c r="H70" s="1">
        <v>68</v>
      </c>
      <c r="I70" s="2" t="s">
        <v>66</v>
      </c>
      <c r="J70" s="3"/>
      <c r="K70" s="4"/>
      <c r="L70" s="12">
        <f t="shared" ref="L70" si="6">K70*J70</f>
        <v>0</v>
      </c>
      <c r="O70" s="1">
        <v>67</v>
      </c>
      <c r="P70" s="2" t="s">
        <v>66</v>
      </c>
      <c r="Q70" s="3"/>
      <c r="R70" s="4"/>
      <c r="S70" s="12">
        <f t="shared" ref="S70" si="7">R70*Q70</f>
        <v>0</v>
      </c>
      <c r="V70" s="1">
        <v>67</v>
      </c>
      <c r="W70" s="2" t="s">
        <v>66</v>
      </c>
      <c r="X70" s="3"/>
      <c r="Y70" s="4"/>
      <c r="Z70" s="12">
        <f t="shared" ref="Z70" si="8">Y70*X70</f>
        <v>0</v>
      </c>
      <c r="AB70" s="1">
        <v>67</v>
      </c>
      <c r="AC70" s="2" t="s">
        <v>66</v>
      </c>
      <c r="AD70" s="3"/>
      <c r="AE70" s="4"/>
      <c r="AF70" s="12">
        <f t="shared" ref="AF70" si="9">AE70*AD70</f>
        <v>0</v>
      </c>
    </row>
    <row r="71" spans="1:32" ht="19.5" thickBot="1" x14ac:dyDescent="0.35">
      <c r="B71" s="2"/>
      <c r="C71" s="3"/>
      <c r="D71" s="19" t="s">
        <v>67</v>
      </c>
      <c r="E71" s="20">
        <f>SUM(E3:E70)</f>
        <v>158893.31499999997</v>
      </c>
      <c r="I71" s="2"/>
      <c r="J71" s="3"/>
      <c r="K71" s="19" t="s">
        <v>67</v>
      </c>
      <c r="L71" s="20">
        <f>SUM(L3:L70)</f>
        <v>160684.52000000002</v>
      </c>
      <c r="P71" s="2"/>
      <c r="Q71" s="3"/>
      <c r="R71" s="19" t="s">
        <v>67</v>
      </c>
      <c r="S71" s="20">
        <f>SUM(S3:S70)</f>
        <v>101963.67000000001</v>
      </c>
      <c r="W71" s="2"/>
      <c r="X71" s="3"/>
      <c r="Y71" s="19" t="s">
        <v>67</v>
      </c>
      <c r="Z71" s="20">
        <f>SUM(Z3:Z70)</f>
        <v>105222.68</v>
      </c>
      <c r="AC71" s="2"/>
      <c r="AD71" s="3"/>
      <c r="AE71" s="19" t="s">
        <v>67</v>
      </c>
      <c r="AF71" s="20">
        <f>SUM(AF3:AF70)</f>
        <v>150460.42000000001</v>
      </c>
    </row>
  </sheetData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2016-02-11T21:28:11Z</cp:lastPrinted>
  <dcterms:created xsi:type="dcterms:W3CDTF">2016-01-20T16:43:53Z</dcterms:created>
  <dcterms:modified xsi:type="dcterms:W3CDTF">2016-02-11T21:28:14Z</dcterms:modified>
</cp:coreProperties>
</file>