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firstSheet="1" activeTab="5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Hoja5" sheetId="7" r:id="rId7"/>
    <sheet name="Hoja6" sheetId="8" r:id="rId8"/>
    <sheet name="Hoja7" sheetId="9" r:id="rId9"/>
    <sheet name="Hoja8" sheetId="10" r:id="rId10"/>
  </sheets>
  <calcPr calcId="144525"/>
</workbook>
</file>

<file path=xl/calcChain.xml><?xml version="1.0" encoding="utf-8"?>
<calcChain xmlns="http://schemas.openxmlformats.org/spreadsheetml/2006/main">
  <c r="F58" i="6" l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7" i="5"/>
  <c r="L38" i="5" s="1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7" i="5"/>
  <c r="AC38" i="5" s="1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19" i="6" l="1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<sst xmlns="http://schemas.openxmlformats.org/spreadsheetml/2006/main" count="1171" uniqueCount="338">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</sst>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44" fontId="15" fillId="4" borderId="44" xfId="1" applyFont="1" applyFill="1" applyBorder="1"/>
    <xf numFmtId="44" fontId="24" fillId="4" borderId="32" xfId="1" applyFont="1" applyFill="1" applyBorder="1"/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8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258" t="s">
        <v>81</v>
      </c>
      <c r="D1" s="258"/>
      <c r="E1" s="258"/>
      <c r="F1" s="258"/>
      <c r="G1" s="258"/>
      <c r="H1" s="258"/>
      <c r="I1" s="258"/>
      <c r="J1" s="258"/>
      <c r="K1" s="258"/>
      <c r="M1" s="2" t="s">
        <v>153</v>
      </c>
      <c r="N1" s="3"/>
      <c r="O1" s="4"/>
      <c r="S1" s="1"/>
      <c r="T1" s="258" t="s">
        <v>81</v>
      </c>
      <c r="U1" s="258"/>
      <c r="V1" s="258"/>
      <c r="W1" s="258"/>
      <c r="X1" s="258"/>
      <c r="Y1" s="258"/>
      <c r="Z1" s="258"/>
      <c r="AA1" s="258"/>
      <c r="AB1" s="258"/>
      <c r="AD1" s="2" t="s">
        <v>152</v>
      </c>
      <c r="AE1" s="3"/>
      <c r="AF1" s="4"/>
      <c r="AJ1" s="1"/>
      <c r="AK1" s="258" t="s">
        <v>81</v>
      </c>
      <c r="AL1" s="258"/>
      <c r="AM1" s="258"/>
      <c r="AN1" s="258"/>
      <c r="AO1" s="258"/>
      <c r="AP1" s="258"/>
      <c r="AQ1" s="258"/>
      <c r="AR1" s="258"/>
      <c r="AS1" s="258"/>
      <c r="AU1" s="2" t="s">
        <v>92</v>
      </c>
      <c r="AV1" s="3"/>
      <c r="AW1" s="4"/>
      <c r="AZ1" s="1"/>
      <c r="BA1" s="258" t="s">
        <v>81</v>
      </c>
      <c r="BB1" s="258"/>
      <c r="BC1" s="258"/>
      <c r="BD1" s="258"/>
      <c r="BE1" s="258"/>
      <c r="BF1" s="258"/>
      <c r="BG1" s="258"/>
      <c r="BH1" s="258"/>
      <c r="BI1" s="258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259" t="s">
        <v>3</v>
      </c>
      <c r="F4" s="260"/>
      <c r="I4" s="261" t="s">
        <v>4</v>
      </c>
      <c r="J4" s="262"/>
      <c r="K4" s="262"/>
      <c r="L4" s="262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259" t="s">
        <v>3</v>
      </c>
      <c r="W4" s="260"/>
      <c r="Z4" s="261" t="s">
        <v>4</v>
      </c>
      <c r="AA4" s="262"/>
      <c r="AB4" s="262"/>
      <c r="AC4" s="262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259" t="s">
        <v>3</v>
      </c>
      <c r="AN4" s="260"/>
      <c r="AQ4" s="261" t="s">
        <v>4</v>
      </c>
      <c r="AR4" s="262"/>
      <c r="AS4" s="262"/>
      <c r="AT4" s="262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259" t="s">
        <v>3</v>
      </c>
      <c r="BD4" s="260"/>
      <c r="BG4" s="261" t="s">
        <v>4</v>
      </c>
      <c r="BH4" s="262"/>
      <c r="BI4" s="262"/>
      <c r="BJ4" s="262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263" t="s">
        <v>21</v>
      </c>
      <c r="I40" s="264"/>
      <c r="J40" s="184"/>
      <c r="K40" s="265">
        <f>I38+L38</f>
        <v>83691.819999999992</v>
      </c>
      <c r="L40" s="266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263" t="s">
        <v>21</v>
      </c>
      <c r="Z40" s="264"/>
      <c r="AA40" s="184"/>
      <c r="AB40" s="265">
        <f>Z38+AC38</f>
        <v>75272.319999999992</v>
      </c>
      <c r="AC40" s="266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263" t="s">
        <v>21</v>
      </c>
      <c r="AQ40" s="264"/>
      <c r="AR40" s="169"/>
      <c r="AS40" s="265">
        <f>AQ38+AT38</f>
        <v>48736.7</v>
      </c>
      <c r="AT40" s="266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263" t="s">
        <v>21</v>
      </c>
      <c r="BG40" s="264"/>
      <c r="BH40" s="85"/>
      <c r="BI40" s="265">
        <f>BG38+BJ38</f>
        <v>19479.72</v>
      </c>
      <c r="BJ40" s="266"/>
      <c r="BK40" s="8"/>
      <c r="BL40" s="51"/>
      <c r="BM40" s="28"/>
      <c r="BN40" s="23"/>
    </row>
    <row r="41" spans="1:66" ht="15.75" customHeight="1" x14ac:dyDescent="0.25">
      <c r="B41" s="1"/>
      <c r="C41" s="5"/>
      <c r="D41" s="267" t="s">
        <v>22</v>
      </c>
      <c r="E41" s="267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267" t="s">
        <v>22</v>
      </c>
      <c r="V41" s="267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267" t="s">
        <v>22</v>
      </c>
      <c r="AM41" s="267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267" t="s">
        <v>22</v>
      </c>
      <c r="BC41" s="267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252"/>
      <c r="J43" s="252"/>
      <c r="K43" s="252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252"/>
      <c r="AA43" s="252"/>
      <c r="AB43" s="252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252"/>
      <c r="AR43" s="252"/>
      <c r="AS43" s="252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252"/>
      <c r="BH43" s="252"/>
      <c r="BI43" s="252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268" t="s">
        <v>26</v>
      </c>
      <c r="J44" s="268"/>
      <c r="K44" s="269">
        <f>F46</f>
        <v>81862.340000000026</v>
      </c>
      <c r="L44" s="270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268" t="s">
        <v>26</v>
      </c>
      <c r="AA44" s="268"/>
      <c r="AB44" s="269">
        <f>W46</f>
        <v>220363.87999999986</v>
      </c>
      <c r="AC44" s="270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268" t="s">
        <v>26</v>
      </c>
      <c r="AR44" s="268"/>
      <c r="AS44" s="269">
        <f>AN46</f>
        <v>182588.50000000006</v>
      </c>
      <c r="AT44" s="270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268" t="s">
        <v>26</v>
      </c>
      <c r="BH44" s="268"/>
      <c r="BI44" s="269">
        <f>BD46</f>
        <v>174315.54000000004</v>
      </c>
      <c r="BJ44" s="270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271" t="s">
        <v>2</v>
      </c>
      <c r="J45" s="271"/>
      <c r="K45" s="272">
        <f>-C4</f>
        <v>-150460.42000000001</v>
      </c>
      <c r="L45" s="272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271" t="s">
        <v>2</v>
      </c>
      <c r="AA45" s="271"/>
      <c r="AB45" s="272">
        <f>-T4</f>
        <v>-150460.42000000001</v>
      </c>
      <c r="AC45" s="272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271" t="s">
        <v>2</v>
      </c>
      <c r="AR45" s="271"/>
      <c r="AS45" s="272">
        <f>-AK4</f>
        <v>-150460.42000000001</v>
      </c>
      <c r="AT45" s="272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271" t="s">
        <v>2</v>
      </c>
      <c r="BH45" s="271"/>
      <c r="BI45" s="272">
        <f>-BA4</f>
        <v>-150460.42000000001</v>
      </c>
      <c r="BJ45" s="272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253">
        <v>0</v>
      </c>
      <c r="L46" s="253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253">
        <v>0</v>
      </c>
      <c r="AC46" s="253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253">
        <v>0</v>
      </c>
      <c r="AT46" s="253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253">
        <v>0</v>
      </c>
      <c r="BJ46" s="253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248" t="s">
        <v>29</v>
      </c>
      <c r="J47" s="249"/>
      <c r="K47" s="250">
        <f>SUM(K44:L46)</f>
        <v>-68598.079999999987</v>
      </c>
      <c r="L47" s="251"/>
      <c r="M47" s="8"/>
      <c r="N47" s="51"/>
      <c r="O47" s="4"/>
      <c r="S47" s="1"/>
      <c r="T47" s="5"/>
      <c r="V47" s="83"/>
      <c r="W47" s="86"/>
      <c r="Z47" s="254" t="s">
        <v>155</v>
      </c>
      <c r="AA47" s="255"/>
      <c r="AB47" s="256">
        <f>SUM(AB44:AC46)</f>
        <v>69903.459999999846</v>
      </c>
      <c r="AC47" s="257"/>
      <c r="AD47" s="8"/>
      <c r="AE47" s="51"/>
      <c r="AF47" s="4"/>
      <c r="AJ47" s="1"/>
      <c r="AK47" s="5"/>
      <c r="AM47" s="83"/>
      <c r="AN47" s="86"/>
      <c r="AQ47" s="254" t="s">
        <v>155</v>
      </c>
      <c r="AR47" s="255"/>
      <c r="AS47" s="256">
        <f>SUM(AS44:AT46)</f>
        <v>32128.080000000045</v>
      </c>
      <c r="AT47" s="257"/>
      <c r="AU47" s="8"/>
      <c r="AV47" s="51"/>
      <c r="AW47" s="4"/>
      <c r="AZ47" s="1"/>
      <c r="BA47" s="5"/>
      <c r="BC47" s="83"/>
      <c r="BD47" s="86"/>
      <c r="BG47" s="254" t="s">
        <v>155</v>
      </c>
      <c r="BH47" s="255"/>
      <c r="BI47" s="256">
        <f>SUM(BI44:BJ46)</f>
        <v>23855.120000000024</v>
      </c>
      <c r="BJ47" s="257"/>
      <c r="BK47" s="8"/>
      <c r="BL47" s="51"/>
      <c r="BM47" s="4"/>
    </row>
    <row r="48" spans="1:66" x14ac:dyDescent="0.25">
      <c r="B48" s="1"/>
      <c r="C48" s="5"/>
      <c r="D48" s="252"/>
      <c r="E48" s="252"/>
      <c r="F48" s="4"/>
      <c r="I48" s="5"/>
      <c r="J48" s="5"/>
      <c r="M48" s="8"/>
      <c r="N48" s="51"/>
      <c r="O48" s="4"/>
      <c r="S48" s="1"/>
      <c r="T48" s="5"/>
      <c r="U48" s="252"/>
      <c r="V48" s="252"/>
      <c r="W48" s="4"/>
      <c r="Z48" s="5"/>
      <c r="AA48" s="5"/>
      <c r="AD48" s="8"/>
      <c r="AE48" s="51"/>
      <c r="AF48" s="4"/>
      <c r="AJ48" s="1"/>
      <c r="AK48" s="5"/>
      <c r="AL48" s="252"/>
      <c r="AM48" s="252"/>
      <c r="AN48" s="4"/>
      <c r="AQ48" s="5"/>
      <c r="AR48" s="5"/>
      <c r="AU48" s="8"/>
      <c r="AV48" s="51"/>
      <c r="AW48" s="4"/>
      <c r="AZ48" s="1"/>
      <c r="BA48" s="5"/>
      <c r="BB48" s="252"/>
      <c r="BC48" s="252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BB48:BC48"/>
    <mergeCell ref="BI46:BJ46"/>
    <mergeCell ref="BG47:BH47"/>
    <mergeCell ref="BI47:BJ47"/>
    <mergeCell ref="BG45:BH45"/>
    <mergeCell ref="BI45:BJ45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273" t="s">
        <v>30</v>
      </c>
      <c r="D3" s="274"/>
      <c r="E3" s="275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16" workbookViewId="0">
      <selection activeCell="O42" sqref="O42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258" t="s">
        <v>156</v>
      </c>
      <c r="D1" s="258"/>
      <c r="E1" s="258"/>
      <c r="F1" s="258"/>
      <c r="G1" s="258"/>
      <c r="H1" s="258"/>
      <c r="I1" s="258"/>
      <c r="J1" s="258"/>
      <c r="K1" s="258"/>
      <c r="M1" s="2" t="s">
        <v>92</v>
      </c>
      <c r="N1" s="3"/>
      <c r="O1" s="4"/>
      <c r="S1" s="1"/>
      <c r="T1" s="258" t="s">
        <v>156</v>
      </c>
      <c r="U1" s="258"/>
      <c r="V1" s="258"/>
      <c r="W1" s="258"/>
      <c r="X1" s="258"/>
      <c r="Y1" s="258"/>
      <c r="Z1" s="258"/>
      <c r="AA1" s="258"/>
      <c r="AB1" s="258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259" t="s">
        <v>3</v>
      </c>
      <c r="F4" s="260"/>
      <c r="I4" s="261" t="s">
        <v>4</v>
      </c>
      <c r="J4" s="262"/>
      <c r="K4" s="262"/>
      <c r="L4" s="262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259" t="s">
        <v>3</v>
      </c>
      <c r="W4" s="260"/>
      <c r="Z4" s="261" t="s">
        <v>4</v>
      </c>
      <c r="AA4" s="262"/>
      <c r="AB4" s="262"/>
      <c r="AC4" s="262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34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263" t="s">
        <v>21</v>
      </c>
      <c r="I40" s="264"/>
      <c r="J40" s="186"/>
      <c r="K40" s="265">
        <f>I38+L38</f>
        <v>69265.16</v>
      </c>
      <c r="L40" s="266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263" t="s">
        <v>21</v>
      </c>
      <c r="Z40" s="264"/>
      <c r="AA40" s="177"/>
      <c r="AB40" s="265">
        <f>Z38+AC38</f>
        <v>17651.61</v>
      </c>
      <c r="AC40" s="266"/>
      <c r="AD40" s="8"/>
      <c r="AE40" s="51"/>
      <c r="AF40" s="28"/>
    </row>
    <row r="41" spans="1:32" ht="15.75" customHeight="1" x14ac:dyDescent="0.25">
      <c r="B41" s="1"/>
      <c r="C41" s="5"/>
      <c r="D41" s="267" t="s">
        <v>22</v>
      </c>
      <c r="E41" s="267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267" t="s">
        <v>22</v>
      </c>
      <c r="V41" s="267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252"/>
      <c r="J43" s="252"/>
      <c r="K43" s="252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252"/>
      <c r="AA43" s="252"/>
      <c r="AB43" s="252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268" t="s">
        <v>26</v>
      </c>
      <c r="J44" s="268"/>
      <c r="K44" s="269">
        <f>F46</f>
        <v>146566.27999999991</v>
      </c>
      <c r="L44" s="270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268" t="s">
        <v>26</v>
      </c>
      <c r="AA44" s="268"/>
      <c r="AB44" s="269">
        <f>W46</f>
        <v>161651.33000000005</v>
      </c>
      <c r="AC44" s="270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271" t="s">
        <v>2</v>
      </c>
      <c r="J45" s="271"/>
      <c r="K45" s="272">
        <f>-C4</f>
        <v>-158893.32</v>
      </c>
      <c r="L45" s="272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271" t="s">
        <v>2</v>
      </c>
      <c r="AA45" s="271"/>
      <c r="AB45" s="272">
        <f>-T4</f>
        <v>-158893.32</v>
      </c>
      <c r="AC45" s="272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253">
        <v>0</v>
      </c>
      <c r="L46" s="253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253">
        <v>0</v>
      </c>
      <c r="AC46" s="253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248" t="s">
        <v>29</v>
      </c>
      <c r="J47" s="249"/>
      <c r="K47" s="250">
        <f>SUM(K44:L46)</f>
        <v>-12327.040000000095</v>
      </c>
      <c r="L47" s="251"/>
      <c r="M47" s="8"/>
      <c r="N47" s="51"/>
      <c r="O47" s="4">
        <v>0</v>
      </c>
      <c r="S47" s="1"/>
      <c r="T47" s="5"/>
      <c r="V47" s="83"/>
      <c r="W47" s="86"/>
      <c r="Z47" s="248" t="s">
        <v>29</v>
      </c>
      <c r="AA47" s="249"/>
      <c r="AB47" s="250">
        <f>SUM(AB44:AC46)</f>
        <v>2758.0100000000384</v>
      </c>
      <c r="AC47" s="251"/>
      <c r="AD47" s="8"/>
      <c r="AE47" s="51"/>
      <c r="AF47" s="4"/>
    </row>
    <row r="48" spans="1:32" x14ac:dyDescent="0.25">
      <c r="B48" s="1"/>
      <c r="C48" s="5"/>
      <c r="D48" s="252"/>
      <c r="E48" s="252"/>
      <c r="F48" s="4"/>
      <c r="I48" s="5"/>
      <c r="J48" s="5"/>
      <c r="M48" s="8"/>
      <c r="N48" s="51"/>
      <c r="O48" s="4"/>
      <c r="S48" s="1"/>
      <c r="T48" s="5"/>
      <c r="U48" s="252"/>
      <c r="V48" s="252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Z43:AB43"/>
    <mergeCell ref="Z44:AA44"/>
    <mergeCell ref="AB44:AC44"/>
    <mergeCell ref="Y40:Z40"/>
    <mergeCell ref="AB40:AC40"/>
    <mergeCell ref="Z47:AA47"/>
    <mergeCell ref="AB47:AC47"/>
    <mergeCell ref="U48:V48"/>
    <mergeCell ref="Z45:AA45"/>
    <mergeCell ref="AB45:AC45"/>
    <mergeCell ref="AB46:AC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273" t="s">
        <v>30</v>
      </c>
      <c r="D3" s="274"/>
      <c r="E3" s="275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49"/>
  <sheetViews>
    <sheetView topLeftCell="A10" workbookViewId="0">
      <selection activeCell="F28" sqref="F28"/>
    </sheetView>
  </sheetViews>
  <sheetFormatPr baseColWidth="10" defaultRowHeight="15" x14ac:dyDescent="0.25"/>
  <cols>
    <col min="3" max="3" width="12.5703125" bestFit="1" customWidth="1"/>
    <col min="4" max="4" width="11.42578125" style="9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258" t="s">
        <v>225</v>
      </c>
      <c r="D1" s="258"/>
      <c r="E1" s="258"/>
      <c r="F1" s="258"/>
      <c r="G1" s="258"/>
      <c r="H1" s="258"/>
      <c r="I1" s="258"/>
      <c r="J1" s="258"/>
      <c r="K1" s="258"/>
      <c r="M1" s="2" t="s">
        <v>153</v>
      </c>
      <c r="N1" s="3"/>
      <c r="O1" s="4"/>
      <c r="S1" s="1"/>
      <c r="T1" s="258" t="s">
        <v>225</v>
      </c>
      <c r="U1" s="258"/>
      <c r="V1" s="258"/>
      <c r="W1" s="258"/>
      <c r="X1" s="258"/>
      <c r="Y1" s="258"/>
      <c r="Z1" s="258"/>
      <c r="AA1" s="258"/>
      <c r="AB1" s="258"/>
      <c r="AD1" s="2" t="s">
        <v>152</v>
      </c>
      <c r="AE1" s="3"/>
      <c r="AF1" s="4"/>
      <c r="AJ1" s="1"/>
      <c r="AK1" s="258" t="s">
        <v>225</v>
      </c>
      <c r="AL1" s="258"/>
      <c r="AM1" s="258"/>
      <c r="AN1" s="258"/>
      <c r="AO1" s="258"/>
      <c r="AP1" s="258"/>
      <c r="AQ1" s="258"/>
      <c r="AR1" s="258"/>
      <c r="AS1" s="258"/>
      <c r="AU1" s="2" t="s">
        <v>92</v>
      </c>
      <c r="AV1" s="3"/>
      <c r="AW1" s="4"/>
      <c r="AZ1" s="1"/>
      <c r="BA1" s="258" t="s">
        <v>225</v>
      </c>
      <c r="BB1" s="258"/>
      <c r="BC1" s="258"/>
      <c r="BD1" s="258"/>
      <c r="BE1" s="258"/>
      <c r="BF1" s="258"/>
      <c r="BG1" s="258"/>
      <c r="BH1" s="258"/>
      <c r="BI1" s="258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259" t="s">
        <v>3</v>
      </c>
      <c r="F4" s="260"/>
      <c r="I4" s="261" t="s">
        <v>4</v>
      </c>
      <c r="J4" s="262"/>
      <c r="K4" s="262"/>
      <c r="L4" s="262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259" t="s">
        <v>3</v>
      </c>
      <c r="W4" s="260"/>
      <c r="Z4" s="261" t="s">
        <v>4</v>
      </c>
      <c r="AA4" s="262"/>
      <c r="AB4" s="262"/>
      <c r="AC4" s="262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259" t="s">
        <v>3</v>
      </c>
      <c r="AN4" s="260"/>
      <c r="AQ4" s="261" t="s">
        <v>4</v>
      </c>
      <c r="AR4" s="262"/>
      <c r="AS4" s="262"/>
      <c r="AT4" s="262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259" t="s">
        <v>3</v>
      </c>
      <c r="BD4" s="260"/>
      <c r="BG4" s="261" t="s">
        <v>4</v>
      </c>
      <c r="BH4" s="262"/>
      <c r="BI4" s="262"/>
      <c r="BJ4" s="262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5.7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>
        <v>12082</v>
      </c>
      <c r="K7" s="34" t="s">
        <v>9</v>
      </c>
      <c r="L7" s="35">
        <f>3020.5+3020.5</f>
        <v>6041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</f>
        <v>6041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0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/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24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0</v>
      </c>
      <c r="D28" s="219"/>
      <c r="E28" s="21">
        <v>42453</v>
      </c>
      <c r="F28" s="22"/>
      <c r="G28" s="23"/>
      <c r="H28" s="178">
        <v>42453</v>
      </c>
      <c r="I28" s="39"/>
      <c r="J28" s="33"/>
      <c r="K28" s="53" t="s">
        <v>18</v>
      </c>
      <c r="L28" s="47">
        <v>0</v>
      </c>
      <c r="M28" s="37"/>
      <c r="N28" s="27"/>
      <c r="O28" s="28"/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0</v>
      </c>
      <c r="D29" s="219"/>
      <c r="E29" s="21">
        <v>42454</v>
      </c>
      <c r="F29" s="22"/>
      <c r="G29" s="23"/>
      <c r="H29" s="178">
        <v>42454</v>
      </c>
      <c r="I29" s="39"/>
      <c r="J29" s="33"/>
      <c r="K29" s="174"/>
      <c r="L29" s="35"/>
      <c r="M29" s="26"/>
      <c r="N29" s="27"/>
      <c r="O29" s="28"/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0</v>
      </c>
      <c r="D30" s="218"/>
      <c r="E30" s="21">
        <v>42455</v>
      </c>
      <c r="F30" s="22"/>
      <c r="G30" s="23"/>
      <c r="H30" s="178">
        <v>42455</v>
      </c>
      <c r="I30" s="39"/>
      <c r="J30" s="33"/>
      <c r="K30" s="54" t="s">
        <v>164</v>
      </c>
      <c r="L30" s="35">
        <v>0</v>
      </c>
      <c r="M30" s="37"/>
      <c r="N30" s="27"/>
      <c r="O30" s="28"/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0</v>
      </c>
      <c r="D31" s="218"/>
      <c r="E31" s="21">
        <v>42456</v>
      </c>
      <c r="F31" s="22"/>
      <c r="G31" s="23"/>
      <c r="H31" s="178">
        <v>42456</v>
      </c>
      <c r="I31" s="39"/>
      <c r="J31" s="33"/>
      <c r="K31" s="48"/>
      <c r="L31" s="35"/>
      <c r="M31" s="37"/>
      <c r="N31" s="27"/>
      <c r="O31" s="28"/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0</v>
      </c>
      <c r="D32" s="218"/>
      <c r="E32" s="21">
        <v>42457</v>
      </c>
      <c r="F32" s="22"/>
      <c r="G32" s="23"/>
      <c r="H32" s="178">
        <v>42457</v>
      </c>
      <c r="I32" s="39"/>
      <c r="J32" s="33"/>
      <c r="K32" s="54"/>
      <c r="L32" s="35"/>
      <c r="M32" s="26"/>
      <c r="N32" s="27"/>
      <c r="O32" s="28"/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0</v>
      </c>
      <c r="D33" s="220"/>
      <c r="E33" s="21">
        <v>42458</v>
      </c>
      <c r="F33" s="22"/>
      <c r="G33" s="23"/>
      <c r="H33" s="178">
        <v>42458</v>
      </c>
      <c r="I33" s="39"/>
      <c r="J33" s="33"/>
      <c r="K33" s="54"/>
      <c r="L33" s="35"/>
      <c r="M33" s="26"/>
      <c r="N33" s="27"/>
      <c r="O33" s="28"/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0</v>
      </c>
      <c r="D34" s="221"/>
      <c r="E34" s="21">
        <v>42459</v>
      </c>
      <c r="F34" s="22"/>
      <c r="G34" s="23"/>
      <c r="H34" s="178">
        <v>42459</v>
      </c>
      <c r="I34" s="39"/>
      <c r="J34" s="33"/>
      <c r="K34" s="54"/>
      <c r="L34" s="35"/>
      <c r="M34" s="56"/>
      <c r="N34" s="27">
        <v>0</v>
      </c>
      <c r="O34" s="28"/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0</v>
      </c>
      <c r="D35" s="218"/>
      <c r="E35" s="21">
        <v>42460</v>
      </c>
      <c r="F35" s="22"/>
      <c r="G35" s="23"/>
      <c r="H35" s="178">
        <v>42460</v>
      </c>
      <c r="I35" s="39"/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294726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77">
        <f>SUM(C5:C37)</f>
        <v>873495.5</v>
      </c>
      <c r="E38" s="78" t="s">
        <v>20</v>
      </c>
      <c r="F38" s="79">
        <f>SUM(F5:F37)</f>
        <v>1250700.8999999999</v>
      </c>
      <c r="H38" s="231" t="s">
        <v>20</v>
      </c>
      <c r="I38" s="4">
        <f>SUM(I5:I37)</f>
        <v>4697</v>
      </c>
      <c r="J38" s="4"/>
      <c r="K38" s="80" t="s">
        <v>20</v>
      </c>
      <c r="L38" s="81">
        <f t="shared" ref="L38" si="0">SUM(L5:L37)</f>
        <v>47043.229999999996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47043.229999999996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263" t="s">
        <v>21</v>
      </c>
      <c r="I40" s="264"/>
      <c r="J40" s="232"/>
      <c r="K40" s="265">
        <f>I38+L38</f>
        <v>51740.229999999996</v>
      </c>
      <c r="L40" s="266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263" t="s">
        <v>21</v>
      </c>
      <c r="Z40" s="264"/>
      <c r="AA40" s="232"/>
      <c r="AB40" s="265">
        <f>Z38+AC38</f>
        <v>51308.229999999996</v>
      </c>
      <c r="AC40" s="266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263" t="s">
        <v>21</v>
      </c>
      <c r="AQ40" s="264"/>
      <c r="AR40" s="230"/>
      <c r="AS40" s="265">
        <f>AQ38+AT38</f>
        <v>40162.5</v>
      </c>
      <c r="AT40" s="266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263" t="s">
        <v>21</v>
      </c>
      <c r="BG40" s="264"/>
      <c r="BH40" s="212"/>
      <c r="BI40" s="265">
        <f>BG38+BJ38</f>
        <v>19620.25</v>
      </c>
      <c r="BJ40" s="266"/>
      <c r="BK40" s="8"/>
      <c r="BL40" s="51"/>
      <c r="BM40" s="28"/>
      <c r="BN40" s="51"/>
    </row>
    <row r="41" spans="1:66" ht="15.75" customHeight="1" x14ac:dyDescent="0.25">
      <c r="B41" s="1"/>
      <c r="C41" s="5"/>
      <c r="D41" s="267" t="s">
        <v>22</v>
      </c>
      <c r="E41" s="267"/>
      <c r="F41" s="86">
        <f>F38-K40</f>
        <v>1198960.67</v>
      </c>
      <c r="I41" s="87"/>
      <c r="J41" s="87"/>
      <c r="M41" s="8"/>
      <c r="N41" s="51"/>
      <c r="O41" s="28"/>
      <c r="S41" s="1"/>
      <c r="T41" s="5"/>
      <c r="U41" s="267" t="s">
        <v>22</v>
      </c>
      <c r="V41" s="267"/>
      <c r="W41" s="86">
        <f>W38-AB40</f>
        <v>1118210.17</v>
      </c>
      <c r="Z41" s="87"/>
      <c r="AA41" s="87"/>
      <c r="AD41" s="8"/>
      <c r="AE41" s="51"/>
      <c r="AF41" s="28"/>
      <c r="AJ41" s="1"/>
      <c r="AK41" s="5"/>
      <c r="AL41" s="267" t="s">
        <v>22</v>
      </c>
      <c r="AM41" s="267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267" t="s">
        <v>22</v>
      </c>
      <c r="BC41" s="267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-719933.67</v>
      </c>
      <c r="I43" s="252"/>
      <c r="J43" s="252"/>
      <c r="K43" s="252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-719933.67</v>
      </c>
      <c r="Z43" s="252"/>
      <c r="AA43" s="252"/>
      <c r="AB43" s="252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-719933.67</v>
      </c>
      <c r="AQ43" s="252"/>
      <c r="AR43" s="252"/>
      <c r="AS43" s="252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252"/>
      <c r="BH43" s="252"/>
      <c r="BI43" s="252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479026.99999999988</v>
      </c>
      <c r="I44" s="268" t="s">
        <v>26</v>
      </c>
      <c r="J44" s="268"/>
      <c r="K44" s="269">
        <f>F46</f>
        <v>634392.94999999995</v>
      </c>
      <c r="L44" s="270"/>
      <c r="M44" s="8"/>
      <c r="N44" s="51"/>
      <c r="O44" s="4"/>
      <c r="S44" s="1"/>
      <c r="T44" s="5"/>
      <c r="V44" s="83" t="s">
        <v>25</v>
      </c>
      <c r="W44" s="4">
        <f>SUM(W41:W43)</f>
        <v>398276.49999999988</v>
      </c>
      <c r="Z44" s="268" t="s">
        <v>26</v>
      </c>
      <c r="AA44" s="268"/>
      <c r="AB44" s="269">
        <f>W46</f>
        <v>553642.44999999995</v>
      </c>
      <c r="AC44" s="270"/>
      <c r="AD44" s="8"/>
      <c r="AE44" s="51"/>
      <c r="AF44" s="4"/>
      <c r="AJ44" s="1"/>
      <c r="AK44" s="5"/>
      <c r="AM44" s="83" t="s">
        <v>25</v>
      </c>
      <c r="AN44" s="4">
        <f>SUM(AN41:AN43)</f>
        <v>4158.2299999999814</v>
      </c>
      <c r="AQ44" s="268" t="s">
        <v>26</v>
      </c>
      <c r="AR44" s="268"/>
      <c r="AS44" s="269">
        <f>AN46</f>
        <v>125026.57999999999</v>
      </c>
      <c r="AT44" s="270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268" t="s">
        <v>26</v>
      </c>
      <c r="BH44" s="268"/>
      <c r="BI44" s="269">
        <f>BD46</f>
        <v>122418.78</v>
      </c>
      <c r="BJ44" s="270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155365.95000000001</v>
      </c>
      <c r="I45" s="271" t="s">
        <v>2</v>
      </c>
      <c r="J45" s="271"/>
      <c r="K45" s="272">
        <f>-C4</f>
        <v>-119365.13</v>
      </c>
      <c r="L45" s="272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271" t="s">
        <v>2</v>
      </c>
      <c r="AA45" s="271"/>
      <c r="AB45" s="272">
        <f>-T4</f>
        <v>-119365.13</v>
      </c>
      <c r="AC45" s="272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271" t="s">
        <v>2</v>
      </c>
      <c r="AR45" s="271"/>
      <c r="AS45" s="272">
        <f>-AK4</f>
        <v>-119365.13</v>
      </c>
      <c r="AT45" s="272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271" t="s">
        <v>2</v>
      </c>
      <c r="BH45" s="271"/>
      <c r="BI45" s="272">
        <f>-BA4</f>
        <v>-119365.13</v>
      </c>
      <c r="BJ45" s="272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634392.94999999995</v>
      </c>
      <c r="J46" s="92"/>
      <c r="K46" s="253">
        <v>0</v>
      </c>
      <c r="L46" s="253"/>
      <c r="M46" s="8"/>
      <c r="N46" s="51"/>
      <c r="O46" s="4"/>
      <c r="S46" s="1"/>
      <c r="T46" s="5"/>
      <c r="V46" s="91" t="s">
        <v>28</v>
      </c>
      <c r="W46" s="77">
        <f>W45+W44</f>
        <v>553642.44999999995</v>
      </c>
      <c r="AA46" s="92"/>
      <c r="AB46" s="253">
        <v>0</v>
      </c>
      <c r="AC46" s="253"/>
      <c r="AD46" s="8"/>
      <c r="AE46" s="51"/>
      <c r="AF46" s="4"/>
      <c r="AJ46" s="1"/>
      <c r="AK46" s="5"/>
      <c r="AM46" s="91" t="s">
        <v>28</v>
      </c>
      <c r="AN46" s="77">
        <f>AN45+AN44</f>
        <v>125026.57999999999</v>
      </c>
      <c r="AR46" s="92"/>
      <c r="AS46" s="253">
        <v>0</v>
      </c>
      <c r="AT46" s="253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253">
        <v>0</v>
      </c>
      <c r="BJ46" s="253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248" t="s">
        <v>282</v>
      </c>
      <c r="J47" s="249"/>
      <c r="K47" s="250">
        <f>SUM(K44:L46)</f>
        <v>515027.81999999995</v>
      </c>
      <c r="L47" s="251"/>
      <c r="M47" s="8"/>
      <c r="N47" s="51"/>
      <c r="O47" s="4">
        <v>0</v>
      </c>
      <c r="S47" s="1"/>
      <c r="T47" s="5"/>
      <c r="V47" s="83"/>
      <c r="W47" s="86"/>
      <c r="Z47" s="248" t="s">
        <v>282</v>
      </c>
      <c r="AA47" s="249"/>
      <c r="AB47" s="250">
        <f>SUM(AB44:AC46)</f>
        <v>434277.31999999995</v>
      </c>
      <c r="AC47" s="251"/>
      <c r="AD47" s="8"/>
      <c r="AE47" s="51"/>
      <c r="AF47" s="4">
        <v>0</v>
      </c>
      <c r="AJ47" s="1"/>
      <c r="AK47" s="5"/>
      <c r="AM47" s="83"/>
      <c r="AN47" s="86"/>
      <c r="AQ47" s="248" t="s">
        <v>282</v>
      </c>
      <c r="AR47" s="249"/>
      <c r="AS47" s="250">
        <f>SUM(AS44:AT46)</f>
        <v>5661.4499999999825</v>
      </c>
      <c r="AT47" s="251"/>
      <c r="AU47" s="8"/>
      <c r="AV47" s="51"/>
      <c r="AW47" s="4">
        <v>0</v>
      </c>
      <c r="AZ47" s="1"/>
      <c r="BA47" s="5"/>
      <c r="BC47" s="83"/>
      <c r="BD47" s="86"/>
      <c r="BG47" s="248" t="s">
        <v>294</v>
      </c>
      <c r="BH47" s="249"/>
      <c r="BI47" s="250">
        <f>SUM(BI44:BJ46)</f>
        <v>3053.6499999999942</v>
      </c>
      <c r="BJ47" s="251"/>
      <c r="BK47" s="8"/>
      <c r="BL47" s="51"/>
      <c r="BM47" s="4">
        <v>0</v>
      </c>
    </row>
    <row r="48" spans="1:66" x14ac:dyDescent="0.25">
      <c r="B48" s="1"/>
      <c r="C48" s="5"/>
      <c r="D48" s="252"/>
      <c r="E48" s="252"/>
      <c r="F48" s="4"/>
      <c r="I48" s="5"/>
      <c r="J48" s="5"/>
      <c r="M48" s="8"/>
      <c r="N48" s="51"/>
      <c r="O48" s="4"/>
      <c r="S48" s="1"/>
      <c r="T48" s="5"/>
      <c r="U48" s="252"/>
      <c r="V48" s="252"/>
      <c r="W48" s="4"/>
      <c r="Z48" s="5"/>
      <c r="AA48" s="5"/>
      <c r="AD48" s="8"/>
      <c r="AE48" s="51"/>
      <c r="AF48" s="4"/>
      <c r="AJ48" s="1"/>
      <c r="AK48" s="5"/>
      <c r="AL48" s="252"/>
      <c r="AM48" s="252"/>
      <c r="AN48" s="4"/>
      <c r="AQ48" s="5"/>
      <c r="AR48" s="5"/>
      <c r="AU48" s="8"/>
      <c r="AV48" s="51"/>
      <c r="AW48" s="4"/>
      <c r="AZ48" s="1"/>
      <c r="BA48" s="5"/>
      <c r="BB48" s="252"/>
      <c r="BC48" s="252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M49" s="4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BA1:BI1"/>
    <mergeCell ref="BC4:BD4"/>
    <mergeCell ref="BG4:BJ4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abSelected="1" topLeftCell="A41" workbookViewId="0">
      <selection activeCell="E61" sqref="E6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273" t="s">
        <v>30</v>
      </c>
      <c r="D3" s="274"/>
      <c r="E3" s="275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04">
        <v>42460</v>
      </c>
      <c r="E42" s="246">
        <v>42016.5</v>
      </c>
      <c r="F42" s="247">
        <f t="shared" si="0"/>
        <v>14024.099999999999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04"/>
      <c r="E43" s="154"/>
      <c r="F43" s="110">
        <f t="shared" si="0"/>
        <v>37704.300000000003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04"/>
      <c r="E44" s="154"/>
      <c r="F44" s="110">
        <f t="shared" si="0"/>
        <v>35211.800000000003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04"/>
      <c r="E45" s="154"/>
      <c r="F45" s="110">
        <f t="shared" si="0"/>
        <v>6417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04"/>
      <c r="E46" s="154"/>
      <c r="F46" s="110">
        <f t="shared" si="0"/>
        <v>36396.300000000003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04"/>
      <c r="E47" s="154"/>
      <c r="F47" s="110">
        <f t="shared" si="0"/>
        <v>27496.5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04"/>
      <c r="E48" s="154"/>
      <c r="F48" s="110">
        <f t="shared" si="0"/>
        <v>10838.79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04"/>
      <c r="E49" s="154"/>
      <c r="F49" s="110">
        <f t="shared" si="0"/>
        <v>27692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330</v>
      </c>
      <c r="C50" s="154">
        <v>27636</v>
      </c>
      <c r="D50" s="104"/>
      <c r="E50" s="154"/>
      <c r="F50" s="110">
        <f t="shared" si="0"/>
        <v>27636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333</v>
      </c>
      <c r="C51" s="154">
        <v>27104</v>
      </c>
      <c r="D51" s="104"/>
      <c r="E51" s="154"/>
      <c r="F51" s="110">
        <f t="shared" si="0"/>
        <v>27104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04"/>
      <c r="E52" s="154"/>
      <c r="F52" s="110">
        <f t="shared" si="0"/>
        <v>35671.08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16"/>
      <c r="E53" s="173"/>
      <c r="F53" s="114">
        <f t="shared" si="0"/>
        <v>22750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276">
        <v>42460</v>
      </c>
      <c r="B54" s="278" t="s">
        <v>336</v>
      </c>
      <c r="C54" s="140">
        <v>39158</v>
      </c>
      <c r="D54" s="142"/>
      <c r="E54" s="114"/>
      <c r="F54" s="114">
        <f t="shared" si="0"/>
        <v>39158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106">
        <v>42460</v>
      </c>
      <c r="B55" s="197" t="s">
        <v>337</v>
      </c>
      <c r="C55" s="115">
        <v>22820</v>
      </c>
      <c r="D55" s="139"/>
      <c r="E55" s="172"/>
      <c r="F55" s="114">
        <f t="shared" si="0"/>
        <v>22820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/>
      <c r="B56" s="197"/>
      <c r="C56" s="115">
        <v>0</v>
      </c>
      <c r="D56" s="139"/>
      <c r="E56" s="172"/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77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1666529.8100000003</v>
      </c>
      <c r="D58" s="51"/>
      <c r="E58" s="51">
        <f>SUM(E5:E53)</f>
        <v>1295609.94</v>
      </c>
      <c r="F58" s="51">
        <f>SUM(F5:F57)</f>
        <v>370919.87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35:C51">
    <sortCondition ref="B35:B51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2016-03-31T15:44:48Z</cp:lastPrinted>
  <dcterms:created xsi:type="dcterms:W3CDTF">2016-01-06T15:06:51Z</dcterms:created>
  <dcterms:modified xsi:type="dcterms:W3CDTF">2016-04-01T21:40:45Z</dcterms:modified>
</cp:coreProperties>
</file>