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6" activeTab="9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Hoja7" sheetId="21" r:id="rId11"/>
    <sheet name="Hoja6" sheetId="20" r:id="rId12"/>
    <sheet name="Hoja5" sheetId="19" r:id="rId13"/>
    <sheet name="Hoja4" sheetId="18" r:id="rId14"/>
    <sheet name="Hoja2" sheetId="15" r:id="rId15"/>
    <sheet name="Hoja1" sheetId="14" r:id="rId16"/>
    <sheet name="Hoja8" sheetId="8" r:id="rId17"/>
    <sheet name="PRESTAMOS" sheetId="9" r:id="rId18"/>
    <sheet name="Hoja10" sheetId="10" r:id="rId19"/>
    <sheet name="Hoja11" sheetId="11" r:id="rId20"/>
    <sheet name="Hoja12" sheetId="12" r:id="rId21"/>
    <sheet name="Hoja13" sheetId="13" r:id="rId22"/>
  </sheets>
  <calcPr calcId="144525"/>
</workbook>
</file>

<file path=xl/calcChain.xml><?xml version="1.0" encoding="utf-8"?>
<calcChain xmlns="http://schemas.openxmlformats.org/spreadsheetml/2006/main">
  <c r="C54" i="22" l="1"/>
  <c r="C52" i="22"/>
  <c r="C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47" i="22"/>
  <c r="F11" i="22"/>
  <c r="F10" i="22"/>
  <c r="F9" i="22"/>
  <c r="F8" i="22"/>
  <c r="F7" i="22"/>
  <c r="F6" i="22"/>
  <c r="F5" i="22"/>
  <c r="F4" i="22"/>
  <c r="F3" i="22"/>
  <c r="K47" i="16"/>
  <c r="L38" i="16"/>
  <c r="F38" i="16"/>
  <c r="C38" i="16"/>
  <c r="M37" i="16"/>
  <c r="I38" i="16"/>
  <c r="K40" i="16" s="1"/>
  <c r="F12" i="22" l="1"/>
  <c r="F47" i="22" s="1"/>
  <c r="F41" i="16"/>
  <c r="F44" i="16" s="1"/>
  <c r="F48" i="16" s="1"/>
  <c r="K44" i="16" s="1"/>
  <c r="K49" i="16" s="1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 l="1"/>
  <c r="F22" i="17"/>
  <c r="F21" i="17"/>
  <c r="J39" i="17" l="1"/>
  <c r="M14" i="7" l="1"/>
  <c r="F20" i="17" l="1"/>
  <c r="F19" i="17"/>
  <c r="F18" i="17"/>
  <c r="F17" i="17"/>
  <c r="J4" i="17" l="1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 l="1"/>
  <c r="K47" i="5"/>
  <c r="F41" i="5"/>
  <c r="C47" i="17" l="1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 s="1"/>
  <c r="C38" i="7"/>
  <c r="F38" i="7"/>
  <c r="F41" i="7" s="1"/>
  <c r="F44" i="7" s="1"/>
  <c r="F48" i="7" s="1"/>
  <c r="K44" i="7" s="1"/>
  <c r="K49" i="7" s="1"/>
  <c r="F4" i="17" l="1"/>
  <c r="F47" i="17" s="1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6" i="9"/>
  <c r="I50" i="6"/>
  <c r="I49" i="6"/>
  <c r="I48" i="6"/>
  <c r="I54" i="6" s="1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 l="1"/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 l="1"/>
  <c r="K47" i="3"/>
  <c r="N40" i="6" l="1"/>
  <c r="K40" i="6"/>
  <c r="I32" i="6"/>
  <c r="I35" i="6"/>
  <c r="I29" i="6"/>
  <c r="I28" i="6"/>
  <c r="I26" i="6"/>
  <c r="I37" i="6" s="1"/>
  <c r="L38" i="5" l="1"/>
  <c r="F38" i="5"/>
  <c r="M37" i="5"/>
  <c r="I38" i="5"/>
  <c r="K40" i="5" s="1"/>
  <c r="C38" i="5"/>
  <c r="F44" i="5" l="1"/>
  <c r="F48" i="5" s="1"/>
  <c r="K44" i="5" s="1"/>
  <c r="K49" i="5" s="1"/>
  <c r="E20" i="4" l="1"/>
  <c r="N17" i="6"/>
  <c r="C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 l="1"/>
  <c r="F37" i="6" s="1"/>
  <c r="M33" i="3"/>
  <c r="M26" i="3" l="1"/>
  <c r="I17" i="3" l="1"/>
  <c r="M10" i="3"/>
  <c r="E15" i="4" l="1"/>
  <c r="N65" i="4"/>
  <c r="K65" i="4"/>
  <c r="E14" i="4" l="1"/>
  <c r="K50" i="4"/>
  <c r="N50" i="4"/>
  <c r="E11" i="4" l="1"/>
  <c r="N38" i="4"/>
  <c r="K38" i="4"/>
  <c r="M16" i="3" l="1"/>
  <c r="I5" i="3"/>
  <c r="C5" i="3"/>
  <c r="M29" i="1" l="1"/>
  <c r="E27" i="2" l="1"/>
  <c r="N25" i="4" l="1"/>
  <c r="K25" i="4"/>
  <c r="C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 l="1"/>
  <c r="F45" i="4" s="1"/>
  <c r="K40" i="3"/>
  <c r="F41" i="3"/>
  <c r="F44" i="3" s="1"/>
  <c r="F48" i="3" s="1"/>
  <c r="K44" i="3" s="1"/>
  <c r="K49" i="3" s="1"/>
  <c r="E16" i="2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<sst xmlns="http://schemas.openxmlformats.org/spreadsheetml/2006/main" count="811" uniqueCount="305">
  <si>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</si>
  <si>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</si>
  <si>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</si>
  <si>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</si>
  <si>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</si>
  <si>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</si>
  <si>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</si>
  <si>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</si>
  <si>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</si>
  <si>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</si>
  <si>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</si>
  <si>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</si>
  <si>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</si>
  <si>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</si>
  <si>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</si>
  <si>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</si>
  <si>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</si>
  <si>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</si>
  <si>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</si>
  <si>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</si>
  <si>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</si>
  <si>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</si>
  <si>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</si>
  <si>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</si>
  <si>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</si>
  <si>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</si>
  <si>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</si>
  <si>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</si>
  <si>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</si>
  <si>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</si>
  <si>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</si>
  <si>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</si>
  <si>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</si>
  <si>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</si>
  <si>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</si>
  <si>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</si>
  <si>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</si>
  <si>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</si>
  <si>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</si>
  <si>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</si>
  <si>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</si>
  <si>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</si>
  <si>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</si>
  <si>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</si>
  <si>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</si>
  <si>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</si>
  <si>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</si>
  <si>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</si>
  <si>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</si>
  <si>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</si>
  <si>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</si>
  <si>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</si>
  <si>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</si>
  <si>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</si>
  <si>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</si>
  <si>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</si>
  <si>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</si>
  <si>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</si>
  <si>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</si>
  <si>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</si>
  <si>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</si>
  <si>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</si>
  <si>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</si>
  <si>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</si>
  <si>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</si>
  <si>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</si>
  <si>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</si>
  <si>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</si>
  <si>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</si>
  <si>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</si>
  <si>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</si>
  <si>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</si>
  <si>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</si>
  <si>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</si>
  <si>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</si>
  <si>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</si>
  <si>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</si>
  <si>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</si>
  <si>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</si>
  <si>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</si>
  <si>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</si>
  <si>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</si>
  <si>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</si>
  <si>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</si>
  <si>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</si>
  <si>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</si>
  <si>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</si>
  <si>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</si>
  <si>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</si>
  <si>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</si>
  <si>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</si>
  <si>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</si>
  <si>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</si>
  <si>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</si>
  <si>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</si>
  <si>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</si>
  <si>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</si>
  <si>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</si>
  <si>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</si>
  <si>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</si>
  <si>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</si>
  <si>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</si>
  <si>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</si>
  <si>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</si>
  <si>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</si>
  <si>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</si>
  <si>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</si>
  <si>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</si>
  <si>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</si>
  <si>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</si>
  <si>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</si>
  <si>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</si>
  <si>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</si>
  <si>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</si>
  <si>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</si>
  <si>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</si>
  <si>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</si>
  <si>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</si>
  <si>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</si>
  <si>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</si>
  <si>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</si>
  <si>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</si>
  <si>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</si>
  <si>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</si>
  <si>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</si>
  <si>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</si>
  <si>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</si>
  <si>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</si>
  <si>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</si>
  <si>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</si>
  <si>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</si>
  <si>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</si>
  <si>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</si>
  <si>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</si>
  <si>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</si>
  <si>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</si>
  <si>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</si>
  <si>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</si>
  <si>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</si>
  <si>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</si>
  <si>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</si>
  <si>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</si>
  <si>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</si>
  <si>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</si>
  <si>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</si>
  <si>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</si>
  <si>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</si>
  <si>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</si>
  <si>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</si>
  <si>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</si>
  <si>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</si>
  <si>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</si>
  <si>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</si>
  <si>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</si>
  <si>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</si>
  <si>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</si>
  <si>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</si>
  <si>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</si>
  <si>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</si>
  <si>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</si>
  <si>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</si>
  <si>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</si>
  <si>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</si>
  <si>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</si>
  <si>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</si>
  <si>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</si>
  <si>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</si>
  <si>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</si>
  <si>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</si>
  <si>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</si>
  <si>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</si>
  <si>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</si>
  <si>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</si>
  <si>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</si>
  <si>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</si>
  <si>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</si>
  <si>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</si>
  <si>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</si>
  <si>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</si>
  <si>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</si>
  <si>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</si>
  <si>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</si>
  <si>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</si>
  <si>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</si>
  <si>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</si>
  <si>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</si>
  <si>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</si>
  <si>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</si>
  <si>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</si>
  <si>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</si>
  <si>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</si>
  <si>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</si>
  <si>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</si>
  <si>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</si>
  <si>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</si>
  <si>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</si>
  <si>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</si>
  <si>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</si>
  <si>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</si>
  <si>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</si>
  <si>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</si>
  <si>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</si>
  <si>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</si>
  <si>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</si>
  <si>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</si>
  <si>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</si>
  <si>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</si>
  <si>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</si>
  <si>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</si>
  <si>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</si>
  <si>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</si>
  <si>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</si>
  <si>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</si>
  <si>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</si>
  <si>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</si>
  <si>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</si>
  <si>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</si>
  <si>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</si>
  <si>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</si>
  <si>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</si>
  <si>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</si>
  <si>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</si>
  <si>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</si>
  <si>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</si>
  <si>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</si>
  <si>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</si>
  <si>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</si>
  <si>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</si>
  <si>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</si>
  <si>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</si>
  <si>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</si>
  <si>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</si>
  <si>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</si>
  <si>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</si>
  <si>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</si>
  <si>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</si>
  <si>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</si>
  <si>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</si>
  <si>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</si>
  <si>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</si>
  <si>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</si>
  <si>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</si>
  <si>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</si>
  <si>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</si>
  <si>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</si>
  <si>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</si>
  <si>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</si>
  <si>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</si>
  <si>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</si>
  <si>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</si>
  <si>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</si>
  <si>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</si>
  <si>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</si>
  <si>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</si>
  <si>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</si>
  <si>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</si>
  <si>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</si>
  <si>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</si>
  <si>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</si>
  <si>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</si>
  <si>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</si>
  <si>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</si>
  <si>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</si>
  <si>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</si>
  <si>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</si>
  <si>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</si>
  <si>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</si>
  <si>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</si>
  <si>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</si>
  <si>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</si>
  <si>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</si>
  <si>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</si>
  <si>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</si>
  <si>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</si>
  <si>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</si>
  <si>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</si>
  <si>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</si>
  <si>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</si>
  <si>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</si>
  <si>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</si>
  <si>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</si>
  <si>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</si>
  <si>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</si>
  <si>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</si>
  <si>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</si>
  <si>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</si>
  <si>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</si>
  <si>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</si>
  <si>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</si>
  <si>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</si>
  <si>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</si>
  <si>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</si>
  <si>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</si>
  <si>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</si>
  <si>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</si>
  <si>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</si>
  <si>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Elias 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</si>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</sst>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164" fontId="2" fillId="9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0" fontId="0" fillId="0" borderId="15" xfId="0" applyFill="1" applyBorder="1"/>
    <xf numFmtId="0" fontId="0" fillId="0" borderId="16" xfId="0" applyFill="1" applyBorder="1"/>
    <xf numFmtId="44" fontId="0" fillId="0" borderId="17" xfId="1" applyFont="1" applyFill="1" applyBorder="1"/>
    <xf numFmtId="164" fontId="8" fillId="0" borderId="0" xfId="0" applyNumberFormat="1" applyFont="1" applyFill="1" applyAlignment="1">
      <alignment horizontal="center"/>
    </xf>
    <xf numFmtId="44" fontId="8" fillId="0" borderId="0" xfId="1" applyFont="1" applyFill="1" applyBorder="1"/>
    <xf numFmtId="166" fontId="16" fillId="0" borderId="24" xfId="0" applyNumberFormat="1" applyFont="1" applyBorder="1" applyAlignment="1"/>
    <xf numFmtId="166" fontId="16" fillId="0" borderId="12" xfId="0" applyNumberFormat="1" applyFont="1" applyBorder="1" applyAlignment="1"/>
    <xf numFmtId="164" fontId="2" fillId="4" borderId="44" xfId="1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33" fillId="0" borderId="0" xfId="1" applyFont="1" applyBorder="1"/>
    <xf numFmtId="164" fontId="33" fillId="0" borderId="0" xfId="0" applyNumberFormat="1" applyFont="1" applyBorder="1"/>
    <xf numFmtId="0" fontId="26" fillId="0" borderId="0" xfId="0" applyFont="1" applyFill="1" applyBorder="1" applyAlignment="1">
      <alignment horizontal="center"/>
    </xf>
    <xf numFmtId="1" fontId="26" fillId="0" borderId="45" xfId="0" applyNumberFormat="1" applyFont="1" applyFill="1" applyBorder="1" applyAlignment="1">
      <alignment horizontal="center"/>
    </xf>
    <xf numFmtId="44" fontId="2" fillId="0" borderId="45" xfId="1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44" fontId="33" fillId="0" borderId="45" xfId="1" applyFont="1" applyBorder="1"/>
    <xf numFmtId="164" fontId="33" fillId="0" borderId="45" xfId="0" applyNumberFormat="1" applyFont="1" applyBorder="1"/>
    <xf numFmtId="164" fontId="2" fillId="5" borderId="44" xfId="1" applyNumberFormat="1" applyFont="1" applyFill="1" applyBorder="1" applyAlignment="1">
      <alignment horizontal="center"/>
    </xf>
    <xf numFmtId="44" fontId="2" fillId="11" borderId="0" xfId="1" applyFont="1" applyFill="1"/>
    <xf numFmtId="164" fontId="20" fillId="0" borderId="0" xfId="0" applyNumberFormat="1" applyFont="1"/>
    <xf numFmtId="44" fontId="2" fillId="10" borderId="12" xfId="1" applyFont="1" applyFill="1" applyBorder="1"/>
    <xf numFmtId="44" fontId="10" fillId="12" borderId="42" xfId="1" applyFont="1" applyFill="1" applyBorder="1" applyAlignment="1">
      <alignment horizontal="center"/>
    </xf>
    <xf numFmtId="0" fontId="10" fillId="6" borderId="42" xfId="0" applyFont="1" applyFill="1" applyBorder="1" applyAlignment="1">
      <alignment horizontal="center"/>
    </xf>
    <xf numFmtId="44" fontId="10" fillId="6" borderId="42" xfId="1" applyFont="1" applyFill="1" applyBorder="1"/>
    <xf numFmtId="44" fontId="0" fillId="0" borderId="42" xfId="1" applyFont="1" applyBorder="1"/>
    <xf numFmtId="44" fontId="10" fillId="0" borderId="42" xfId="1" applyFont="1" applyBorder="1"/>
    <xf numFmtId="0" fontId="20" fillId="2" borderId="42" xfId="0" applyFont="1" applyFill="1" applyBorder="1"/>
    <xf numFmtId="44" fontId="2" fillId="0" borderId="20" xfId="1" applyFont="1" applyBorder="1"/>
    <xf numFmtId="164" fontId="33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44" fontId="33" fillId="0" borderId="0" xfId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9" fillId="0" borderId="0" xfId="0" applyFont="1" applyFill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44" fontId="2" fillId="11" borderId="20" xfId="1" applyFont="1" applyFill="1" applyBorder="1"/>
    <xf numFmtId="164" fontId="2" fillId="2" borderId="44" xfId="1" applyNumberFormat="1" applyFont="1" applyFill="1" applyBorder="1" applyAlignment="1">
      <alignment horizontal="center"/>
    </xf>
    <xf numFmtId="44" fontId="2" fillId="0" borderId="43" xfId="1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44" fontId="33" fillId="0" borderId="43" xfId="1" applyFont="1" applyBorder="1"/>
    <xf numFmtId="164" fontId="33" fillId="0" borderId="43" xfId="0" applyNumberFormat="1" applyFont="1" applyBorder="1"/>
    <xf numFmtId="44" fontId="2" fillId="0" borderId="42" xfId="1" applyFont="1" applyFill="1" applyBorder="1"/>
    <xf numFmtId="0" fontId="10" fillId="0" borderId="42" xfId="0" applyFont="1" applyFill="1" applyBorder="1" applyAlignment="1">
      <alignment horizontal="center"/>
    </xf>
    <xf numFmtId="44" fontId="32" fillId="0" borderId="42" xfId="1" applyFont="1" applyFill="1" applyBorder="1"/>
    <xf numFmtId="164" fontId="32" fillId="0" borderId="42" xfId="0" applyNumberFormat="1" applyFont="1" applyFill="1" applyBorder="1"/>
    <xf numFmtId="0" fontId="10" fillId="0" borderId="42" xfId="0" applyFont="1" applyBorder="1"/>
    <xf numFmtId="44" fontId="0" fillId="0" borderId="0" xfId="0" applyNumberFormat="1"/>
    <xf numFmtId="1" fontId="26" fillId="0" borderId="46" xfId="0" applyNumberFormat="1" applyFont="1" applyFill="1" applyBorder="1" applyAlignment="1">
      <alignment horizontal="center"/>
    </xf>
    <xf numFmtId="44" fontId="2" fillId="0" borderId="46" xfId="1" applyFont="1" applyFill="1" applyBorder="1"/>
    <xf numFmtId="164" fontId="33" fillId="0" borderId="46" xfId="0" applyNumberFormat="1" applyFont="1" applyFill="1" applyBorder="1"/>
    <xf numFmtId="0" fontId="15" fillId="13" borderId="18" xfId="0" applyFont="1" applyFill="1" applyBorder="1"/>
    <xf numFmtId="44" fontId="2" fillId="13" borderId="22" xfId="1" applyFont="1" applyFill="1" applyBorder="1" applyAlignment="1"/>
    <xf numFmtId="0" fontId="2" fillId="13" borderId="18" xfId="0" applyFont="1" applyFill="1" applyBorder="1"/>
    <xf numFmtId="44" fontId="2" fillId="13" borderId="23" xfId="1" applyFont="1" applyFill="1" applyBorder="1" applyAlignment="1"/>
    <xf numFmtId="16" fontId="2" fillId="13" borderId="18" xfId="0" applyNumberFormat="1" applyFont="1" applyFill="1" applyBorder="1" applyAlignment="1">
      <alignment horizontal="center"/>
    </xf>
    <xf numFmtId="44" fontId="2" fillId="13" borderId="12" xfId="1" applyFont="1" applyFill="1" applyBorder="1" applyAlignment="1">
      <alignment horizontal="right"/>
    </xf>
    <xf numFmtId="16" fontId="19" fillId="0" borderId="0" xfId="0" applyNumberFormat="1" applyFont="1" applyFill="1" applyBorder="1"/>
    <xf numFmtId="164" fontId="2" fillId="2" borderId="42" xfId="0" applyNumberFormat="1" applyFont="1" applyFill="1" applyBorder="1"/>
    <xf numFmtId="164" fontId="2" fillId="0" borderId="42" xfId="0" applyNumberFormat="1" applyFont="1" applyBorder="1"/>
    <xf numFmtId="44" fontId="0" fillId="0" borderId="42" xfId="0" applyNumberFormat="1" applyBorder="1"/>
    <xf numFmtId="0" fontId="2" fillId="13" borderId="42" xfId="0" applyFont="1" applyFill="1" applyBorder="1"/>
    <xf numFmtId="0" fontId="0" fillId="13" borderId="42" xfId="0" applyFill="1" applyBorder="1"/>
    <xf numFmtId="164" fontId="2" fillId="0" borderId="42" xfId="0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5" fontId="13" fillId="0" borderId="0" xfId="0" applyNumberFormat="1" applyFont="1" applyFill="1"/>
    <xf numFmtId="164" fontId="2" fillId="14" borderId="44" xfId="1" applyNumberFormat="1" applyFont="1" applyFill="1" applyBorder="1" applyAlignment="1">
      <alignment horizontal="center"/>
    </xf>
    <xf numFmtId="16" fontId="14" fillId="13" borderId="0" xfId="0" applyNumberFormat="1" applyFont="1" applyFill="1" applyBorder="1"/>
    <xf numFmtId="165" fontId="16" fillId="0" borderId="3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" fontId="14" fillId="0" borderId="0" xfId="0" applyNumberFormat="1" applyFont="1" applyFill="1" applyBorder="1"/>
    <xf numFmtId="44" fontId="2" fillId="0" borderId="15" xfId="1" applyFont="1" applyFill="1" applyBorder="1"/>
    <xf numFmtId="44" fontId="24" fillId="3" borderId="42" xfId="1" applyFont="1" applyFill="1" applyBorder="1"/>
    <xf numFmtId="164" fontId="2" fillId="15" borderId="44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2" fillId="0" borderId="0" xfId="0" applyNumberFormat="1" applyFont="1" applyFill="1"/>
    <xf numFmtId="44" fontId="32" fillId="0" borderId="0" xfId="1" applyFont="1" applyBorder="1"/>
    <xf numFmtId="164" fontId="32" fillId="0" borderId="0" xfId="0" applyNumberFormat="1" applyFont="1" applyBorder="1"/>
    <xf numFmtId="1" fontId="25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44" fontId="10" fillId="0" borderId="0" xfId="1" applyFont="1" applyBorder="1"/>
    <xf numFmtId="44" fontId="32" fillId="0" borderId="0" xfId="1" applyFont="1" applyFill="1" applyBorder="1"/>
    <xf numFmtId="164" fontId="32" fillId="0" borderId="0" xfId="0" applyNumberFormat="1" applyFont="1" applyFill="1" applyBorder="1"/>
    <xf numFmtId="0" fontId="2" fillId="0" borderId="45" xfId="0" applyFont="1" applyFill="1" applyBorder="1"/>
    <xf numFmtId="44" fontId="32" fillId="0" borderId="45" xfId="1" applyFont="1" applyBorder="1"/>
    <xf numFmtId="164" fontId="32" fillId="0" borderId="45" xfId="0" applyNumberFormat="1" applyFont="1" applyBorder="1"/>
    <xf numFmtId="44" fontId="2" fillId="3" borderId="0" xfId="1" applyFont="1" applyFill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59F51B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289" t="s">
        <v>30</v>
      </c>
      <c r="D1" s="289"/>
      <c r="E1" s="289"/>
      <c r="F1" s="289"/>
      <c r="G1" s="289"/>
      <c r="H1" s="289"/>
      <c r="I1" s="289"/>
      <c r="J1" s="289"/>
      <c r="K1" s="28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90" t="s">
        <v>3</v>
      </c>
      <c r="F4" s="291"/>
      <c r="I4" s="292" t="s">
        <v>4</v>
      </c>
      <c r="J4" s="293"/>
      <c r="K4" s="293"/>
      <c r="L4" s="293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285" t="s">
        <v>17</v>
      </c>
      <c r="I40" s="286"/>
      <c r="J40" s="93"/>
      <c r="K40" s="287">
        <f>I38+L38</f>
        <v>116066.88</v>
      </c>
      <c r="L40" s="288"/>
    </row>
    <row r="41" spans="1:17" ht="15.75" x14ac:dyDescent="0.25">
      <c r="B41" s="94"/>
      <c r="C41" s="67"/>
      <c r="D41" s="301" t="s">
        <v>18</v>
      </c>
      <c r="E41" s="301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02" t="s">
        <v>19</v>
      </c>
      <c r="E42" s="3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03" t="s">
        <v>22</v>
      </c>
      <c r="J44" s="304"/>
      <c r="K44" s="307">
        <f>F48+L46</f>
        <v>267583.73000000021</v>
      </c>
      <c r="L44" s="308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05"/>
      <c r="J45" s="306"/>
      <c r="K45" s="309"/>
      <c r="L45" s="310"/>
    </row>
    <row r="46" spans="1:17" ht="17.25" thickTop="1" thickBot="1" x14ac:dyDescent="0.3">
      <c r="C46" s="85"/>
      <c r="D46" s="311" t="s">
        <v>25</v>
      </c>
      <c r="E46" s="311"/>
      <c r="F46" s="101">
        <v>170511.25</v>
      </c>
      <c r="I46" s="312"/>
      <c r="J46" s="312"/>
      <c r="K46" s="313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294">
        <v>-48130.1</v>
      </c>
      <c r="L47" s="295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296"/>
      <c r="E49" s="296"/>
      <c r="F49" s="67"/>
      <c r="I49" s="297" t="s">
        <v>28</v>
      </c>
      <c r="J49" s="298"/>
      <c r="K49" s="299">
        <f>K44+K47</f>
        <v>219453.63000000021</v>
      </c>
      <c r="L49" s="3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G65"/>
  <sheetViews>
    <sheetView tabSelected="1" workbookViewId="0">
      <selection activeCell="C9" sqref="C9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</cols>
  <sheetData>
    <row r="1" spans="1:6" ht="18.75" x14ac:dyDescent="0.3">
      <c r="B1" s="109" t="s">
        <v>298</v>
      </c>
      <c r="C1" s="110"/>
      <c r="D1" s="111"/>
    </row>
    <row r="2" spans="1:6" ht="15.75" thickBot="1" x14ac:dyDescent="0.3">
      <c r="A2" s="112"/>
      <c r="B2" s="113"/>
      <c r="C2" s="114"/>
      <c r="D2" s="113"/>
      <c r="E2" s="114"/>
      <c r="F2" s="114"/>
    </row>
    <row r="3" spans="1:6" x14ac:dyDescent="0.25">
      <c r="A3" s="115">
        <v>42492</v>
      </c>
      <c r="B3" s="123" t="s">
        <v>299</v>
      </c>
      <c r="C3" s="21">
        <v>117524.55</v>
      </c>
      <c r="D3" s="117"/>
      <c r="E3" s="21"/>
      <c r="F3" s="118">
        <f t="shared" ref="F3:F46" si="0">C3-E3</f>
        <v>117524.55</v>
      </c>
    </row>
    <row r="4" spans="1:6" x14ac:dyDescent="0.25">
      <c r="A4" s="119">
        <v>42495</v>
      </c>
      <c r="B4" s="123" t="s">
        <v>300</v>
      </c>
      <c r="C4" s="21">
        <v>117255.53</v>
      </c>
      <c r="D4" s="117"/>
      <c r="E4" s="21"/>
      <c r="F4" s="122">
        <f t="shared" si="0"/>
        <v>117255.53</v>
      </c>
    </row>
    <row r="5" spans="1:6" x14ac:dyDescent="0.25">
      <c r="A5" s="119">
        <v>42496</v>
      </c>
      <c r="B5" s="123" t="s">
        <v>301</v>
      </c>
      <c r="C5" s="21">
        <v>25645.7</v>
      </c>
      <c r="D5" s="117"/>
      <c r="E5" s="21"/>
      <c r="F5" s="122">
        <f t="shared" si="0"/>
        <v>25645.7</v>
      </c>
    </row>
    <row r="6" spans="1:6" x14ac:dyDescent="0.25">
      <c r="A6" s="119">
        <v>42497</v>
      </c>
      <c r="B6" s="123" t="s">
        <v>302</v>
      </c>
      <c r="C6" s="21">
        <v>70642.02</v>
      </c>
      <c r="D6" s="117"/>
      <c r="E6" s="21"/>
      <c r="F6" s="122">
        <f t="shared" si="0"/>
        <v>70642.02</v>
      </c>
    </row>
    <row r="7" spans="1:6" x14ac:dyDescent="0.25">
      <c r="A7" s="119">
        <v>42499</v>
      </c>
      <c r="B7" s="123" t="s">
        <v>303</v>
      </c>
      <c r="C7" s="21">
        <v>54440.85</v>
      </c>
      <c r="D7" s="117"/>
      <c r="E7" s="21"/>
      <c r="F7" s="122">
        <f t="shared" si="0"/>
        <v>54440.85</v>
      </c>
    </row>
    <row r="8" spans="1:6" x14ac:dyDescent="0.25">
      <c r="A8" s="119">
        <v>42501</v>
      </c>
      <c r="B8" s="123" t="s">
        <v>304</v>
      </c>
      <c r="C8" s="26">
        <v>96761.5</v>
      </c>
      <c r="D8" s="117"/>
      <c r="E8" s="26"/>
      <c r="F8" s="122">
        <f t="shared" si="0"/>
        <v>96761.5</v>
      </c>
    </row>
    <row r="9" spans="1:6" x14ac:dyDescent="0.25">
      <c r="A9" s="119"/>
      <c r="B9" s="123"/>
      <c r="C9" s="26"/>
      <c r="D9" s="117"/>
      <c r="E9" s="26"/>
      <c r="F9" s="122">
        <f t="shared" si="0"/>
        <v>0</v>
      </c>
    </row>
    <row r="10" spans="1:6" x14ac:dyDescent="0.25">
      <c r="A10" s="124"/>
      <c r="B10" s="123"/>
      <c r="C10" s="26"/>
      <c r="D10" s="117"/>
      <c r="E10" s="26"/>
      <c r="F10" s="122">
        <f t="shared" si="0"/>
        <v>0</v>
      </c>
    </row>
    <row r="11" spans="1:6" ht="15.75" x14ac:dyDescent="0.25">
      <c r="A11" s="119"/>
      <c r="B11" s="125"/>
      <c r="C11" s="26"/>
      <c r="D11" s="117"/>
      <c r="E11" s="26"/>
      <c r="F11" s="127">
        <f t="shared" si="0"/>
        <v>0</v>
      </c>
    </row>
    <row r="12" spans="1:6" ht="15.75" x14ac:dyDescent="0.25">
      <c r="A12" s="119"/>
      <c r="B12" s="125"/>
      <c r="C12" s="26"/>
      <c r="D12" s="121"/>
      <c r="E12" s="26"/>
      <c r="F12" s="127">
        <f t="shared" si="0"/>
        <v>0</v>
      </c>
    </row>
    <row r="13" spans="1:6" ht="15.75" x14ac:dyDescent="0.25">
      <c r="A13" s="119"/>
      <c r="B13" s="125"/>
      <c r="C13" s="26"/>
      <c r="D13" s="117"/>
      <c r="E13" s="26"/>
      <c r="F13" s="127">
        <f t="shared" si="0"/>
        <v>0</v>
      </c>
    </row>
    <row r="14" spans="1:6" ht="15.75" x14ac:dyDescent="0.25">
      <c r="A14" s="119"/>
      <c r="B14" s="125"/>
      <c r="C14" s="26"/>
      <c r="D14" s="117"/>
      <c r="E14" s="26"/>
      <c r="F14" s="127">
        <f t="shared" si="0"/>
        <v>0</v>
      </c>
    </row>
    <row r="15" spans="1:6" ht="15.75" x14ac:dyDescent="0.25">
      <c r="A15" s="119"/>
      <c r="B15" s="125"/>
      <c r="C15" s="26"/>
      <c r="D15" s="117"/>
      <c r="E15" s="26"/>
      <c r="F15" s="127">
        <f t="shared" si="0"/>
        <v>0</v>
      </c>
    </row>
    <row r="16" spans="1:6" x14ac:dyDescent="0.25">
      <c r="A16" s="124"/>
      <c r="B16" s="123"/>
      <c r="C16" s="21"/>
      <c r="D16" s="117"/>
      <c r="E16" s="21"/>
      <c r="F16" s="127">
        <f t="shared" si="0"/>
        <v>0</v>
      </c>
    </row>
    <row r="17" spans="1:6" x14ac:dyDescent="0.25">
      <c r="A17" s="124"/>
      <c r="B17" s="123"/>
      <c r="C17" s="21"/>
      <c r="D17" s="117"/>
      <c r="E17" s="21"/>
      <c r="F17" s="127">
        <f t="shared" si="0"/>
        <v>0</v>
      </c>
    </row>
    <row r="18" spans="1:6" x14ac:dyDescent="0.25">
      <c r="A18" s="124"/>
      <c r="B18" s="123"/>
      <c r="C18" s="21"/>
      <c r="D18" s="117"/>
      <c r="E18" s="21"/>
      <c r="F18" s="127">
        <f t="shared" si="0"/>
        <v>0</v>
      </c>
    </row>
    <row r="19" spans="1:6" x14ac:dyDescent="0.25">
      <c r="A19" s="124"/>
      <c r="B19" s="123"/>
      <c r="C19" s="21"/>
      <c r="D19" s="117"/>
      <c r="E19" s="21"/>
      <c r="F19" s="127">
        <f t="shared" si="0"/>
        <v>0</v>
      </c>
    </row>
    <row r="20" spans="1:6" x14ac:dyDescent="0.25">
      <c r="A20" s="124"/>
      <c r="B20" s="123"/>
      <c r="C20" s="21"/>
      <c r="D20" s="117"/>
      <c r="E20" s="21"/>
      <c r="F20" s="127">
        <f t="shared" si="0"/>
        <v>0</v>
      </c>
    </row>
    <row r="21" spans="1:6" x14ac:dyDescent="0.25">
      <c r="A21" s="124"/>
      <c r="B21" s="123"/>
      <c r="C21" s="21"/>
      <c r="D21" s="117"/>
      <c r="E21" s="21"/>
      <c r="F21" s="127">
        <f t="shared" si="0"/>
        <v>0</v>
      </c>
    </row>
    <row r="22" spans="1:6" x14ac:dyDescent="0.25">
      <c r="A22" s="124"/>
      <c r="B22" s="123"/>
      <c r="C22" s="21"/>
      <c r="D22" s="117"/>
      <c r="E22" s="21"/>
      <c r="F22" s="127">
        <f t="shared" si="0"/>
        <v>0</v>
      </c>
    </row>
    <row r="23" spans="1:6" x14ac:dyDescent="0.25">
      <c r="A23" s="124"/>
      <c r="B23" s="123"/>
      <c r="C23" s="21"/>
      <c r="D23" s="117"/>
      <c r="E23" s="21"/>
      <c r="F23" s="127">
        <f t="shared" si="0"/>
        <v>0</v>
      </c>
    </row>
    <row r="24" spans="1:6" x14ac:dyDescent="0.25">
      <c r="A24" s="124"/>
      <c r="B24" s="123"/>
      <c r="C24" s="21"/>
      <c r="D24" s="117"/>
      <c r="E24" s="21"/>
      <c r="F24" s="127">
        <f t="shared" si="0"/>
        <v>0</v>
      </c>
    </row>
    <row r="25" spans="1:6" x14ac:dyDescent="0.25">
      <c r="A25" s="124"/>
      <c r="B25" s="123"/>
      <c r="C25" s="21"/>
      <c r="D25" s="117"/>
      <c r="E25" s="21"/>
      <c r="F25" s="127">
        <f t="shared" si="0"/>
        <v>0</v>
      </c>
    </row>
    <row r="26" spans="1:6" x14ac:dyDescent="0.25">
      <c r="A26" s="124"/>
      <c r="B26" s="123"/>
      <c r="C26" s="21"/>
      <c r="D26" s="117"/>
      <c r="E26" s="21"/>
      <c r="F26" s="127">
        <f t="shared" si="0"/>
        <v>0</v>
      </c>
    </row>
    <row r="27" spans="1:6" x14ac:dyDescent="0.25">
      <c r="A27" s="124"/>
      <c r="B27" s="123"/>
      <c r="C27" s="21"/>
      <c r="D27" s="117"/>
      <c r="E27" s="21"/>
      <c r="F27" s="127">
        <f t="shared" si="0"/>
        <v>0</v>
      </c>
    </row>
    <row r="28" spans="1:6" x14ac:dyDescent="0.25">
      <c r="A28" s="124"/>
      <c r="B28" s="123"/>
      <c r="C28" s="21"/>
      <c r="D28" s="117"/>
      <c r="E28" s="21"/>
      <c r="F28" s="127">
        <f t="shared" si="0"/>
        <v>0</v>
      </c>
    </row>
    <row r="29" spans="1:6" x14ac:dyDescent="0.25">
      <c r="A29" s="124"/>
      <c r="B29" s="123"/>
      <c r="C29" s="21"/>
      <c r="D29" s="117"/>
      <c r="E29" s="21"/>
      <c r="F29" s="127">
        <f t="shared" si="0"/>
        <v>0</v>
      </c>
    </row>
    <row r="30" spans="1:6" x14ac:dyDescent="0.25">
      <c r="A30" s="124"/>
      <c r="B30" s="123"/>
      <c r="C30" s="21"/>
      <c r="D30" s="117"/>
      <c r="E30" s="21"/>
      <c r="F30" s="127">
        <f t="shared" si="0"/>
        <v>0</v>
      </c>
    </row>
    <row r="31" spans="1: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6" x14ac:dyDescent="0.25">
      <c r="A34" s="124"/>
      <c r="B34" s="123"/>
      <c r="C34" s="21"/>
      <c r="D34" s="129"/>
      <c r="E34" s="36"/>
      <c r="F34" s="127">
        <f t="shared" si="0"/>
        <v>0</v>
      </c>
    </row>
    <row r="35" spans="1:6" x14ac:dyDescent="0.25">
      <c r="A35" s="124"/>
      <c r="B35" s="123"/>
      <c r="C35" s="26"/>
      <c r="D35" s="130"/>
      <c r="E35" s="131"/>
      <c r="F35" s="127">
        <f t="shared" si="0"/>
        <v>0</v>
      </c>
    </row>
    <row r="36" spans="1:6" x14ac:dyDescent="0.25">
      <c r="A36" s="132"/>
      <c r="B36" s="123"/>
      <c r="C36" s="26"/>
      <c r="D36" s="130"/>
      <c r="E36" s="131"/>
      <c r="F36" s="127">
        <f>C36-E36</f>
        <v>0</v>
      </c>
    </row>
    <row r="37" spans="1:6" x14ac:dyDescent="0.25">
      <c r="A37" s="124"/>
      <c r="B37" s="123"/>
      <c r="C37" s="26"/>
      <c r="D37" s="133"/>
      <c r="E37" s="134"/>
      <c r="F37" s="127">
        <f>C37-E37</f>
        <v>0</v>
      </c>
    </row>
    <row r="38" spans="1:6" x14ac:dyDescent="0.25">
      <c r="A38" s="124"/>
      <c r="B38" s="123"/>
      <c r="C38" s="26"/>
      <c r="D38" s="133"/>
      <c r="E38" s="134"/>
      <c r="F38" s="127">
        <f>C38-E38</f>
        <v>0</v>
      </c>
    </row>
    <row r="39" spans="1:6" x14ac:dyDescent="0.25">
      <c r="A39" s="124"/>
      <c r="B39" s="123"/>
      <c r="C39" s="26"/>
      <c r="D39" s="121"/>
      <c r="E39" s="21"/>
      <c r="F39" s="127">
        <f>C39-E39</f>
        <v>0</v>
      </c>
    </row>
    <row r="40" spans="1:6" x14ac:dyDescent="0.25">
      <c r="A40" s="135"/>
      <c r="B40" s="126"/>
      <c r="C40" s="21"/>
      <c r="D40" s="133"/>
      <c r="E40" s="134"/>
      <c r="F40" s="136">
        <f>C40-E40</f>
        <v>0</v>
      </c>
    </row>
    <row r="41" spans="1:6" ht="15.75" x14ac:dyDescent="0.25">
      <c r="A41" s="137"/>
      <c r="B41" s="128"/>
      <c r="C41" s="26"/>
      <c r="D41" s="138"/>
      <c r="E41" s="26"/>
      <c r="F41" s="136">
        <f t="shared" si="0"/>
        <v>0</v>
      </c>
    </row>
    <row r="42" spans="1:6" ht="15.75" x14ac:dyDescent="0.25">
      <c r="A42" s="137"/>
      <c r="B42" s="128"/>
      <c r="C42" s="26"/>
      <c r="D42" s="138"/>
      <c r="E42" s="26"/>
      <c r="F42" s="136">
        <f t="shared" si="0"/>
        <v>0</v>
      </c>
    </row>
    <row r="43" spans="1:6" x14ac:dyDescent="0.25">
      <c r="A43" s="119"/>
      <c r="B43" s="139"/>
      <c r="C43" s="26"/>
      <c r="D43" s="138"/>
      <c r="E43" s="26"/>
      <c r="F43" s="136">
        <f t="shared" si="0"/>
        <v>0</v>
      </c>
    </row>
    <row r="44" spans="1:6" x14ac:dyDescent="0.25">
      <c r="A44" s="119"/>
      <c r="B44" s="140"/>
      <c r="C44" s="26"/>
      <c r="D44" s="43"/>
      <c r="E44" s="26"/>
      <c r="F44" s="136">
        <f t="shared" si="0"/>
        <v>0</v>
      </c>
    </row>
    <row r="45" spans="1:6" x14ac:dyDescent="0.25">
      <c r="A45" s="119"/>
      <c r="B45" s="140"/>
      <c r="C45" s="26"/>
      <c r="D45" s="43"/>
      <c r="E45" s="26"/>
      <c r="F45" s="136">
        <f t="shared" si="0"/>
        <v>0</v>
      </c>
    </row>
    <row r="46" spans="1:6" ht="15.7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</row>
    <row r="47" spans="1:6" ht="15.75" thickTop="1" x14ac:dyDescent="0.25">
      <c r="B47" s="37"/>
      <c r="C47" s="21">
        <f>SUM(C3:C46)</f>
        <v>482270.15</v>
      </c>
      <c r="D47" s="145"/>
      <c r="E47" s="30">
        <f>SUM(E3:E46)</f>
        <v>0</v>
      </c>
      <c r="F47" s="30">
        <f>SUM(F3:F46)</f>
        <v>482270.15</v>
      </c>
    </row>
    <row r="48" spans="1:6" x14ac:dyDescent="0.25">
      <c r="A48" s="20"/>
    </row>
    <row r="49" spans="1:7" x14ac:dyDescent="0.25">
      <c r="A49" s="20"/>
      <c r="C49" s="20"/>
      <c r="E49" s="20"/>
      <c r="F49" s="20"/>
    </row>
    <row r="50" spans="1:7" x14ac:dyDescent="0.25">
      <c r="A50" s="20"/>
      <c r="C50" s="20"/>
      <c r="E50" s="20"/>
      <c r="F50" s="20"/>
    </row>
    <row r="51" spans="1:7" x14ac:dyDescent="0.25">
      <c r="A51" s="269">
        <v>42461</v>
      </c>
      <c r="B51" s="20" t="s">
        <v>115</v>
      </c>
      <c r="C51" s="30">
        <v>629</v>
      </c>
      <c r="E51" s="20"/>
      <c r="F51" s="20"/>
    </row>
    <row r="52" spans="1:7" x14ac:dyDescent="0.25">
      <c r="A52" s="269">
        <v>42462</v>
      </c>
      <c r="B52" s="20" t="s">
        <v>256</v>
      </c>
      <c r="C52" s="30">
        <f>720+349.5</f>
        <v>1069.5</v>
      </c>
      <c r="E52" s="20"/>
      <c r="F52" s="20"/>
    </row>
    <row r="53" spans="1:7" x14ac:dyDescent="0.25">
      <c r="A53" s="269">
        <v>42463</v>
      </c>
      <c r="B53" s="20" t="s">
        <v>257</v>
      </c>
      <c r="C53" s="30">
        <v>774</v>
      </c>
      <c r="E53" s="20"/>
      <c r="F53" s="20"/>
      <c r="G53"/>
    </row>
    <row r="54" spans="1:7" x14ac:dyDescent="0.25">
      <c r="A54" s="269">
        <v>42464</v>
      </c>
      <c r="B54" s="20" t="s">
        <v>258</v>
      </c>
      <c r="C54" s="30">
        <f>699.5+375.5</f>
        <v>1075</v>
      </c>
      <c r="E54" s="20"/>
      <c r="F54" s="20"/>
      <c r="G54"/>
    </row>
    <row r="55" spans="1:7" x14ac:dyDescent="0.25">
      <c r="A55" s="270">
        <v>42467</v>
      </c>
      <c r="B55" s="20" t="s">
        <v>115</v>
      </c>
      <c r="C55" s="30">
        <v>600</v>
      </c>
    </row>
    <row r="56" spans="1:7" x14ac:dyDescent="0.25">
      <c r="A56" s="270">
        <v>42468</v>
      </c>
      <c r="B56" s="20" t="s">
        <v>115</v>
      </c>
      <c r="C56" s="30">
        <v>556</v>
      </c>
    </row>
    <row r="57" spans="1:7" x14ac:dyDescent="0.25">
      <c r="A57" s="270">
        <v>42469</v>
      </c>
      <c r="B57" s="20" t="s">
        <v>261</v>
      </c>
      <c r="C57" s="30">
        <v>720</v>
      </c>
    </row>
    <row r="58" spans="1:7" x14ac:dyDescent="0.25">
      <c r="A58" s="270">
        <v>42472</v>
      </c>
      <c r="B58" s="20" t="s">
        <v>258</v>
      </c>
      <c r="C58" s="30">
        <v>953</v>
      </c>
    </row>
    <row r="59" spans="1:7" x14ac:dyDescent="0.25">
      <c r="A59" s="270">
        <v>42474</v>
      </c>
      <c r="B59" s="20" t="s">
        <v>115</v>
      </c>
      <c r="C59" s="30">
        <v>627</v>
      </c>
    </row>
    <row r="60" spans="1:7" x14ac:dyDescent="0.25">
      <c r="A60" s="270">
        <v>42476</v>
      </c>
      <c r="B60" s="20" t="s">
        <v>258</v>
      </c>
      <c r="C60" s="30">
        <v>980</v>
      </c>
    </row>
    <row r="61" spans="1:7" x14ac:dyDescent="0.25">
      <c r="A61" s="270">
        <v>42479</v>
      </c>
      <c r="B61" s="20" t="s">
        <v>115</v>
      </c>
      <c r="C61" s="30">
        <v>517.55999999999995</v>
      </c>
    </row>
    <row r="62" spans="1:7" x14ac:dyDescent="0.25">
      <c r="A62" s="270">
        <v>42480</v>
      </c>
      <c r="B62" s="20" t="s">
        <v>286</v>
      </c>
      <c r="C62" s="30">
        <v>1320</v>
      </c>
    </row>
    <row r="63" spans="1:7" x14ac:dyDescent="0.25">
      <c r="A63" s="270">
        <v>42481</v>
      </c>
      <c r="B63" s="20" t="s">
        <v>258</v>
      </c>
      <c r="C63" s="30">
        <v>1100.5</v>
      </c>
    </row>
    <row r="64" spans="1:7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</row>
    <row r="65" spans="1:3" x14ac:dyDescent="0.25">
      <c r="A65" s="270">
        <v>42485</v>
      </c>
      <c r="B65" s="20" t="s">
        <v>258</v>
      </c>
      <c r="C65" s="30">
        <v>951.64300000000003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L18" sqref="L18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42451</v>
      </c>
      <c r="C13" s="215"/>
      <c r="D13" s="165"/>
      <c r="E13" s="214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/>
      <c r="J18" s="215"/>
      <c r="K18" s="165"/>
      <c r="L18" s="214"/>
      <c r="M18" s="254">
        <f t="shared" si="1"/>
        <v>1000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/>
      <c r="J19" s="215"/>
      <c r="K19" s="165"/>
      <c r="L19" s="214"/>
      <c r="M19" s="254">
        <f t="shared" si="1"/>
        <v>1000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1000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/>
      <c r="J21" s="215"/>
      <c r="K21" s="165"/>
      <c r="L21" s="214"/>
      <c r="M21" s="254">
        <f t="shared" si="1"/>
        <v>1000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/>
      <c r="J22" s="215"/>
      <c r="K22" s="165"/>
      <c r="L22" s="214"/>
      <c r="M22" s="254">
        <f t="shared" si="1"/>
        <v>1000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/>
      <c r="J23" s="215"/>
      <c r="K23" s="165"/>
      <c r="L23" s="214"/>
      <c r="M23" s="254">
        <f t="shared" si="1"/>
        <v>1000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/>
      <c r="J24" s="215"/>
      <c r="K24" s="165"/>
      <c r="L24" s="214"/>
      <c r="M24" s="254">
        <f t="shared" si="1"/>
        <v>1000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/>
      <c r="J25" s="165"/>
      <c r="K25" s="165"/>
      <c r="L25" s="214"/>
      <c r="M25" s="254">
        <f t="shared" si="1"/>
        <v>1000</v>
      </c>
    </row>
    <row r="26" spans="2:13" x14ac:dyDescent="0.25">
      <c r="B26" s="257"/>
      <c r="C26" s="165"/>
      <c r="D26" s="165"/>
      <c r="E26" s="214"/>
      <c r="F26" s="165"/>
      <c r="I26" s="253"/>
      <c r="J26" s="165"/>
      <c r="K26" s="165"/>
      <c r="L26" s="214"/>
      <c r="M26" s="254">
        <f t="shared" si="1"/>
        <v>1000</v>
      </c>
    </row>
    <row r="27" spans="2:13" x14ac:dyDescent="0.25">
      <c r="B27" s="165"/>
      <c r="C27" s="165"/>
      <c r="D27" s="165"/>
      <c r="E27" s="214"/>
      <c r="F27" s="165"/>
      <c r="I27" s="253"/>
      <c r="J27" s="165"/>
      <c r="K27" s="165"/>
      <c r="L27" s="214"/>
      <c r="M27" s="254">
        <f t="shared" si="1"/>
        <v>1000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/>
      <c r="M28" s="254">
        <f t="shared" si="1"/>
        <v>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89" t="s">
        <v>102</v>
      </c>
      <c r="D1" s="289"/>
      <c r="E1" s="289"/>
      <c r="F1" s="289"/>
      <c r="G1" s="289"/>
      <c r="H1" s="289"/>
      <c r="I1" s="289"/>
      <c r="J1" s="289"/>
      <c r="K1" s="28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290" t="s">
        <v>3</v>
      </c>
      <c r="F4" s="291"/>
      <c r="I4" s="292" t="s">
        <v>4</v>
      </c>
      <c r="J4" s="293"/>
      <c r="K4" s="293"/>
      <c r="L4" s="293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14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15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16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17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285" t="s">
        <v>17</v>
      </c>
      <c r="I40" s="286"/>
      <c r="J40" s="185"/>
      <c r="K40" s="287">
        <f>I38+L38</f>
        <v>103546.62</v>
      </c>
      <c r="L40" s="288"/>
    </row>
    <row r="41" spans="1:17" ht="15.75" x14ac:dyDescent="0.25">
      <c r="B41" s="94"/>
      <c r="C41" s="67"/>
      <c r="D41" s="301" t="s">
        <v>18</v>
      </c>
      <c r="E41" s="301"/>
      <c r="F41" s="95">
        <f>F38-K40</f>
        <v>1373954.38</v>
      </c>
      <c r="I41" s="96"/>
      <c r="J41" s="96"/>
    </row>
    <row r="42" spans="1:17" ht="15.75" x14ac:dyDescent="0.25">
      <c r="D42" s="302" t="s">
        <v>19</v>
      </c>
      <c r="E42" s="302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03" t="s">
        <v>22</v>
      </c>
      <c r="J44" s="304"/>
      <c r="K44" s="307">
        <f>F48+L46</f>
        <v>216330.54999999984</v>
      </c>
      <c r="L44" s="308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05"/>
      <c r="J45" s="306"/>
      <c r="K45" s="309"/>
      <c r="L45" s="310"/>
    </row>
    <row r="46" spans="1:17" ht="17.25" thickTop="1" thickBot="1" x14ac:dyDescent="0.3">
      <c r="C46" s="85"/>
      <c r="D46" s="311" t="s">
        <v>25</v>
      </c>
      <c r="E46" s="311"/>
      <c r="F46" s="101">
        <v>114962.92</v>
      </c>
      <c r="I46" s="312"/>
      <c r="J46" s="312"/>
      <c r="K46" s="313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294">
        <f>-C4</f>
        <v>-170511.25</v>
      </c>
      <c r="L47" s="295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296"/>
      <c r="E49" s="296"/>
      <c r="F49" s="67"/>
      <c r="I49" s="297" t="s">
        <v>28</v>
      </c>
      <c r="J49" s="298"/>
      <c r="K49" s="299">
        <f>K44+K47</f>
        <v>45819.299999999843</v>
      </c>
      <c r="L49" s="3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sortState ref="A17:F27">
    <sortCondition ref="B17:B2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13" workbookViewId="0">
      <selection activeCell="K42" sqref="K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89" t="s">
        <v>170</v>
      </c>
      <c r="D1" s="289"/>
      <c r="E1" s="289"/>
      <c r="F1" s="289"/>
      <c r="G1" s="289"/>
      <c r="H1" s="289"/>
      <c r="I1" s="289"/>
      <c r="J1" s="289"/>
      <c r="K1" s="28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290" t="s">
        <v>3</v>
      </c>
      <c r="F4" s="291"/>
      <c r="I4" s="292" t="s">
        <v>4</v>
      </c>
      <c r="J4" s="293"/>
      <c r="K4" s="293"/>
      <c r="L4" s="293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14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15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16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17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285" t="s">
        <v>17</v>
      </c>
      <c r="I40" s="286"/>
      <c r="J40" s="229"/>
      <c r="K40" s="287">
        <f>I38+L38</f>
        <v>113053.86</v>
      </c>
      <c r="L40" s="288"/>
    </row>
    <row r="41" spans="1:17" ht="15.75" x14ac:dyDescent="0.25">
      <c r="B41" s="94"/>
      <c r="C41" s="67"/>
      <c r="D41" s="301" t="s">
        <v>18</v>
      </c>
      <c r="E41" s="301"/>
      <c r="F41" s="95">
        <f>F38-K40</f>
        <v>1271880.1999999995</v>
      </c>
      <c r="I41" s="96"/>
      <c r="J41" s="96"/>
    </row>
    <row r="42" spans="1:17" ht="15.75" x14ac:dyDescent="0.25">
      <c r="D42" s="302" t="s">
        <v>193</v>
      </c>
      <c r="E42" s="302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03" t="s">
        <v>22</v>
      </c>
      <c r="J44" s="304"/>
      <c r="K44" s="307">
        <f>F48+L46</f>
        <v>159841.28999999951</v>
      </c>
      <c r="L44" s="308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05"/>
      <c r="J45" s="306"/>
      <c r="K45" s="309"/>
      <c r="L45" s="310"/>
    </row>
    <row r="46" spans="1:17" ht="17.25" thickTop="1" thickBot="1" x14ac:dyDescent="0.3">
      <c r="C46" s="85"/>
      <c r="D46" s="311" t="s">
        <v>25</v>
      </c>
      <c r="E46" s="311"/>
      <c r="F46" s="101">
        <v>215429.42</v>
      </c>
      <c r="I46" s="312"/>
      <c r="J46" s="312"/>
      <c r="K46" s="313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294">
        <f>-C4</f>
        <v>-114962.92</v>
      </c>
      <c r="L47" s="295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296"/>
      <c r="E49" s="296"/>
      <c r="F49" s="67"/>
      <c r="I49" s="297" t="s">
        <v>28</v>
      </c>
      <c r="J49" s="298"/>
      <c r="K49" s="299">
        <f>K44+K47</f>
        <v>44878.369999999515</v>
      </c>
      <c r="L49" s="3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sortState ref="J4:K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89" t="s">
        <v>242</v>
      </c>
      <c r="D1" s="289"/>
      <c r="E1" s="289"/>
      <c r="F1" s="289"/>
      <c r="G1" s="289"/>
      <c r="H1" s="289"/>
      <c r="I1" s="289"/>
      <c r="J1" s="289"/>
      <c r="K1" s="28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290" t="s">
        <v>3</v>
      </c>
      <c r="F4" s="291"/>
      <c r="I4" s="292" t="s">
        <v>4</v>
      </c>
      <c r="J4" s="293"/>
      <c r="K4" s="293"/>
      <c r="L4" s="293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0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12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43" t="s">
        <v>13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15</v>
      </c>
      <c r="L21" s="42">
        <v>0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49" t="s">
        <v>29</v>
      </c>
      <c r="L22" s="42">
        <v>800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>
        <v>42474</v>
      </c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/>
      <c r="L28" s="42">
        <v>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/>
      <c r="D30" s="17"/>
      <c r="E30" s="18">
        <v>42486</v>
      </c>
      <c r="F30" s="19"/>
      <c r="G30" s="20"/>
      <c r="H30" s="24">
        <v>42486</v>
      </c>
      <c r="I30" s="45"/>
      <c r="J30" s="52"/>
      <c r="K30" s="54"/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>
        <v>42487</v>
      </c>
      <c r="C31" s="16"/>
      <c r="D31" s="17"/>
      <c r="E31" s="18">
        <v>42487</v>
      </c>
      <c r="F31" s="19"/>
      <c r="G31" s="20"/>
      <c r="H31" s="24">
        <v>42487</v>
      </c>
      <c r="I31" s="45"/>
      <c r="J31" s="35"/>
      <c r="K31" s="57"/>
      <c r="L31" s="314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/>
      <c r="D32" s="17"/>
      <c r="E32" s="18">
        <v>42488</v>
      </c>
      <c r="F32" s="19"/>
      <c r="G32" s="20"/>
      <c r="H32" s="24">
        <v>42488</v>
      </c>
      <c r="I32" s="45"/>
      <c r="J32" s="26"/>
      <c r="K32" s="53"/>
      <c r="L32" s="315"/>
      <c r="M32" s="33"/>
      <c r="N32" s="30"/>
      <c r="O32" s="20"/>
      <c r="P32" s="20"/>
      <c r="Q32" s="20"/>
    </row>
    <row r="33" spans="1:17" x14ac:dyDescent="0.25">
      <c r="A33" s="14"/>
      <c r="B33" s="15">
        <v>42489</v>
      </c>
      <c r="C33" s="16"/>
      <c r="D33" s="34"/>
      <c r="E33" s="18">
        <v>42489</v>
      </c>
      <c r="F33" s="19"/>
      <c r="G33" s="20"/>
      <c r="H33" s="24">
        <v>42489</v>
      </c>
      <c r="I33" s="45"/>
      <c r="J33" s="26"/>
      <c r="K33" s="58"/>
      <c r="L33" s="316">
        <v>0</v>
      </c>
      <c r="M33" s="33"/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/>
      <c r="D34" s="17"/>
      <c r="E34" s="18">
        <v>42490</v>
      </c>
      <c r="F34" s="19"/>
      <c r="G34" s="20"/>
      <c r="H34" s="24">
        <v>42490</v>
      </c>
      <c r="I34" s="45"/>
      <c r="J34" s="26"/>
      <c r="K34" s="59"/>
      <c r="L34" s="317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85948.3</v>
      </c>
    </row>
    <row r="38" spans="1:17" x14ac:dyDescent="0.25">
      <c r="B38" s="82" t="s">
        <v>16</v>
      </c>
      <c r="C38" s="83">
        <f>SUM(C5:C37)</f>
        <v>978223.91000000015</v>
      </c>
      <c r="E38" s="263" t="s">
        <v>16</v>
      </c>
      <c r="F38" s="85">
        <f>SUM(F5:F37)</f>
        <v>1078858.55</v>
      </c>
      <c r="H38" s="5" t="s">
        <v>16</v>
      </c>
      <c r="I38" s="86">
        <f>SUM(I5:I37)</f>
        <v>6448.72</v>
      </c>
      <c r="J38" s="86"/>
      <c r="K38" s="87" t="s">
        <v>16</v>
      </c>
      <c r="L38" s="88">
        <f>SUM(L5:L37)</f>
        <v>76826</v>
      </c>
    </row>
    <row r="40" spans="1:17" ht="15.75" x14ac:dyDescent="0.25">
      <c r="A40" s="89"/>
      <c r="B40" s="90"/>
      <c r="C40" s="26"/>
      <c r="D40" s="91"/>
      <c r="E40" s="92"/>
      <c r="F40" s="67"/>
      <c r="H40" s="285" t="s">
        <v>17</v>
      </c>
      <c r="I40" s="286"/>
      <c r="J40" s="262"/>
      <c r="K40" s="287">
        <f>I38+L38</f>
        <v>83274.720000000001</v>
      </c>
      <c r="L40" s="288"/>
    </row>
    <row r="41" spans="1:17" ht="15.75" x14ac:dyDescent="0.25">
      <c r="B41" s="94"/>
      <c r="C41" s="67"/>
      <c r="D41" s="301" t="s">
        <v>18</v>
      </c>
      <c r="E41" s="301"/>
      <c r="F41" s="95">
        <f>F38-K40</f>
        <v>995583.83000000007</v>
      </c>
      <c r="I41" s="96"/>
      <c r="J41" s="96"/>
    </row>
    <row r="42" spans="1:17" ht="15.75" x14ac:dyDescent="0.25">
      <c r="D42" s="302" t="s">
        <v>193</v>
      </c>
      <c r="E42" s="3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995583.83000000007</v>
      </c>
      <c r="I44" s="303" t="s">
        <v>22</v>
      </c>
      <c r="J44" s="304"/>
      <c r="K44" s="307">
        <f>F48+L46</f>
        <v>995583.83000000007</v>
      </c>
      <c r="L44" s="308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05"/>
      <c r="J45" s="306"/>
      <c r="K45" s="309"/>
      <c r="L45" s="310"/>
    </row>
    <row r="46" spans="1:17" ht="17.25" thickTop="1" thickBot="1" x14ac:dyDescent="0.3">
      <c r="C46" s="85"/>
      <c r="D46" s="311" t="s">
        <v>25</v>
      </c>
      <c r="E46" s="311"/>
      <c r="F46" s="101">
        <v>0</v>
      </c>
      <c r="I46" s="312"/>
      <c r="J46" s="312"/>
      <c r="K46" s="313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294">
        <f>-C4</f>
        <v>-215429.42</v>
      </c>
      <c r="L47" s="295"/>
    </row>
    <row r="48" spans="1:17" ht="17.25" thickTop="1" thickBot="1" x14ac:dyDescent="0.3">
      <c r="E48" s="106" t="s">
        <v>27</v>
      </c>
      <c r="F48" s="107">
        <f>F44+F45+F46</f>
        <v>995583.83000000007</v>
      </c>
    </row>
    <row r="49" spans="2:14" ht="19.5" thickBot="1" x14ac:dyDescent="0.35">
      <c r="B49"/>
      <c r="C49"/>
      <c r="D49" s="296"/>
      <c r="E49" s="296"/>
      <c r="F49" s="67"/>
      <c r="I49" s="297" t="s">
        <v>28</v>
      </c>
      <c r="J49" s="298"/>
      <c r="K49" s="299">
        <f>K44+K47</f>
        <v>780154.41</v>
      </c>
      <c r="L49" s="3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65"/>
  <sheetViews>
    <sheetView workbookViewId="0">
      <selection sqref="A1:G104857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17">
        <v>42486</v>
      </c>
      <c r="E23" s="281">
        <v>86734.25</v>
      </c>
      <c r="F23" s="267">
        <f t="shared" si="0"/>
        <v>24001.949999999997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1">
        <v>118553.64</v>
      </c>
      <c r="D24" s="117"/>
      <c r="E24" s="21"/>
      <c r="F24" s="127">
        <f t="shared" si="0"/>
        <v>118553.64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1">
        <v>1068</v>
      </c>
      <c r="D25" s="117"/>
      <c r="E25" s="21"/>
      <c r="F25" s="127">
        <f t="shared" si="0"/>
        <v>1068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1">
        <v>24006.799999999999</v>
      </c>
      <c r="D26" s="117"/>
      <c r="E26" s="21"/>
      <c r="F26" s="127">
        <f t="shared" si="0"/>
        <v>24006.799999999999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17"/>
      <c r="E27" s="21"/>
      <c r="F27" s="127">
        <f t="shared" si="0"/>
        <v>73389.75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17"/>
      <c r="E28" s="21"/>
      <c r="F28" s="127">
        <f t="shared" si="0"/>
        <v>23067.119999999999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17"/>
      <c r="E29" s="21"/>
      <c r="F29" s="127">
        <f t="shared" si="0"/>
        <v>95792.7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/>
      <c r="D34" s="129"/>
      <c r="E34" s="36"/>
      <c r="F34" s="127">
        <f t="shared" si="0"/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8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1149749.53</v>
      </c>
      <c r="D47" s="145"/>
      <c r="E47" s="30">
        <f>SUM(E3:E46)</f>
        <v>789869.57</v>
      </c>
      <c r="F47" s="30">
        <f>SUM(F3:F46)</f>
        <v>359879.96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9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9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9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9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70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8"/>
      <c r="N55" s="204"/>
      <c r="O55" s="279">
        <v>0</v>
      </c>
      <c r="P55" s="280"/>
    </row>
    <row r="56" spans="1:16" ht="16.5" thickTop="1" x14ac:dyDescent="0.25">
      <c r="A56" s="270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1">
        <f>SUM(O38:O55)</f>
        <v>508037.5</v>
      </c>
      <c r="P56" s="272"/>
    </row>
    <row r="57" spans="1:16" ht="15.75" x14ac:dyDescent="0.25">
      <c r="A57" s="270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1"/>
      <c r="P57" s="272"/>
    </row>
    <row r="58" spans="1:16" ht="15.75" x14ac:dyDescent="0.25">
      <c r="A58" s="270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1"/>
      <c r="P58" s="272"/>
    </row>
    <row r="59" spans="1:16" ht="15.75" x14ac:dyDescent="0.25">
      <c r="A59" s="270">
        <v>42474</v>
      </c>
      <c r="B59" s="20" t="s">
        <v>115</v>
      </c>
      <c r="C59" s="30">
        <v>627</v>
      </c>
      <c r="J59" s="3"/>
      <c r="K59" s="273"/>
      <c r="L59" s="26"/>
      <c r="M59" s="43"/>
      <c r="N59" s="198"/>
      <c r="O59" s="271"/>
      <c r="P59" s="272"/>
    </row>
    <row r="60" spans="1:16" ht="15.75" x14ac:dyDescent="0.25">
      <c r="A60" s="270">
        <v>42476</v>
      </c>
      <c r="B60" s="20" t="s">
        <v>258</v>
      </c>
      <c r="C60" s="30">
        <v>980</v>
      </c>
      <c r="J60" s="3"/>
      <c r="K60" s="273"/>
      <c r="L60" s="26"/>
      <c r="M60" s="43"/>
      <c r="N60" s="198"/>
      <c r="O60" s="271"/>
      <c r="P60" s="272"/>
    </row>
    <row r="61" spans="1:16" ht="15.75" x14ac:dyDescent="0.25">
      <c r="A61" s="270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4"/>
      <c r="O61" s="275"/>
      <c r="P61" s="200"/>
    </row>
    <row r="62" spans="1:16" ht="15.75" x14ac:dyDescent="0.25">
      <c r="A62" s="270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6"/>
      <c r="P62" s="277"/>
    </row>
    <row r="63" spans="1:16" x14ac:dyDescent="0.25">
      <c r="A63" s="270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70">
        <v>42485</v>
      </c>
      <c r="B65" s="20" t="s">
        <v>258</v>
      </c>
      <c r="C65" s="30">
        <v>951.64300000000003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workbookViewId="0">
      <selection activeCell="H31" sqref="H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89" t="s">
        <v>297</v>
      </c>
      <c r="D1" s="289"/>
      <c r="E1" s="289"/>
      <c r="F1" s="289"/>
      <c r="G1" s="289"/>
      <c r="H1" s="289"/>
      <c r="I1" s="289"/>
      <c r="J1" s="289"/>
      <c r="K1" s="28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290" t="s">
        <v>3</v>
      </c>
      <c r="F4" s="291"/>
      <c r="I4" s="292" t="s">
        <v>4</v>
      </c>
      <c r="J4" s="293"/>
      <c r="K4" s="293"/>
      <c r="L4" s="293"/>
      <c r="M4" s="13" t="s">
        <v>5</v>
      </c>
    </row>
    <row r="5" spans="1:19" ht="15.75" thickTop="1" x14ac:dyDescent="0.25">
      <c r="A5" s="14"/>
      <c r="B5" s="15"/>
      <c r="C5" s="16"/>
      <c r="D5" s="17"/>
      <c r="E5" s="18"/>
      <c r="F5" s="19"/>
      <c r="G5" s="20"/>
      <c r="H5" s="186"/>
      <c r="I5" s="187"/>
      <c r="J5" s="176"/>
      <c r="K5" s="188"/>
      <c r="L5" s="189"/>
      <c r="M5" s="190"/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/>
      <c r="C6" s="16"/>
      <c r="D6" s="22"/>
      <c r="E6" s="18"/>
      <c r="F6" s="19"/>
      <c r="G6" s="23"/>
      <c r="H6" s="24"/>
      <c r="I6" s="25"/>
      <c r="J6" s="26"/>
      <c r="K6" s="27" t="s">
        <v>7</v>
      </c>
      <c r="L6" s="28">
        <v>0</v>
      </c>
      <c r="M6" s="33"/>
      <c r="N6" s="30"/>
      <c r="O6" s="20"/>
      <c r="P6" s="20"/>
      <c r="Q6" s="20"/>
    </row>
    <row r="7" spans="1:19" x14ac:dyDescent="0.25">
      <c r="A7" s="14"/>
      <c r="B7" s="15"/>
      <c r="C7" s="16"/>
      <c r="D7" s="17"/>
      <c r="E7" s="18"/>
      <c r="F7" s="19"/>
      <c r="G7" s="20"/>
      <c r="H7" s="24"/>
      <c r="I7" s="25"/>
      <c r="J7" s="26"/>
      <c r="K7" s="31" t="s">
        <v>8</v>
      </c>
      <c r="L7" s="28">
        <v>0</v>
      </c>
      <c r="M7" s="33"/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/>
      <c r="C8" s="16"/>
      <c r="D8" s="17"/>
      <c r="E8" s="18"/>
      <c r="F8" s="19"/>
      <c r="G8" s="20"/>
      <c r="H8" s="24"/>
      <c r="I8" s="25"/>
      <c r="J8" s="26"/>
      <c r="K8" s="27" t="s">
        <v>10</v>
      </c>
      <c r="L8" s="32">
        <v>28750</v>
      </c>
      <c r="M8" s="33"/>
      <c r="N8" s="21"/>
      <c r="O8" s="20"/>
      <c r="P8" s="20"/>
      <c r="Q8" s="20"/>
    </row>
    <row r="9" spans="1:19" x14ac:dyDescent="0.25">
      <c r="A9" s="14"/>
      <c r="B9" s="15"/>
      <c r="C9" s="16"/>
      <c r="D9" s="17"/>
      <c r="E9" s="18"/>
      <c r="F9" s="19"/>
      <c r="G9" s="20"/>
      <c r="H9" s="24"/>
      <c r="I9" s="25"/>
      <c r="J9" s="35"/>
      <c r="K9" s="27" t="s">
        <v>198</v>
      </c>
      <c r="L9" s="28">
        <v>0</v>
      </c>
      <c r="M9" s="33"/>
      <c r="N9" s="21"/>
      <c r="O9" s="37"/>
      <c r="P9" s="20"/>
      <c r="Q9" s="20"/>
    </row>
    <row r="10" spans="1:19" x14ac:dyDescent="0.25">
      <c r="A10" s="14"/>
      <c r="B10" s="15"/>
      <c r="C10" s="16"/>
      <c r="D10" s="22"/>
      <c r="E10" s="18"/>
      <c r="F10" s="19"/>
      <c r="G10" s="20"/>
      <c r="H10" s="24"/>
      <c r="I10" s="25"/>
      <c r="J10" s="35"/>
      <c r="K10" s="27" t="s">
        <v>243</v>
      </c>
      <c r="L10" s="19">
        <v>0</v>
      </c>
      <c r="M10" s="33"/>
      <c r="N10" s="21"/>
      <c r="O10" s="20"/>
      <c r="P10" s="20"/>
      <c r="Q10" s="20"/>
    </row>
    <row r="11" spans="1:19" x14ac:dyDescent="0.25">
      <c r="A11" s="14"/>
      <c r="B11" s="15"/>
      <c r="C11" s="16"/>
      <c r="D11" s="34"/>
      <c r="E11" s="18"/>
      <c r="F11" s="19"/>
      <c r="G11" s="20"/>
      <c r="H11" s="24"/>
      <c r="I11" s="25"/>
      <c r="J11" s="35"/>
      <c r="K11" s="27" t="s">
        <v>244</v>
      </c>
      <c r="L11" s="19">
        <v>0</v>
      </c>
      <c r="M11" s="33"/>
      <c r="N11" s="36"/>
      <c r="O11" s="20"/>
      <c r="P11" s="20"/>
      <c r="Q11" s="20"/>
    </row>
    <row r="12" spans="1:19" x14ac:dyDescent="0.25">
      <c r="A12" s="14"/>
      <c r="B12" s="15"/>
      <c r="C12" s="16"/>
      <c r="D12" s="17"/>
      <c r="E12" s="18"/>
      <c r="F12" s="19"/>
      <c r="G12" s="20"/>
      <c r="H12" s="24"/>
      <c r="I12" s="25"/>
      <c r="J12" s="35"/>
      <c r="K12" s="27" t="s">
        <v>245</v>
      </c>
      <c r="L12" s="19">
        <v>0</v>
      </c>
      <c r="M12" s="33"/>
      <c r="N12" s="21"/>
      <c r="O12" s="37"/>
      <c r="P12" s="38"/>
      <c r="Q12" s="20"/>
    </row>
    <row r="13" spans="1:19" x14ac:dyDescent="0.25">
      <c r="A13" s="14"/>
      <c r="B13" s="15"/>
      <c r="C13" s="16"/>
      <c r="D13" s="34"/>
      <c r="E13" s="18"/>
      <c r="F13" s="19"/>
      <c r="G13" s="20"/>
      <c r="H13" s="24"/>
      <c r="I13" s="25"/>
      <c r="J13" s="35"/>
      <c r="K13" s="27" t="s">
        <v>287</v>
      </c>
      <c r="L13" s="19">
        <v>0</v>
      </c>
      <c r="M13" s="33"/>
      <c r="N13" s="21"/>
      <c r="O13" s="20"/>
      <c r="P13" s="20"/>
      <c r="Q13" s="20"/>
    </row>
    <row r="14" spans="1:19" x14ac:dyDescent="0.25">
      <c r="A14" s="14"/>
      <c r="B14" s="15"/>
      <c r="C14" s="16"/>
      <c r="D14" s="17"/>
      <c r="E14" s="18"/>
      <c r="F14" s="19"/>
      <c r="G14" s="20"/>
      <c r="H14" s="24"/>
      <c r="I14" s="25"/>
      <c r="J14" s="35"/>
      <c r="K14" s="40" t="s">
        <v>264</v>
      </c>
      <c r="L14" s="19">
        <v>0</v>
      </c>
      <c r="M14" s="33"/>
      <c r="N14" s="21"/>
      <c r="O14" s="20"/>
      <c r="P14" s="20"/>
      <c r="Q14" s="20"/>
    </row>
    <row r="15" spans="1:19" ht="15.75" x14ac:dyDescent="0.25">
      <c r="A15" s="14"/>
      <c r="B15" s="15"/>
      <c r="C15" s="16"/>
      <c r="D15" s="17"/>
      <c r="E15" s="18"/>
      <c r="F15" s="19"/>
      <c r="G15" s="20"/>
      <c r="H15" s="24"/>
      <c r="I15" s="25"/>
      <c r="J15" s="35"/>
      <c r="K15" s="226" t="s">
        <v>11</v>
      </c>
      <c r="L15" s="19">
        <v>0</v>
      </c>
      <c r="M15" s="33"/>
      <c r="N15" s="30"/>
      <c r="O15" s="20"/>
      <c r="P15" s="20"/>
      <c r="Q15" s="20"/>
    </row>
    <row r="16" spans="1:19" ht="15.75" x14ac:dyDescent="0.25">
      <c r="A16" s="14"/>
      <c r="B16" s="15"/>
      <c r="C16" s="16"/>
      <c r="D16" s="17"/>
      <c r="E16" s="18"/>
      <c r="F16" s="19"/>
      <c r="G16" s="20"/>
      <c r="H16" s="24"/>
      <c r="I16" s="25"/>
      <c r="J16" s="35"/>
      <c r="K16" s="251"/>
      <c r="L16" s="42">
        <v>0</v>
      </c>
      <c r="M16" s="33"/>
      <c r="N16" s="30"/>
      <c r="O16" s="20"/>
      <c r="P16" s="20"/>
      <c r="Q16" s="20"/>
    </row>
    <row r="17" spans="1:18" x14ac:dyDescent="0.25">
      <c r="A17" s="14"/>
      <c r="B17" s="15"/>
      <c r="C17" s="16"/>
      <c r="D17" s="17"/>
      <c r="E17" s="18"/>
      <c r="F17" s="19"/>
      <c r="G17" s="20"/>
      <c r="H17" s="24"/>
      <c r="I17" s="25"/>
      <c r="J17" s="35"/>
      <c r="K17" s="265"/>
      <c r="L17" s="19">
        <v>0</v>
      </c>
      <c r="M17" s="33"/>
      <c r="N17" s="30"/>
      <c r="O17" s="20"/>
      <c r="P17" s="20"/>
      <c r="Q17" s="20"/>
    </row>
    <row r="18" spans="1:18" x14ac:dyDescent="0.25">
      <c r="A18" s="14"/>
      <c r="B18" s="15"/>
      <c r="C18" s="16"/>
      <c r="D18" s="17"/>
      <c r="E18" s="18"/>
      <c r="F18" s="19"/>
      <c r="G18" s="20"/>
      <c r="H18" s="24"/>
      <c r="I18" s="25"/>
      <c r="J18" s="35"/>
      <c r="K18" s="41" t="s">
        <v>12</v>
      </c>
      <c r="L18" s="19">
        <v>0</v>
      </c>
      <c r="M18" s="33"/>
      <c r="N18" s="21"/>
      <c r="O18" s="37"/>
      <c r="P18" s="20"/>
      <c r="Q18" s="20"/>
    </row>
    <row r="19" spans="1:18" x14ac:dyDescent="0.25">
      <c r="A19" s="14"/>
      <c r="B19" s="15"/>
      <c r="C19" s="16"/>
      <c r="D19" s="34"/>
      <c r="E19" s="18"/>
      <c r="F19" s="19"/>
      <c r="G19" s="20"/>
      <c r="H19" s="24"/>
      <c r="I19" s="25"/>
      <c r="J19" s="35"/>
      <c r="K19" s="43" t="s">
        <v>13</v>
      </c>
      <c r="L19" s="44">
        <v>0</v>
      </c>
      <c r="M19" s="33"/>
      <c r="N19" s="21"/>
      <c r="O19" s="20"/>
      <c r="P19" s="20"/>
      <c r="Q19" s="20"/>
    </row>
    <row r="20" spans="1:18" x14ac:dyDescent="0.25">
      <c r="A20" s="14"/>
      <c r="B20" s="15"/>
      <c r="C20" s="16"/>
      <c r="D20" s="22"/>
      <c r="E20" s="18"/>
      <c r="F20" s="19"/>
      <c r="G20" s="20"/>
      <c r="H20" s="24"/>
      <c r="I20" s="45"/>
      <c r="J20" s="35"/>
      <c r="K20" s="46" t="s">
        <v>14</v>
      </c>
      <c r="L20" s="42">
        <v>0</v>
      </c>
      <c r="M20" s="33"/>
      <c r="N20" s="21"/>
      <c r="O20" s="20"/>
      <c r="P20" s="20"/>
      <c r="Q20" s="20"/>
    </row>
    <row r="21" spans="1:18" x14ac:dyDescent="0.25">
      <c r="A21" s="14"/>
      <c r="B21" s="15"/>
      <c r="C21" s="16"/>
      <c r="D21" s="17"/>
      <c r="E21" s="18"/>
      <c r="F21" s="19"/>
      <c r="G21" s="20"/>
      <c r="H21" s="24"/>
      <c r="I21" s="45"/>
      <c r="J21" s="35"/>
      <c r="K21" s="47" t="s">
        <v>15</v>
      </c>
      <c r="L21" s="42">
        <v>0</v>
      </c>
      <c r="M21" s="33"/>
      <c r="N21" s="21"/>
      <c r="O21" s="37"/>
      <c r="P21" s="37"/>
      <c r="Q21" s="37"/>
      <c r="R21" s="37"/>
    </row>
    <row r="22" spans="1:18" x14ac:dyDescent="0.25">
      <c r="A22" s="14"/>
      <c r="B22" s="15"/>
      <c r="C22" s="16"/>
      <c r="D22" s="17"/>
      <c r="E22" s="18"/>
      <c r="F22" s="19"/>
      <c r="G22" s="20"/>
      <c r="H22" s="24"/>
      <c r="I22" s="45"/>
      <c r="J22" s="48"/>
      <c r="K22" s="49" t="s">
        <v>29</v>
      </c>
      <c r="L22" s="42">
        <v>0</v>
      </c>
      <c r="M22" s="33"/>
      <c r="N22" s="30"/>
      <c r="O22" s="20"/>
      <c r="P22" s="20"/>
      <c r="Q22" s="20"/>
    </row>
    <row r="23" spans="1:18" x14ac:dyDescent="0.25">
      <c r="A23" s="14"/>
      <c r="B23" s="15"/>
      <c r="C23" s="16"/>
      <c r="D23" s="259"/>
      <c r="E23" s="18"/>
      <c r="F23" s="19"/>
      <c r="G23" s="20"/>
      <c r="H23" s="24"/>
      <c r="I23" s="45"/>
      <c r="J23" s="26"/>
      <c r="K23" s="50"/>
      <c r="L23" s="42">
        <v>0</v>
      </c>
      <c r="M23" s="33"/>
      <c r="N23" s="30"/>
      <c r="O23" s="20"/>
      <c r="P23" s="20"/>
      <c r="Q23" s="20"/>
    </row>
    <row r="24" spans="1:18" x14ac:dyDescent="0.25">
      <c r="A24" s="14"/>
      <c r="B24" s="15"/>
      <c r="C24" s="16"/>
      <c r="D24" s="17"/>
      <c r="E24" s="18"/>
      <c r="F24" s="19"/>
      <c r="G24" s="20"/>
      <c r="H24" s="24"/>
      <c r="I24" s="45"/>
      <c r="J24" s="35"/>
      <c r="K24" s="51" t="s">
        <v>270</v>
      </c>
      <c r="L24" s="42">
        <v>0</v>
      </c>
      <c r="M24" s="33"/>
      <c r="N24" s="30"/>
      <c r="O24" s="20"/>
      <c r="P24" s="20"/>
      <c r="Q24" s="20"/>
    </row>
    <row r="25" spans="1:18" x14ac:dyDescent="0.25">
      <c r="A25" s="14"/>
      <c r="B25" s="15"/>
      <c r="C25" s="16"/>
      <c r="D25" s="259"/>
      <c r="E25" s="18"/>
      <c r="F25" s="19"/>
      <c r="G25" s="20"/>
      <c r="H25" s="24"/>
      <c r="I25" s="45"/>
      <c r="J25" s="26"/>
      <c r="K25" s="50"/>
      <c r="L25" s="42">
        <v>0</v>
      </c>
      <c r="M25" s="33"/>
      <c r="N25" s="21"/>
      <c r="O25" s="20"/>
      <c r="P25" s="20"/>
      <c r="Q25" s="20"/>
    </row>
    <row r="26" spans="1:18" x14ac:dyDescent="0.25">
      <c r="A26" s="14"/>
      <c r="B26" s="15"/>
      <c r="C26" s="16"/>
      <c r="D26" s="17"/>
      <c r="E26" s="18"/>
      <c r="F26" s="19"/>
      <c r="G26" s="20"/>
      <c r="H26" s="24"/>
      <c r="I26" s="45"/>
      <c r="J26" s="52"/>
      <c r="K26" s="50"/>
      <c r="L26" s="42">
        <v>0</v>
      </c>
      <c r="M26" s="33"/>
      <c r="N26" s="21"/>
      <c r="O26" s="37"/>
      <c r="P26" s="38"/>
      <c r="Q26" s="20"/>
    </row>
    <row r="27" spans="1:18" x14ac:dyDescent="0.25">
      <c r="A27" s="14"/>
      <c r="B27" s="15"/>
      <c r="C27" s="16"/>
      <c r="D27" s="17"/>
      <c r="E27" s="18"/>
      <c r="F27" s="19"/>
      <c r="G27" s="20"/>
      <c r="H27" s="24"/>
      <c r="I27" s="45"/>
      <c r="J27" s="26"/>
      <c r="K27" s="53" t="s">
        <v>296</v>
      </c>
      <c r="L27" s="42">
        <v>0</v>
      </c>
      <c r="M27" s="33"/>
      <c r="N27" s="21"/>
      <c r="O27" s="20"/>
      <c r="P27" s="20"/>
      <c r="Q27" s="20"/>
    </row>
    <row r="28" spans="1:18" x14ac:dyDescent="0.25">
      <c r="A28" s="14"/>
      <c r="B28" s="15"/>
      <c r="C28" s="16"/>
      <c r="D28" s="17"/>
      <c r="E28" s="18"/>
      <c r="F28" s="19"/>
      <c r="G28" s="20"/>
      <c r="H28" s="24"/>
      <c r="I28" s="45"/>
      <c r="J28" s="26"/>
      <c r="K28" s="54"/>
      <c r="L28" s="42">
        <v>0</v>
      </c>
      <c r="M28" s="33"/>
      <c r="N28" s="30"/>
      <c r="O28" s="20"/>
      <c r="P28" s="20"/>
      <c r="Q28" s="20"/>
    </row>
    <row r="29" spans="1:18" x14ac:dyDescent="0.25">
      <c r="A29" s="14"/>
      <c r="B29" s="15"/>
      <c r="C29" s="16"/>
      <c r="D29" s="17"/>
      <c r="E29" s="18"/>
      <c r="F29" s="19"/>
      <c r="G29" s="20"/>
      <c r="H29" s="24"/>
      <c r="I29" s="45"/>
      <c r="J29" s="26"/>
      <c r="K29" s="55"/>
      <c r="L29" s="56">
        <v>0</v>
      </c>
      <c r="M29" s="33"/>
      <c r="N29" s="30"/>
      <c r="O29" s="20"/>
      <c r="P29" s="20"/>
      <c r="Q29" s="20"/>
    </row>
    <row r="30" spans="1:18" ht="15.75" thickBot="1" x14ac:dyDescent="0.3">
      <c r="A30" s="14"/>
      <c r="B30" s="15"/>
      <c r="C30" s="16"/>
      <c r="D30" s="17"/>
      <c r="E30" s="18"/>
      <c r="F30" s="19"/>
      <c r="G30" s="20"/>
      <c r="H30" s="24"/>
      <c r="I30" s="45"/>
      <c r="J30" s="52"/>
      <c r="K30" s="54"/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/>
      <c r="C31" s="16"/>
      <c r="D31" s="17"/>
      <c r="E31" s="18"/>
      <c r="F31" s="19"/>
      <c r="G31" s="20"/>
      <c r="H31" s="24"/>
      <c r="I31" s="45"/>
      <c r="J31" s="35"/>
      <c r="K31" s="57"/>
      <c r="L31" s="314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/>
      <c r="C32" s="16"/>
      <c r="D32" s="17"/>
      <c r="E32" s="18"/>
      <c r="F32" s="19"/>
      <c r="G32" s="20"/>
      <c r="H32" s="24"/>
      <c r="I32" s="45"/>
      <c r="J32" s="26"/>
      <c r="K32" s="53"/>
      <c r="L32" s="315"/>
      <c r="M32" s="33"/>
      <c r="N32" s="30"/>
      <c r="O32" s="20"/>
      <c r="P32" s="20"/>
      <c r="Q32" s="20"/>
    </row>
    <row r="33" spans="1:17" x14ac:dyDescent="0.25">
      <c r="A33" s="14"/>
      <c r="B33" s="15"/>
      <c r="C33" s="16"/>
      <c r="D33" s="34"/>
      <c r="E33" s="18"/>
      <c r="F33" s="19"/>
      <c r="G33" s="20"/>
      <c r="H33" s="24"/>
      <c r="I33" s="45"/>
      <c r="J33" s="26"/>
      <c r="K33" s="58"/>
      <c r="L33" s="316">
        <v>0</v>
      </c>
      <c r="M33" s="33"/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17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0</v>
      </c>
    </row>
    <row r="38" spans="1:17" x14ac:dyDescent="0.25">
      <c r="B38" s="82" t="s">
        <v>16</v>
      </c>
      <c r="C38" s="83">
        <f>SUM(C5:C37)</f>
        <v>0</v>
      </c>
      <c r="E38" s="282" t="s">
        <v>16</v>
      </c>
      <c r="F38" s="85">
        <f>SUM(F5:F37)</f>
        <v>0</v>
      </c>
      <c r="H38" s="5" t="s">
        <v>16</v>
      </c>
      <c r="I38" s="86">
        <f>SUM(I5:I37)</f>
        <v>0</v>
      </c>
      <c r="J38" s="86"/>
      <c r="K38" s="87" t="s">
        <v>16</v>
      </c>
      <c r="L38" s="88">
        <f>SUM(L5:L37)</f>
        <v>28750</v>
      </c>
    </row>
    <row r="40" spans="1:17" ht="15.75" x14ac:dyDescent="0.25">
      <c r="A40" s="89"/>
      <c r="B40" s="90"/>
      <c r="C40" s="26"/>
      <c r="D40" s="91"/>
      <c r="E40" s="92"/>
      <c r="F40" s="67"/>
      <c r="H40" s="285" t="s">
        <v>17</v>
      </c>
      <c r="I40" s="286"/>
      <c r="J40" s="284"/>
      <c r="K40" s="287">
        <f>I38+L38</f>
        <v>28750</v>
      </c>
      <c r="L40" s="288"/>
    </row>
    <row r="41" spans="1:17" ht="15.75" x14ac:dyDescent="0.25">
      <c r="B41" s="94"/>
      <c r="C41" s="67"/>
      <c r="D41" s="301" t="s">
        <v>18</v>
      </c>
      <c r="E41" s="301"/>
      <c r="F41" s="95">
        <f>F38-K40</f>
        <v>-28750</v>
      </c>
      <c r="I41" s="96"/>
      <c r="J41" s="96"/>
    </row>
    <row r="42" spans="1:17" ht="15.75" x14ac:dyDescent="0.25">
      <c r="D42" s="302" t="s">
        <v>193</v>
      </c>
      <c r="E42" s="302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-28750</v>
      </c>
      <c r="I44" s="303" t="s">
        <v>22</v>
      </c>
      <c r="J44" s="304"/>
      <c r="K44" s="307">
        <f>F48+L46</f>
        <v>-28750</v>
      </c>
      <c r="L44" s="308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05"/>
      <c r="J45" s="306"/>
      <c r="K45" s="309"/>
      <c r="L45" s="310"/>
    </row>
    <row r="46" spans="1:17" ht="17.25" thickTop="1" thickBot="1" x14ac:dyDescent="0.3">
      <c r="C46" s="85"/>
      <c r="D46" s="311" t="s">
        <v>25</v>
      </c>
      <c r="E46" s="311"/>
      <c r="F46" s="101">
        <v>0</v>
      </c>
      <c r="I46" s="312"/>
      <c r="J46" s="312"/>
      <c r="K46" s="313"/>
      <c r="L46" s="102"/>
    </row>
    <row r="47" spans="1:17" ht="19.5" thickBot="1" x14ac:dyDescent="0.35">
      <c r="C47" s="85"/>
      <c r="D47" s="282"/>
      <c r="E47" s="282"/>
      <c r="F47" s="103"/>
      <c r="H47" s="104"/>
      <c r="I47" s="283" t="s">
        <v>26</v>
      </c>
      <c r="J47" s="283"/>
      <c r="K47" s="294">
        <f>-C4</f>
        <v>-215429.42</v>
      </c>
      <c r="L47" s="295"/>
    </row>
    <row r="48" spans="1:17" ht="17.25" thickTop="1" thickBot="1" x14ac:dyDescent="0.3">
      <c r="E48" s="106" t="s">
        <v>27</v>
      </c>
      <c r="F48" s="107">
        <f>F44+F45+F46</f>
        <v>-28750</v>
      </c>
    </row>
    <row r="49" spans="2:14" ht="19.5" thickBot="1" x14ac:dyDescent="0.35">
      <c r="B49"/>
      <c r="C49"/>
      <c r="D49" s="296"/>
      <c r="E49" s="296"/>
      <c r="F49" s="67"/>
      <c r="I49" s="297" t="s">
        <v>28</v>
      </c>
      <c r="J49" s="298"/>
      <c r="K49" s="299">
        <f>K44+K47</f>
        <v>-244179.42</v>
      </c>
      <c r="L49" s="300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Hoja7</vt:lpstr>
      <vt:lpstr>Hoja6</vt:lpstr>
      <vt:lpstr>Hoja5</vt:lpstr>
      <vt:lpstr>Hoja4</vt:lpstr>
      <vt:lpstr>Hoja2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2016-04-26T20:17:36Z</cp:lastPrinted>
  <dcterms:created xsi:type="dcterms:W3CDTF">2016-01-05T21:47:31Z</dcterms:created>
  <dcterms:modified xsi:type="dcterms:W3CDTF">2016-05-11T19:03:17Z</dcterms:modified>
</cp:coreProperties>
</file>