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3475" windowHeight="9570" firstSheet="2" activeTab="5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CREDITOS MAYO 2016" sheetId="9" r:id="rId5"/>
    <sheet name="CREDITOS JUNIO  2016  " sheetId="8" r:id="rId6"/>
    <sheet name="Hoja3" sheetId="7" r:id="rId7"/>
    <sheet name="Hoja1" sheetId="6" r:id="rId8"/>
    <sheet name="Hoja2" sheetId="2" r:id="rId9"/>
    <sheet name="Hoja4" sheetId="11" r:id="rId10"/>
    <sheet name="Hoja5" sheetId="12" r:id="rId11"/>
    <sheet name="Hoja6" sheetId="13" r:id="rId12"/>
    <sheet name="Hoja7" sheetId="14" r:id="rId13"/>
  </sheets>
  <calcPr calcId="144525"/>
</workbook>
</file>

<file path=xl/calcChain.xml><?xml version="1.0" encoding="utf-8"?>
<calcChain xmlns="http://schemas.openxmlformats.org/spreadsheetml/2006/main">
  <c r="F24" i="8" l="1"/>
  <c r="F11" i="8" l="1"/>
  <c r="F78" i="9" l="1"/>
  <c r="F37" i="4"/>
  <c r="F69" i="9" l="1"/>
  <c r="D85" i="8" l="1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F85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89" i="8" l="1"/>
  <c r="G29" i="8"/>
  <c r="F37" i="9" l="1"/>
  <c r="F29" i="9" l="1"/>
  <c r="F26" i="5" l="1"/>
  <c r="F89" i="10" l="1"/>
  <c r="F79" i="10"/>
  <c r="F70" i="5" l="1"/>
  <c r="F75" i="10" l="1"/>
  <c r="G77" i="10" l="1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D85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F85" i="9"/>
  <c r="G7" i="9"/>
  <c r="G6" i="9"/>
  <c r="G5" i="9"/>
  <c r="G4" i="9"/>
  <c r="D89" i="9" l="1"/>
  <c r="G8" i="9"/>
  <c r="F8" i="10" l="1"/>
  <c r="F26" i="10" l="1"/>
  <c r="D98" i="10"/>
  <c r="G95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98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02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52" i="4" l="1"/>
  <c r="G27" i="4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<sst xmlns="http://schemas.openxmlformats.org/spreadsheetml/2006/main" count="721" uniqueCount="81">
  <si>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</si>
  <si>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</si>
  <si>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</si>
  <si>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</si>
  <si>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</si>
  <si>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</si>
  <si>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</si>
  <si>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</si>
  <si>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</si>
  <si>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</si>
  <si>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</si>
  <si>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</si>
  <si>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</si>
  <si>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</si>
  <si>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</si>
  <si>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</si>
  <si>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</si>
  <si>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</si>
  <si>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</si>
  <si>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</si>
  <si>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</si>
  <si>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</si>
  <si>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</si>
  <si>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</si>
  <si>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</si>
  <si>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</si>
  <si>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</si>
  <si>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</si>
  <si>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</si>
  <si>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</si>
  <si>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</si>
  <si>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</si>
  <si>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</si>
  <si>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</si>
  <si>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</si>
  <si>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</si>
  <si>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</si>
  <si>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</si>
  <si>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</si>
  <si>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</si>
  <si>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</si>
  <si>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</si>
  <si>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</si>
  <si>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</si>
  <si>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</si>
  <si>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</si>
  <si>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</si>
  <si>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</si>
  <si>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</si>
  <si>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</si>
  <si>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</si>
  <si>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</si>
  <si>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</si>
  <si>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</si>
  <si>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</si>
  <si>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</si>
  <si>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</si>
  <si>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</si>
  <si>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</si>
  <si>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</si>
  <si>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</si>
  <si>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</si>
  <si>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</si>
  <si>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</si>
  <si>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</si>
  <si>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>NOTAS     DE CREDITOS         DE    M A Y O                  2 0 1 6</t>
  </si>
  <si>
    <t xml:space="preserve">29-Abril --30-Abril </t>
  </si>
  <si>
    <t xml:space="preserve">26-Abril--03-Mayo </t>
  </si>
  <si>
    <t xml:space="preserve">01-May --07-May </t>
  </si>
  <si>
    <t xml:space="preserve">09-May --10-May </t>
  </si>
  <si>
    <t xml:space="preserve">13-Mar--22-Mar--30-Mar --05-Abril --15-Abril --20-Abril --30-Abril--10-May --18-May </t>
  </si>
  <si>
    <t xml:space="preserve">15-May--16-May--18-May --20-Mayo </t>
  </si>
  <si>
    <t xml:space="preserve">24-May--25-May </t>
  </si>
  <si>
    <t>NOTAS     DE CREDITOS         DE    J U N I O                  2 0 1 6</t>
  </si>
  <si>
    <t>CANCELADO</t>
  </si>
  <si>
    <t>23-Feb --08-Mar --15-Mar--10-Abril --19-Abril --10-May --17-Mayo --24-Mayo --07-Junio 2015</t>
  </si>
  <si>
    <t>RAUL TLAPACHITO</t>
  </si>
  <si>
    <t xml:space="preserve">05-Jun --11-Jun </t>
  </si>
  <si>
    <t>JUAN CARLOS PEREZ DE LA LUZ</t>
  </si>
  <si>
    <t xml:space="preserve">12-Jun --16-Jun </t>
  </si>
  <si>
    <t xml:space="preserve">16-Jun --17-Jun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</si>
</sst>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center"/>
    </xf>
    <xf numFmtId="166" fontId="2" fillId="8" borderId="6" xfId="0" applyNumberFormat="1" applyFont="1" applyFill="1" applyBorder="1"/>
    <xf numFmtId="166" fontId="2" fillId="7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8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9" borderId="0" xfId="0" applyNumberFormat="1" applyFont="1" applyFill="1" applyBorder="1" applyAlignment="1">
      <alignment horizontal="center" vertical="center" wrapText="1"/>
    </xf>
    <xf numFmtId="44" fontId="2" fillId="9" borderId="0" xfId="1" applyFont="1" applyFill="1" applyBorder="1" applyAlignment="1">
      <alignment horizontal="center" wrapText="1"/>
    </xf>
    <xf numFmtId="166" fontId="2" fillId="10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6" borderId="4" xfId="0" applyFont="1" applyFill="1" applyBorder="1" applyAlignment="1">
      <alignment horizontal="left" vertical="center" wrapText="1"/>
    </xf>
    <xf numFmtId="44" fontId="2" fillId="6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0" fillId="0" borderId="4" xfId="0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  <xf numFmtId="165" fontId="8" fillId="0" borderId="0" xfId="0" applyNumberFormat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 wrapText="1"/>
    </xf>
    <xf numFmtId="44" fontId="18" fillId="0" borderId="5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98</xdr:row>
      <xdr:rowOff>152402</xdr:rowOff>
    </xdr:from>
    <xdr:to>
      <xdr:col>4</xdr:col>
      <xdr:colOff>180974</xdr:colOff>
      <xdr:row>100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98</xdr:row>
      <xdr:rowOff>123829</xdr:rowOff>
    </xdr:from>
    <xdr:to>
      <xdr:col>5</xdr:col>
      <xdr:colOff>171450</xdr:colOff>
      <xdr:row>100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6458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645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70259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70259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39" workbookViewId="0">
      <selection activeCell="C171" sqref="C17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11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71" t="s">
        <v>12</v>
      </c>
      <c r="D4" s="72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76" t="s">
        <v>37</v>
      </c>
      <c r="F5" s="77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68" t="s">
        <v>30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65">
        <v>42382</v>
      </c>
      <c r="B50" s="66">
        <v>782</v>
      </c>
      <c r="C50" s="67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48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28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73">
        <v>42406</v>
      </c>
      <c r="F67" s="74">
        <v>5134.6099999999997</v>
      </c>
      <c r="G67" s="80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29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49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73">
        <v>42405</v>
      </c>
      <c r="F86" s="74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73">
        <v>42406</v>
      </c>
      <c r="F91" s="74">
        <v>3360</v>
      </c>
      <c r="G91" s="80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81" t="s">
        <v>39</v>
      </c>
      <c r="F98" s="74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80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32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28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73">
        <v>42406</v>
      </c>
      <c r="F113" s="74">
        <v>4771</v>
      </c>
      <c r="G113" s="80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73">
        <v>42401</v>
      </c>
      <c r="F124" s="74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73">
        <v>42406</v>
      </c>
      <c r="F126" s="74">
        <v>2595.6</v>
      </c>
      <c r="G126" s="70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73">
        <v>42403</v>
      </c>
      <c r="F127" s="74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73">
        <v>42406</v>
      </c>
      <c r="F135" s="74">
        <v>5482</v>
      </c>
      <c r="G135" s="70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73">
        <v>42402</v>
      </c>
      <c r="F138" s="74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85" t="s">
        <v>31</v>
      </c>
      <c r="D139" s="30">
        <v>0</v>
      </c>
      <c r="E139" s="73"/>
      <c r="F139" s="7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28</v>
      </c>
      <c r="D140" s="30">
        <v>6318.1</v>
      </c>
      <c r="E140" s="73">
        <v>42422</v>
      </c>
      <c r="F140" s="74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73" t="s">
        <v>36</v>
      </c>
      <c r="F141" s="75">
        <f>1000+5431</f>
        <v>6431</v>
      </c>
      <c r="G141" s="69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73">
        <v>42402</v>
      </c>
      <c r="F143" s="74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73">
        <v>42414</v>
      </c>
      <c r="F145" s="74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08">
        <f>D149-F149</f>
        <v>9.9999998928979039E-4</v>
      </c>
      <c r="E153" s="109"/>
      <c r="F153" s="110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11" t="s">
        <v>10</v>
      </c>
      <c r="E155" s="111"/>
      <c r="F155" s="111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67" workbookViewId="0">
      <selection activeCell="A82" sqref="A82:D8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46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71" t="s">
        <v>33</v>
      </c>
      <c r="D4" s="72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80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34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35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33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33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33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80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68" t="s">
        <v>45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35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34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33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68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38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34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33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48" customHeight="1" x14ac:dyDescent="0.25">
      <c r="A37" s="20">
        <v>42406</v>
      </c>
      <c r="B37" s="21">
        <v>911</v>
      </c>
      <c r="C37" s="22" t="s">
        <v>34</v>
      </c>
      <c r="D37" s="23">
        <v>6903.2</v>
      </c>
      <c r="E37" s="94" t="s">
        <v>75</v>
      </c>
      <c r="F37" s="101">
        <f>1500+500+500+500+500+500+300+300+303.2+300</f>
        <v>5203.2</v>
      </c>
      <c r="G37" s="97">
        <f t="shared" si="0"/>
        <v>1700</v>
      </c>
      <c r="H37" s="2"/>
    </row>
    <row r="38" spans="1:8" customFormat="1" x14ac:dyDescent="0.25">
      <c r="A38" s="20">
        <v>42407</v>
      </c>
      <c r="B38" s="21">
        <v>912</v>
      </c>
      <c r="C38" s="22" t="s">
        <v>38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68" t="s">
        <v>40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33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82" t="s">
        <v>31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35</v>
      </c>
      <c r="D43" s="30">
        <v>726.74</v>
      </c>
      <c r="E43" s="78">
        <v>42408</v>
      </c>
      <c r="F43" s="79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33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33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41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35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x14ac:dyDescent="0.25">
      <c r="A54" s="20">
        <v>42410</v>
      </c>
      <c r="B54" s="21">
        <v>928</v>
      </c>
      <c r="C54" s="29" t="s">
        <v>34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33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33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41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38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33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42413</v>
      </c>
      <c r="B64" s="21">
        <v>938</v>
      </c>
      <c r="C64" s="29" t="s">
        <v>34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33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41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38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42414</v>
      </c>
      <c r="B69" s="21">
        <v>943</v>
      </c>
      <c r="C69" s="29" t="s">
        <v>34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43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83" t="s">
        <v>42</v>
      </c>
      <c r="D71" s="84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42414</v>
      </c>
      <c r="B72" s="21">
        <v>946</v>
      </c>
      <c r="C72" s="29" t="s">
        <v>34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85" t="s">
        <v>31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41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33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42415</v>
      </c>
      <c r="B77" s="21">
        <v>951</v>
      </c>
      <c r="C77" s="29" t="s">
        <v>34</v>
      </c>
      <c r="D77" s="30">
        <v>4032.9</v>
      </c>
      <c r="E77" s="95"/>
      <c r="F77" s="96"/>
      <c r="G77" s="97">
        <f t="shared" si="0"/>
        <v>4032.9</v>
      </c>
      <c r="H77" s="100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35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8" customFormat="1" x14ac:dyDescent="0.25">
      <c r="A81" s="20">
        <v>42416</v>
      </c>
      <c r="B81" s="21">
        <v>955</v>
      </c>
      <c r="C81" s="29" t="s">
        <v>33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</row>
    <row r="82" spans="1:8" customFormat="1" x14ac:dyDescent="0.25">
      <c r="A82" s="20">
        <v>42416</v>
      </c>
      <c r="B82" s="21">
        <v>956</v>
      </c>
      <c r="C82" s="29" t="s">
        <v>41</v>
      </c>
      <c r="D82" s="30">
        <v>2256.3000000000002</v>
      </c>
      <c r="E82" s="98"/>
      <c r="F82" s="99"/>
      <c r="G82" s="97">
        <f t="shared" si="0"/>
        <v>2256.3000000000002</v>
      </c>
      <c r="H82" s="2"/>
    </row>
    <row r="83" spans="1:8" customFormat="1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</row>
    <row r="84" spans="1:8" customFormat="1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</row>
    <row r="85" spans="1:8" customFormat="1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</row>
    <row r="86" spans="1:8" customFormat="1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</row>
    <row r="87" spans="1:8" customFormat="1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</row>
    <row r="88" spans="1:8" customFormat="1" ht="15.75" x14ac:dyDescent="0.25">
      <c r="A88" s="20">
        <v>42417</v>
      </c>
      <c r="B88" s="21">
        <v>962</v>
      </c>
      <c r="C88" s="85" t="s">
        <v>31</v>
      </c>
      <c r="D88" s="30">
        <v>0</v>
      </c>
      <c r="E88" s="31"/>
      <c r="F88" s="32"/>
      <c r="G88" s="24">
        <f t="shared" si="0"/>
        <v>0</v>
      </c>
      <c r="H88" s="2"/>
    </row>
    <row r="89" spans="1:8" customFormat="1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</row>
    <row r="90" spans="1:8" customFormat="1" x14ac:dyDescent="0.25">
      <c r="A90" s="20">
        <v>42417</v>
      </c>
      <c r="B90" s="21">
        <v>964</v>
      </c>
      <c r="C90" s="29" t="s">
        <v>44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</row>
    <row r="91" spans="1:8" customFormat="1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</row>
    <row r="92" spans="1:8" customFormat="1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</row>
    <row r="93" spans="1:8" customFormat="1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</row>
    <row r="94" spans="1:8" customFormat="1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</row>
    <row r="95" spans="1:8" customFormat="1" x14ac:dyDescent="0.25">
      <c r="A95" s="20">
        <v>42418</v>
      </c>
      <c r="B95" s="21">
        <v>969</v>
      </c>
      <c r="C95" s="29" t="s">
        <v>33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</row>
    <row r="96" spans="1:8" customFormat="1" x14ac:dyDescent="0.25">
      <c r="A96" s="20">
        <v>42418</v>
      </c>
      <c r="B96" s="21">
        <v>970</v>
      </c>
      <c r="C96" s="29" t="s">
        <v>35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38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29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38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33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28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35</v>
      </c>
      <c r="D111" s="30">
        <v>6465.8</v>
      </c>
      <c r="E111" s="81" t="s">
        <v>51</v>
      </c>
      <c r="F111" s="74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33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28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33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87"/>
      <c r="B118" s="88">
        <v>992</v>
      </c>
      <c r="C118" s="83" t="s">
        <v>22</v>
      </c>
      <c r="D118" s="84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85" t="s">
        <v>31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33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73">
        <v>42430</v>
      </c>
      <c r="F121" s="74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33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73">
        <v>42430</v>
      </c>
      <c r="F123" s="74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28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38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30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73" t="s">
        <v>54</v>
      </c>
      <c r="F126" s="74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73">
        <v>42430</v>
      </c>
      <c r="F127" s="74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73">
        <v>42446</v>
      </c>
      <c r="F129" s="74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33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38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73">
        <v>42434</v>
      </c>
      <c r="F133" s="74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28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33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35</v>
      </c>
      <c r="D137" s="30">
        <v>4542.3999999999996</v>
      </c>
      <c r="E137" s="73">
        <v>42435</v>
      </c>
      <c r="F137" s="74">
        <v>4542.3999999999996</v>
      </c>
      <c r="G137" s="24">
        <f t="shared" si="0"/>
        <v>0</v>
      </c>
      <c r="H137" s="2"/>
    </row>
    <row r="138" spans="1:8" customFormat="1" x14ac:dyDescent="0.25">
      <c r="A138" s="20">
        <v>42428</v>
      </c>
      <c r="B138" s="21">
        <v>1012</v>
      </c>
      <c r="C138" s="29" t="s">
        <v>34</v>
      </c>
      <c r="D138" s="30">
        <v>5754.91</v>
      </c>
      <c r="E138" s="73">
        <v>42449</v>
      </c>
      <c r="F138" s="74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73">
        <v>42430</v>
      </c>
      <c r="F139" s="74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28</v>
      </c>
      <c r="D140" s="30">
        <v>2600.4</v>
      </c>
      <c r="E140" s="73">
        <v>42435</v>
      </c>
      <c r="F140" s="74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73">
        <v>42431</v>
      </c>
      <c r="F141" s="74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33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73">
        <v>42434</v>
      </c>
      <c r="F144" s="74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285747.05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08">
        <f>D148-F148</f>
        <v>7989.2000000000116</v>
      </c>
      <c r="E152" s="109"/>
      <c r="F152" s="110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11" t="s">
        <v>10</v>
      </c>
      <c r="E154" s="111"/>
      <c r="F154" s="111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112" workbookViewId="0">
      <selection activeCell="B124" sqref="B12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47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71" t="s">
        <v>22</v>
      </c>
      <c r="D4" s="72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33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50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33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33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50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33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38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80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50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68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44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38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52</v>
      </c>
      <c r="D26" s="23">
        <v>4420</v>
      </c>
      <c r="E26" s="93" t="s">
        <v>70</v>
      </c>
      <c r="F26" s="77">
        <f>500+300+500+500+500+520+500+500+600</f>
        <v>4420</v>
      </c>
      <c r="G26" s="24">
        <f t="shared" si="0"/>
        <v>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33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28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50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89" t="s">
        <v>31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53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50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33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68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53</v>
      </c>
      <c r="D40" s="23">
        <v>2561.17</v>
      </c>
      <c r="E40" s="68" t="s">
        <v>55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90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33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33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53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33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38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33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38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28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53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33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53</v>
      </c>
      <c r="D60" s="30">
        <v>2827.48</v>
      </c>
      <c r="E60" s="31" t="s">
        <v>56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33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50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33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91" t="s">
        <v>31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42446</v>
      </c>
      <c r="B70" s="21">
        <v>1085</v>
      </c>
      <c r="C70" s="29" t="s">
        <v>23</v>
      </c>
      <c r="D70" s="30">
        <v>6358.24</v>
      </c>
      <c r="E70" s="73" t="s">
        <v>67</v>
      </c>
      <c r="F70" s="74">
        <f>4000+2358.24</f>
        <v>6358.24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33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92" t="s">
        <v>53</v>
      </c>
      <c r="D73" s="30">
        <v>3011.7</v>
      </c>
      <c r="E73" s="42" t="s">
        <v>57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38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33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28</v>
      </c>
      <c r="D79" s="30">
        <v>3123.79</v>
      </c>
      <c r="E79" s="73">
        <v>42470</v>
      </c>
      <c r="F79" s="74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38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73">
        <v>42463</v>
      </c>
      <c r="F82" s="74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33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50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33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53</v>
      </c>
      <c r="D93" s="41">
        <v>3367.82</v>
      </c>
      <c r="E93" s="31" t="s">
        <v>59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73">
        <v>42471</v>
      </c>
      <c r="F95" s="74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53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50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73">
        <v>42471</v>
      </c>
      <c r="F100" s="74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50</v>
      </c>
      <c r="D102" s="30">
        <v>702.9</v>
      </c>
      <c r="E102" s="73">
        <v>42461</v>
      </c>
      <c r="F102" s="74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53</v>
      </c>
      <c r="D103" s="30">
        <v>2440.5700000000002</v>
      </c>
      <c r="E103" s="73">
        <v>42462</v>
      </c>
      <c r="F103" s="74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73">
        <v>42465</v>
      </c>
      <c r="F104" s="74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38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33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58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53</v>
      </c>
      <c r="D109" s="30">
        <v>1700.88</v>
      </c>
      <c r="E109" s="73">
        <v>42463</v>
      </c>
      <c r="F109" s="74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33</v>
      </c>
      <c r="D111" s="30">
        <v>739.41</v>
      </c>
      <c r="E111" s="86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73">
        <v>42471</v>
      </c>
      <c r="F112" s="74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73">
        <v>42461</v>
      </c>
      <c r="F115" s="74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33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73">
        <v>42461</v>
      </c>
      <c r="F117" s="74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194912.89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08">
        <f>D121-F121</f>
        <v>0</v>
      </c>
      <c r="E125" s="109"/>
      <c r="F125" s="110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11" t="s">
        <v>10</v>
      </c>
      <c r="E127" s="111"/>
      <c r="F127" s="111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15"/>
  <sheetViews>
    <sheetView topLeftCell="A88" workbookViewId="0">
      <selection activeCell="C103" sqref="C10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60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71" t="s">
        <v>22</v>
      </c>
      <c r="D4" s="72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61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95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64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62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62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33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68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44</v>
      </c>
      <c r="D26" s="23">
        <v>3135.6</v>
      </c>
      <c r="E26" s="17" t="s">
        <v>63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38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62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62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38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28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62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61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90" t="s">
        <v>61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61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62</v>
      </c>
      <c r="D52" s="30">
        <v>4003</v>
      </c>
      <c r="E52" s="31">
        <v>42486</v>
      </c>
      <c r="F52" s="32">
        <v>4003</v>
      </c>
      <c r="G52" s="24">
        <f t="shared" si="0"/>
        <v>0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62</v>
      </c>
      <c r="D56" s="30">
        <v>3760</v>
      </c>
      <c r="E56" s="31">
        <v>42486</v>
      </c>
      <c r="F56" s="32">
        <v>3760</v>
      </c>
      <c r="G56" s="24">
        <f t="shared" si="0"/>
        <v>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44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>
        <v>42486</v>
      </c>
      <c r="F67" s="32">
        <v>2120.1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>
        <v>42486</v>
      </c>
      <c r="F68" s="32">
        <v>1260.3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28</v>
      </c>
      <c r="D69" s="30">
        <v>4039.2</v>
      </c>
      <c r="E69" s="73">
        <v>42491</v>
      </c>
      <c r="F69" s="74">
        <v>4039.2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62</v>
      </c>
      <c r="D70" s="30">
        <v>6023.6</v>
      </c>
      <c r="E70" s="31">
        <v>42490</v>
      </c>
      <c r="F70" s="32">
        <v>6023.6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73">
        <v>42498</v>
      </c>
      <c r="F72" s="74">
        <v>5935.24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ht="30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 t="s">
        <v>66</v>
      </c>
      <c r="F75" s="32">
        <f>1000+1261.15</f>
        <v>2261.15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>
        <v>42487</v>
      </c>
      <c r="F76" s="32">
        <v>404.8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42486</v>
      </c>
      <c r="B77" s="21">
        <v>1206</v>
      </c>
      <c r="C77" s="29" t="s">
        <v>24</v>
      </c>
      <c r="D77" s="30">
        <v>1259.9000000000001</v>
      </c>
      <c r="E77" s="31">
        <v>42487</v>
      </c>
      <c r="F77" s="32">
        <v>1259.9000000000001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42486</v>
      </c>
      <c r="B78" s="21">
        <v>1207</v>
      </c>
      <c r="C78" s="29" t="s">
        <v>22</v>
      </c>
      <c r="D78" s="30">
        <v>571.67999999999995</v>
      </c>
      <c r="E78" s="31">
        <v>42487</v>
      </c>
      <c r="F78" s="32">
        <v>571.67999999999995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ht="30" x14ac:dyDescent="0.25">
      <c r="A79" s="20">
        <v>42487</v>
      </c>
      <c r="B79" s="21">
        <v>1208</v>
      </c>
      <c r="C79" s="29" t="s">
        <v>24</v>
      </c>
      <c r="D79" s="30">
        <v>2758.6</v>
      </c>
      <c r="E79" s="73" t="s">
        <v>68</v>
      </c>
      <c r="F79" s="74">
        <f>500+2258.6</f>
        <v>2758.6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42487</v>
      </c>
      <c r="B80" s="21">
        <v>1209</v>
      </c>
      <c r="C80" s="29" t="s">
        <v>22</v>
      </c>
      <c r="D80" s="30">
        <v>1217.96</v>
      </c>
      <c r="E80" s="31">
        <v>42488</v>
      </c>
      <c r="F80" s="32">
        <v>1217.96</v>
      </c>
      <c r="G80" s="24">
        <f t="shared" si="0"/>
        <v>0</v>
      </c>
      <c r="H80" s="2"/>
      <c r="J80" s="25"/>
      <c r="K80" s="25"/>
      <c r="L80" s="25"/>
      <c r="M80" s="25"/>
      <c r="N80" s="25"/>
    </row>
    <row r="81" spans="1:14" x14ac:dyDescent="0.25">
      <c r="A81" s="20">
        <v>42487</v>
      </c>
      <c r="B81" s="21">
        <v>1210</v>
      </c>
      <c r="C81" s="29" t="s">
        <v>62</v>
      </c>
      <c r="D81" s="30">
        <v>4359.3999999999996</v>
      </c>
      <c r="E81" s="31">
        <v>42490</v>
      </c>
      <c r="F81" s="32">
        <v>4359.3999999999996</v>
      </c>
      <c r="G81" s="24">
        <f t="shared" si="0"/>
        <v>0</v>
      </c>
      <c r="H81" s="2"/>
      <c r="J81" s="25"/>
      <c r="K81" s="25"/>
      <c r="L81" s="25"/>
      <c r="M81" s="25"/>
      <c r="N81" s="25"/>
    </row>
    <row r="82" spans="1:14" x14ac:dyDescent="0.25">
      <c r="A82" s="20">
        <v>42487</v>
      </c>
      <c r="B82" s="21">
        <v>1211</v>
      </c>
      <c r="C82" s="29" t="s">
        <v>27</v>
      </c>
      <c r="D82" s="30">
        <v>336</v>
      </c>
      <c r="E82" s="31">
        <v>42489</v>
      </c>
      <c r="F82" s="32">
        <v>336</v>
      </c>
      <c r="G82" s="24">
        <f t="shared" si="0"/>
        <v>0</v>
      </c>
      <c r="H82" s="2"/>
      <c r="J82" s="25"/>
      <c r="K82" s="25"/>
      <c r="L82" s="25"/>
      <c r="M82" s="25"/>
      <c r="N82" s="25"/>
    </row>
    <row r="83" spans="1:14" x14ac:dyDescent="0.25">
      <c r="A83" s="20">
        <v>42488</v>
      </c>
      <c r="B83" s="21">
        <v>1212</v>
      </c>
      <c r="C83" s="29" t="s">
        <v>22</v>
      </c>
      <c r="D83" s="30">
        <v>997.42</v>
      </c>
      <c r="E83" s="31">
        <v>42489</v>
      </c>
      <c r="F83" s="32">
        <v>997.42</v>
      </c>
      <c r="G83" s="24">
        <f t="shared" si="0"/>
        <v>0</v>
      </c>
      <c r="H83" s="2"/>
      <c r="J83" s="25"/>
      <c r="K83" s="25"/>
      <c r="L83" s="25"/>
      <c r="M83" s="25"/>
      <c r="N83" s="25"/>
    </row>
    <row r="84" spans="1:14" x14ac:dyDescent="0.25">
      <c r="A84" s="20">
        <v>42488</v>
      </c>
      <c r="B84" s="21">
        <v>1213</v>
      </c>
      <c r="C84" s="29" t="s">
        <v>24</v>
      </c>
      <c r="D84" s="30">
        <v>586.62</v>
      </c>
      <c r="E84" s="31">
        <v>42489</v>
      </c>
      <c r="F84" s="32">
        <v>586.62</v>
      </c>
      <c r="G84" s="24">
        <f t="shared" si="0"/>
        <v>0</v>
      </c>
      <c r="H84" s="2"/>
      <c r="J84" s="25"/>
      <c r="K84" s="25"/>
      <c r="L84" s="25"/>
      <c r="M84" s="25"/>
      <c r="N84" s="25"/>
    </row>
    <row r="85" spans="1:14" x14ac:dyDescent="0.25">
      <c r="A85" s="20">
        <v>42489</v>
      </c>
      <c r="B85" s="21">
        <v>1214</v>
      </c>
      <c r="C85" s="29" t="s">
        <v>24</v>
      </c>
      <c r="D85" s="30">
        <v>934.86</v>
      </c>
      <c r="E85" s="31">
        <v>42490</v>
      </c>
      <c r="F85" s="32">
        <v>934.86</v>
      </c>
      <c r="G85" s="24">
        <f t="shared" si="0"/>
        <v>0</v>
      </c>
      <c r="H85" s="2"/>
      <c r="J85" s="25"/>
      <c r="K85" s="25"/>
      <c r="L85" s="25"/>
      <c r="M85" s="25"/>
      <c r="N85" s="25"/>
    </row>
    <row r="86" spans="1:14" x14ac:dyDescent="0.25">
      <c r="A86" s="20">
        <v>42489</v>
      </c>
      <c r="B86" s="21">
        <v>1215</v>
      </c>
      <c r="C86" s="29" t="s">
        <v>22</v>
      </c>
      <c r="D86" s="30">
        <v>333.08</v>
      </c>
      <c r="E86" s="31">
        <v>42490</v>
      </c>
      <c r="F86" s="32">
        <v>333.08</v>
      </c>
      <c r="G86" s="24">
        <f t="shared" si="0"/>
        <v>0</v>
      </c>
      <c r="H86" s="2"/>
      <c r="J86" s="25"/>
      <c r="K86" s="25"/>
      <c r="L86" s="25"/>
      <c r="M86" s="25"/>
      <c r="N86" s="25"/>
    </row>
    <row r="87" spans="1:14" x14ac:dyDescent="0.25">
      <c r="A87" s="20">
        <v>42489</v>
      </c>
      <c r="B87" s="21">
        <v>1216</v>
      </c>
      <c r="C87" s="29" t="s">
        <v>62</v>
      </c>
      <c r="D87" s="30">
        <v>2648.8</v>
      </c>
      <c r="E87" s="73">
        <v>42496</v>
      </c>
      <c r="F87" s="74">
        <v>2648.8</v>
      </c>
      <c r="G87" s="24">
        <f t="shared" si="0"/>
        <v>0</v>
      </c>
      <c r="H87" s="2"/>
      <c r="J87" s="25"/>
      <c r="K87" s="25"/>
      <c r="L87" s="25"/>
      <c r="M87" s="25"/>
      <c r="N87" s="25"/>
    </row>
    <row r="88" spans="1:14" x14ac:dyDescent="0.25">
      <c r="A88" s="20">
        <v>42489</v>
      </c>
      <c r="B88" s="21">
        <v>1217</v>
      </c>
      <c r="C88" s="29" t="s">
        <v>27</v>
      </c>
      <c r="D88" s="30">
        <v>384</v>
      </c>
      <c r="E88" s="31">
        <v>42490</v>
      </c>
      <c r="F88" s="32">
        <v>384</v>
      </c>
      <c r="G88" s="24">
        <f t="shared" si="0"/>
        <v>0</v>
      </c>
      <c r="H88" s="2"/>
      <c r="J88" s="25"/>
      <c r="K88" s="25"/>
      <c r="L88" s="25"/>
      <c r="M88" s="25"/>
      <c r="N88" s="25"/>
    </row>
    <row r="89" spans="1:14" ht="30" x14ac:dyDescent="0.25">
      <c r="A89" s="20">
        <v>42490</v>
      </c>
      <c r="B89" s="21">
        <v>1218</v>
      </c>
      <c r="C89" s="29" t="s">
        <v>24</v>
      </c>
      <c r="D89" s="30">
        <v>3500.38</v>
      </c>
      <c r="E89" s="73" t="s">
        <v>69</v>
      </c>
      <c r="F89" s="74">
        <f>545+2955.38</f>
        <v>3500.38</v>
      </c>
      <c r="G89" s="24">
        <f t="shared" si="0"/>
        <v>0</v>
      </c>
      <c r="H89" s="2"/>
      <c r="J89" s="25"/>
      <c r="K89" s="25"/>
      <c r="L89" s="25"/>
      <c r="M89" s="25"/>
      <c r="N89" s="25"/>
    </row>
    <row r="90" spans="1:14" x14ac:dyDescent="0.25">
      <c r="A90" s="20">
        <v>42490</v>
      </c>
      <c r="B90" s="21">
        <v>1219</v>
      </c>
      <c r="C90" s="29" t="s">
        <v>22</v>
      </c>
      <c r="D90" s="30">
        <v>501.26</v>
      </c>
      <c r="E90" s="73">
        <v>42493</v>
      </c>
      <c r="F90" s="74">
        <v>501.26</v>
      </c>
      <c r="G90" s="24">
        <f t="shared" si="0"/>
        <v>0</v>
      </c>
      <c r="H90" s="2"/>
      <c r="J90" s="25"/>
      <c r="K90" s="25"/>
      <c r="L90" s="25"/>
      <c r="M90" s="25"/>
      <c r="N90" s="25"/>
    </row>
    <row r="91" spans="1:14" x14ac:dyDescent="0.25">
      <c r="A91" s="20">
        <v>42490</v>
      </c>
      <c r="B91" s="21">
        <v>1220</v>
      </c>
      <c r="C91" s="29" t="s">
        <v>19</v>
      </c>
      <c r="D91" s="30">
        <v>3520</v>
      </c>
      <c r="E91" s="31">
        <v>42490</v>
      </c>
      <c r="F91" s="32">
        <v>3520</v>
      </c>
      <c r="G91" s="24">
        <f t="shared" si="0"/>
        <v>0</v>
      </c>
      <c r="H91" s="2"/>
      <c r="J91" s="25"/>
      <c r="K91" s="25"/>
      <c r="L91" s="25"/>
      <c r="M91" s="25"/>
      <c r="N91" s="25"/>
    </row>
    <row r="92" spans="1:14" x14ac:dyDescent="0.25">
      <c r="A92" s="20">
        <v>42490</v>
      </c>
      <c r="B92" s="21">
        <v>1221</v>
      </c>
      <c r="C92" s="29" t="s">
        <v>18</v>
      </c>
      <c r="D92" s="30">
        <v>4048</v>
      </c>
      <c r="E92" s="31">
        <v>42490</v>
      </c>
      <c r="F92" s="32">
        <v>4048</v>
      </c>
      <c r="G92" s="24">
        <f t="shared" si="0"/>
        <v>0</v>
      </c>
      <c r="H92" s="2"/>
      <c r="J92" s="25"/>
      <c r="K92" s="25"/>
      <c r="L92" s="25"/>
      <c r="M92" s="25"/>
      <c r="N92" s="25"/>
    </row>
    <row r="93" spans="1:14" x14ac:dyDescent="0.25">
      <c r="A93" s="20">
        <v>42490</v>
      </c>
      <c r="B93" s="21">
        <v>1222</v>
      </c>
      <c r="C93" s="29" t="s">
        <v>20</v>
      </c>
      <c r="D93" s="30">
        <v>1848</v>
      </c>
      <c r="E93" s="31">
        <v>42490</v>
      </c>
      <c r="F93" s="32">
        <v>1848</v>
      </c>
      <c r="G93" s="24">
        <f t="shared" si="0"/>
        <v>0</v>
      </c>
      <c r="H93" s="2"/>
      <c r="J93" s="25"/>
      <c r="K93" s="25"/>
      <c r="L93" s="25"/>
      <c r="M93" s="25"/>
      <c r="N93" s="25"/>
    </row>
    <row r="94" spans="1:14" x14ac:dyDescent="0.25">
      <c r="A94" s="20">
        <v>42490</v>
      </c>
      <c r="B94" s="21">
        <v>1223</v>
      </c>
      <c r="C94" s="29" t="s">
        <v>61</v>
      </c>
      <c r="D94" s="30">
        <v>1201.6300000000001</v>
      </c>
      <c r="E94" s="73">
        <v>42496</v>
      </c>
      <c r="F94" s="74">
        <v>1201.6300000000001</v>
      </c>
      <c r="G94" s="24">
        <f t="shared" si="0"/>
        <v>0</v>
      </c>
      <c r="H94" s="2"/>
      <c r="I94"/>
    </row>
    <row r="95" spans="1:14" x14ac:dyDescent="0.25">
      <c r="A95" s="20">
        <v>42490</v>
      </c>
      <c r="B95" s="21">
        <v>1224</v>
      </c>
      <c r="C95" s="22" t="s">
        <v>27</v>
      </c>
      <c r="D95" s="23">
        <v>379.2</v>
      </c>
      <c r="E95" s="102">
        <v>42491</v>
      </c>
      <c r="F95" s="77">
        <v>379.2</v>
      </c>
      <c r="G95" s="24">
        <f t="shared" si="0"/>
        <v>0</v>
      </c>
      <c r="H95" s="2"/>
    </row>
    <row r="96" spans="1:14" x14ac:dyDescent="0.25">
      <c r="A96" s="20"/>
      <c r="B96" s="45"/>
      <c r="C96" s="22" t="s">
        <v>7</v>
      </c>
      <c r="D96" s="23"/>
      <c r="E96" s="17"/>
      <c r="F96" s="18"/>
      <c r="G96" s="24"/>
      <c r="H96" s="2"/>
    </row>
    <row r="97" spans="1:9" ht="15.75" thickBot="1" x14ac:dyDescent="0.3">
      <c r="A97" s="46"/>
      <c r="B97" s="47"/>
      <c r="C97" s="48" t="s">
        <v>7</v>
      </c>
      <c r="D97" s="49"/>
      <c r="E97" s="50"/>
      <c r="F97" s="49"/>
      <c r="G97" s="51"/>
      <c r="H97" s="3"/>
      <c r="I97"/>
    </row>
    <row r="98" spans="1:9" ht="15.75" thickTop="1" x14ac:dyDescent="0.25">
      <c r="A98" s="52"/>
      <c r="B98" s="53"/>
      <c r="C98" s="3"/>
      <c r="D98" s="54">
        <f>SUM(D4:D97)</f>
        <v>167399.97</v>
      </c>
      <c r="E98" s="55"/>
      <c r="F98" s="54">
        <f>SUM(F4:F97)</f>
        <v>167399.97</v>
      </c>
      <c r="G98" s="56"/>
      <c r="H98" s="3"/>
      <c r="I98"/>
    </row>
    <row r="99" spans="1:9" x14ac:dyDescent="0.25">
      <c r="A99" s="52"/>
      <c r="B99" s="53"/>
      <c r="C99" s="3"/>
      <c r="D99" s="57"/>
      <c r="E99" s="58"/>
      <c r="F99" s="57"/>
      <c r="G99" s="56"/>
      <c r="H99" s="3"/>
      <c r="I99"/>
    </row>
    <row r="100" spans="1:9" ht="30" x14ac:dyDescent="0.25">
      <c r="A100" s="52"/>
      <c r="B100" s="53"/>
      <c r="C100" s="3"/>
      <c r="D100" s="59" t="s">
        <v>8</v>
      </c>
      <c r="E100" s="58"/>
      <c r="F100" s="60" t="s">
        <v>9</v>
      </c>
      <c r="G100" s="56"/>
      <c r="H100" s="3"/>
      <c r="I100"/>
    </row>
    <row r="101" spans="1:9" ht="15.75" thickBot="1" x14ac:dyDescent="0.3">
      <c r="A101" s="52"/>
      <c r="B101" s="53"/>
      <c r="C101" s="3"/>
      <c r="D101" s="59"/>
      <c r="E101" s="58"/>
      <c r="F101" s="60"/>
      <c r="G101" s="56"/>
      <c r="H101" s="3"/>
      <c r="I101"/>
    </row>
    <row r="102" spans="1:9" ht="21.75" thickBot="1" x14ac:dyDescent="0.4">
      <c r="A102" s="52"/>
      <c r="B102" s="53"/>
      <c r="C102" s="3"/>
      <c r="D102" s="108">
        <f>D98-F98</f>
        <v>0</v>
      </c>
      <c r="E102" s="109"/>
      <c r="F102" s="110"/>
      <c r="H102" s="3"/>
      <c r="I102"/>
    </row>
    <row r="103" spans="1:9" x14ac:dyDescent="0.25">
      <c r="A103" s="52"/>
      <c r="B103" s="53"/>
      <c r="C103" s="3"/>
      <c r="D103" s="57"/>
      <c r="E103" s="58"/>
      <c r="F103" s="57"/>
      <c r="H103" s="3"/>
      <c r="I103"/>
    </row>
    <row r="104" spans="1:9" ht="18.75" x14ac:dyDescent="0.3">
      <c r="A104" s="52"/>
      <c r="B104" s="53"/>
      <c r="C104" s="3"/>
      <c r="D104" s="111" t="s">
        <v>10</v>
      </c>
      <c r="E104" s="111"/>
      <c r="F104" s="111"/>
      <c r="H104" s="3"/>
      <c r="I104"/>
    </row>
    <row r="105" spans="1:9" x14ac:dyDescent="0.25">
      <c r="A105" s="52"/>
      <c r="B105" s="53"/>
      <c r="C105" s="3"/>
      <c r="D105" s="57"/>
      <c r="E105" s="58"/>
      <c r="F105" s="57"/>
      <c r="H105" s="3"/>
      <c r="I105"/>
    </row>
    <row r="106" spans="1:9" x14ac:dyDescent="0.25">
      <c r="A106" s="52"/>
      <c r="B106" s="53"/>
      <c r="C106" s="3"/>
      <c r="D106" s="57"/>
      <c r="E106" s="58"/>
      <c r="F106" s="57"/>
      <c r="H106" s="3"/>
      <c r="I106"/>
    </row>
    <row r="107" spans="1:9" x14ac:dyDescent="0.25">
      <c r="A107" s="52"/>
      <c r="B107" s="53"/>
      <c r="C107" s="3"/>
      <c r="D107" s="57"/>
      <c r="E107" s="58"/>
      <c r="F107" s="57"/>
      <c r="H107" s="3"/>
      <c r="I107"/>
    </row>
    <row r="108" spans="1:9" x14ac:dyDescent="0.25">
      <c r="A108" s="52"/>
      <c r="B108" s="53"/>
      <c r="C108" s="3"/>
      <c r="D108" s="57"/>
      <c r="E108" s="58"/>
      <c r="F108" s="57"/>
      <c r="H108" s="3"/>
      <c r="I108"/>
    </row>
    <row r="109" spans="1:9" x14ac:dyDescent="0.25">
      <c r="A109" s="52"/>
      <c r="B109" s="53"/>
      <c r="C109" s="3"/>
      <c r="D109" s="57"/>
      <c r="E109" s="58"/>
      <c r="F109" s="57"/>
      <c r="H109" s="3"/>
      <c r="I109"/>
    </row>
    <row r="110" spans="1:9" x14ac:dyDescent="0.25">
      <c r="A110" s="52"/>
      <c r="B110" s="53"/>
      <c r="C110" s="3"/>
      <c r="D110" s="57"/>
      <c r="E110" s="58"/>
      <c r="F110" s="57"/>
      <c r="H110" s="3"/>
      <c r="I110"/>
    </row>
    <row r="111" spans="1:9" x14ac:dyDescent="0.25">
      <c r="A111" s="52"/>
      <c r="B111" s="53"/>
      <c r="C111" s="3"/>
      <c r="D111" s="57"/>
      <c r="E111" s="58"/>
      <c r="F111" s="57"/>
      <c r="H111" s="3"/>
      <c r="I111"/>
    </row>
    <row r="112" spans="1:9" x14ac:dyDescent="0.25">
      <c r="A112" s="52"/>
      <c r="B112" s="53"/>
      <c r="C112" s="3"/>
      <c r="D112" s="57"/>
      <c r="E112" s="58"/>
      <c r="F112" s="57"/>
      <c r="H112" s="3"/>
      <c r="I112"/>
    </row>
    <row r="113" spans="1:9" x14ac:dyDescent="0.25">
      <c r="A113" s="52"/>
      <c r="B113" s="53"/>
      <c r="C113" s="3"/>
      <c r="D113" s="57"/>
      <c r="E113" s="58"/>
      <c r="F113" s="57"/>
      <c r="H113" s="3"/>
      <c r="I113"/>
    </row>
    <row r="114" spans="1:9" x14ac:dyDescent="0.25">
      <c r="A114" s="52"/>
      <c r="B114" s="53"/>
      <c r="C114" s="3"/>
      <c r="D114" s="57"/>
      <c r="E114" s="58"/>
      <c r="F114" s="57"/>
      <c r="H114" s="3"/>
      <c r="I114"/>
    </row>
    <row r="115" spans="1:9" x14ac:dyDescent="0.25">
      <c r="A115" s="52"/>
      <c r="B115" s="53"/>
      <c r="C115" s="3"/>
      <c r="D115" s="57"/>
      <c r="E115" s="58"/>
      <c r="F115" s="57"/>
      <c r="H115" s="3"/>
      <c r="I115"/>
    </row>
  </sheetData>
  <mergeCells count="4">
    <mergeCell ref="B1:F1"/>
    <mergeCell ref="B2:C2"/>
    <mergeCell ref="D102:F102"/>
    <mergeCell ref="D104:F10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02"/>
  <sheetViews>
    <sheetView topLeftCell="A68" workbookViewId="0">
      <selection activeCell="E81" sqref="E8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65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42491</v>
      </c>
      <c r="B4" s="16">
        <v>1225</v>
      </c>
      <c r="C4" s="71" t="s">
        <v>24</v>
      </c>
      <c r="D4" s="72">
        <v>1397.5</v>
      </c>
      <c r="E4" s="17">
        <v>42492</v>
      </c>
      <c r="F4" s="18">
        <v>1397.5</v>
      </c>
      <c r="G4" s="19">
        <f>D4-F4</f>
        <v>0</v>
      </c>
      <c r="H4" s="3"/>
    </row>
    <row r="5" spans="1:12" x14ac:dyDescent="0.25">
      <c r="A5" s="20">
        <v>42491</v>
      </c>
      <c r="B5" s="21">
        <v>1226</v>
      </c>
      <c r="C5" s="22" t="s">
        <v>28</v>
      </c>
      <c r="D5" s="23">
        <v>4891</v>
      </c>
      <c r="E5" s="17">
        <v>42505</v>
      </c>
      <c r="F5" s="18">
        <v>4891</v>
      </c>
      <c r="G5" s="24">
        <f>D5-F5</f>
        <v>0</v>
      </c>
      <c r="H5" s="2"/>
    </row>
    <row r="6" spans="1:12" x14ac:dyDescent="0.25">
      <c r="A6" s="20">
        <v>42491</v>
      </c>
      <c r="B6" s="21">
        <v>1227</v>
      </c>
      <c r="C6" s="22" t="s">
        <v>27</v>
      </c>
      <c r="D6" s="23">
        <v>336</v>
      </c>
      <c r="E6" s="17">
        <v>42492</v>
      </c>
      <c r="F6" s="18">
        <v>336</v>
      </c>
      <c r="G6" s="24">
        <f>D6-F6</f>
        <v>0</v>
      </c>
      <c r="H6" s="2"/>
    </row>
    <row r="7" spans="1:12" x14ac:dyDescent="0.25">
      <c r="A7" s="20">
        <v>42492</v>
      </c>
      <c r="B7" s="21">
        <v>1228</v>
      </c>
      <c r="C7" s="22" t="s">
        <v>24</v>
      </c>
      <c r="D7" s="23">
        <v>1782.13</v>
      </c>
      <c r="E7" s="17">
        <v>42492</v>
      </c>
      <c r="F7" s="18">
        <v>1782.13</v>
      </c>
      <c r="G7" s="24">
        <f t="shared" ref="G7:G82" si="0">D7-F7</f>
        <v>0</v>
      </c>
      <c r="H7" s="2"/>
      <c r="J7" s="25"/>
    </row>
    <row r="8" spans="1:12" x14ac:dyDescent="0.25">
      <c r="A8" s="20">
        <v>42492</v>
      </c>
      <c r="B8" s="21">
        <v>1229</v>
      </c>
      <c r="C8" s="22" t="s">
        <v>22</v>
      </c>
      <c r="D8" s="23">
        <v>231.38</v>
      </c>
      <c r="E8" s="17">
        <v>42496</v>
      </c>
      <c r="F8" s="18">
        <v>231.38</v>
      </c>
      <c r="G8" s="24">
        <f t="shared" si="0"/>
        <v>0</v>
      </c>
      <c r="H8" s="2"/>
      <c r="J8" s="25"/>
    </row>
    <row r="9" spans="1:12" x14ac:dyDescent="0.25">
      <c r="A9" s="20">
        <v>42492</v>
      </c>
      <c r="B9" s="21">
        <v>1230</v>
      </c>
      <c r="C9" s="22" t="s">
        <v>17</v>
      </c>
      <c r="D9" s="23">
        <v>9122.4</v>
      </c>
      <c r="E9" s="17">
        <v>42496</v>
      </c>
      <c r="F9" s="18">
        <v>9122.4</v>
      </c>
      <c r="G9" s="24">
        <f t="shared" si="0"/>
        <v>0</v>
      </c>
      <c r="H9" s="2"/>
      <c r="J9" s="25"/>
    </row>
    <row r="10" spans="1:12" x14ac:dyDescent="0.25">
      <c r="A10" s="20">
        <v>42492</v>
      </c>
      <c r="B10" s="21">
        <v>1231</v>
      </c>
      <c r="C10" s="22" t="s">
        <v>27</v>
      </c>
      <c r="D10" s="23">
        <v>369.95</v>
      </c>
      <c r="E10" s="17">
        <v>42494</v>
      </c>
      <c r="F10" s="18">
        <v>369.95</v>
      </c>
      <c r="G10" s="24">
        <f t="shared" si="0"/>
        <v>0</v>
      </c>
      <c r="H10" s="2"/>
      <c r="J10" s="25"/>
    </row>
    <row r="11" spans="1:12" x14ac:dyDescent="0.25">
      <c r="A11" s="20">
        <v>42493</v>
      </c>
      <c r="B11" s="21">
        <v>1232</v>
      </c>
      <c r="C11" s="22" t="s">
        <v>24</v>
      </c>
      <c r="D11" s="23">
        <v>1278.71</v>
      </c>
      <c r="E11" s="17">
        <v>42494</v>
      </c>
      <c r="F11" s="18">
        <v>1278.71</v>
      </c>
      <c r="G11" s="24">
        <f t="shared" si="0"/>
        <v>0</v>
      </c>
      <c r="H11" s="2"/>
      <c r="J11" s="25"/>
    </row>
    <row r="12" spans="1:12" x14ac:dyDescent="0.25">
      <c r="A12" s="20">
        <v>42493</v>
      </c>
      <c r="B12" s="21">
        <v>1233</v>
      </c>
      <c r="C12" s="22" t="s">
        <v>22</v>
      </c>
      <c r="D12" s="23">
        <v>503.34</v>
      </c>
      <c r="E12" s="17">
        <v>42495</v>
      </c>
      <c r="F12" s="18">
        <v>503.34</v>
      </c>
      <c r="G12" s="24">
        <f t="shared" si="0"/>
        <v>0</v>
      </c>
      <c r="H12" s="2"/>
      <c r="J12" s="25"/>
    </row>
    <row r="13" spans="1:12" x14ac:dyDescent="0.25">
      <c r="A13" s="20">
        <v>42493</v>
      </c>
      <c r="B13" s="21">
        <v>1234</v>
      </c>
      <c r="C13" s="22" t="s">
        <v>17</v>
      </c>
      <c r="D13" s="23">
        <v>2815.5</v>
      </c>
      <c r="E13" s="17">
        <v>42496</v>
      </c>
      <c r="F13" s="18">
        <v>2815.5</v>
      </c>
      <c r="G13" s="24">
        <f t="shared" si="0"/>
        <v>0</v>
      </c>
      <c r="H13" s="2"/>
      <c r="J13" s="25"/>
    </row>
    <row r="14" spans="1:12" x14ac:dyDescent="0.25">
      <c r="A14" s="20">
        <v>42494</v>
      </c>
      <c r="B14" s="21">
        <v>1235</v>
      </c>
      <c r="C14" s="22" t="s">
        <v>19</v>
      </c>
      <c r="D14" s="23">
        <v>1075</v>
      </c>
      <c r="E14" s="17">
        <v>42494</v>
      </c>
      <c r="F14" s="18">
        <v>1075</v>
      </c>
      <c r="G14" s="24">
        <f t="shared" si="0"/>
        <v>0</v>
      </c>
      <c r="H14" s="2"/>
      <c r="J14" s="25"/>
    </row>
    <row r="15" spans="1:12" x14ac:dyDescent="0.25">
      <c r="A15" s="20">
        <v>42494</v>
      </c>
      <c r="B15" s="21">
        <v>1236</v>
      </c>
      <c r="C15" s="22" t="s">
        <v>27</v>
      </c>
      <c r="D15" s="23">
        <v>475.2</v>
      </c>
      <c r="E15" s="17">
        <v>42496</v>
      </c>
      <c r="F15" s="18">
        <v>475.2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42495</v>
      </c>
      <c r="B16" s="21">
        <v>1237</v>
      </c>
      <c r="C16" s="28" t="s">
        <v>22</v>
      </c>
      <c r="D16" s="23">
        <v>441.32</v>
      </c>
      <c r="E16" s="17">
        <v>42496</v>
      </c>
      <c r="F16" s="18">
        <v>441.32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42495</v>
      </c>
      <c r="B17" s="21">
        <v>1238</v>
      </c>
      <c r="C17" s="22" t="s">
        <v>24</v>
      </c>
      <c r="D17" s="23">
        <v>1396.56</v>
      </c>
      <c r="E17" s="17">
        <v>42496</v>
      </c>
      <c r="F17" s="18">
        <v>1396.56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42496</v>
      </c>
      <c r="B18" s="21">
        <v>1239</v>
      </c>
      <c r="C18" s="22" t="s">
        <v>24</v>
      </c>
      <c r="D18" s="23">
        <v>793.86</v>
      </c>
      <c r="E18" s="17">
        <v>42496</v>
      </c>
      <c r="F18" s="18">
        <v>793.86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42496</v>
      </c>
      <c r="B19" s="21">
        <v>1240</v>
      </c>
      <c r="C19" s="22" t="s">
        <v>22</v>
      </c>
      <c r="D19" s="23">
        <v>1874.68</v>
      </c>
      <c r="E19" s="17">
        <v>42497</v>
      </c>
      <c r="F19" s="18">
        <v>1874.68</v>
      </c>
      <c r="G19" s="24">
        <f t="shared" si="0"/>
        <v>0</v>
      </c>
      <c r="H19" s="2"/>
      <c r="J19" s="25"/>
    </row>
    <row r="20" spans="1:12" x14ac:dyDescent="0.25">
      <c r="A20" s="20">
        <v>42496</v>
      </c>
      <c r="B20" s="21">
        <v>1241</v>
      </c>
      <c r="C20" s="22" t="s">
        <v>50</v>
      </c>
      <c r="D20" s="23">
        <v>1425</v>
      </c>
      <c r="E20" s="17">
        <v>42503</v>
      </c>
      <c r="F20" s="18">
        <v>1425</v>
      </c>
      <c r="G20" s="24">
        <f t="shared" si="0"/>
        <v>0</v>
      </c>
      <c r="H20" s="2"/>
      <c r="J20" s="25"/>
    </row>
    <row r="21" spans="1:12" x14ac:dyDescent="0.25">
      <c r="A21" s="20">
        <v>42496</v>
      </c>
      <c r="B21" s="21">
        <v>1242</v>
      </c>
      <c r="C21" s="22" t="s">
        <v>27</v>
      </c>
      <c r="D21" s="23">
        <v>493.92</v>
      </c>
      <c r="E21" s="17">
        <v>42497</v>
      </c>
      <c r="F21" s="18">
        <v>493.92</v>
      </c>
      <c r="G21" s="24">
        <f t="shared" si="0"/>
        <v>0</v>
      </c>
      <c r="H21" s="2"/>
    </row>
    <row r="22" spans="1:12" x14ac:dyDescent="0.25">
      <c r="A22" s="20">
        <v>42497</v>
      </c>
      <c r="B22" s="21">
        <v>1243</v>
      </c>
      <c r="C22" s="22" t="s">
        <v>24</v>
      </c>
      <c r="D22" s="23">
        <v>2850.73</v>
      </c>
      <c r="E22" s="17">
        <v>42503</v>
      </c>
      <c r="F22" s="18">
        <v>2850.73</v>
      </c>
      <c r="G22" s="24">
        <f t="shared" si="0"/>
        <v>0</v>
      </c>
      <c r="H22" s="2"/>
      <c r="J22" s="25"/>
    </row>
    <row r="23" spans="1:12" x14ac:dyDescent="0.25">
      <c r="A23" s="20">
        <v>42497</v>
      </c>
      <c r="B23" s="21">
        <v>1244</v>
      </c>
      <c r="C23" s="22" t="s">
        <v>22</v>
      </c>
      <c r="D23" s="23">
        <v>1129.48</v>
      </c>
      <c r="E23" s="68">
        <v>42500</v>
      </c>
      <c r="F23" s="18">
        <v>1129.48</v>
      </c>
      <c r="G23" s="24">
        <f t="shared" si="0"/>
        <v>0</v>
      </c>
      <c r="H23" s="2"/>
      <c r="J23" s="25"/>
    </row>
    <row r="24" spans="1:12" x14ac:dyDescent="0.25">
      <c r="A24" s="20">
        <v>42497</v>
      </c>
      <c r="B24" s="21">
        <v>1245</v>
      </c>
      <c r="C24" s="22" t="s">
        <v>27</v>
      </c>
      <c r="D24" s="23">
        <v>417.6</v>
      </c>
      <c r="E24" s="17">
        <v>42498</v>
      </c>
      <c r="F24" s="18">
        <v>417.6</v>
      </c>
      <c r="G24" s="24">
        <f t="shared" si="0"/>
        <v>0</v>
      </c>
      <c r="H24" s="2"/>
      <c r="J24" s="25"/>
    </row>
    <row r="25" spans="1:12" x14ac:dyDescent="0.25">
      <c r="A25" s="20">
        <v>42498</v>
      </c>
      <c r="B25" s="21">
        <v>1246</v>
      </c>
      <c r="C25" s="22" t="s">
        <v>27</v>
      </c>
      <c r="D25" s="23">
        <v>492.96</v>
      </c>
      <c r="E25" s="17">
        <v>42502</v>
      </c>
      <c r="F25" s="18">
        <v>492.96</v>
      </c>
      <c r="G25" s="24">
        <f t="shared" si="0"/>
        <v>0</v>
      </c>
      <c r="H25" s="2"/>
      <c r="J25" s="25"/>
    </row>
    <row r="26" spans="1:12" x14ac:dyDescent="0.25">
      <c r="A26" s="20">
        <v>42498</v>
      </c>
      <c r="B26" s="21">
        <v>1247</v>
      </c>
      <c r="C26" s="22" t="s">
        <v>16</v>
      </c>
      <c r="D26" s="23">
        <v>5891.57</v>
      </c>
      <c r="E26" s="17">
        <v>42519</v>
      </c>
      <c r="F26" s="18">
        <v>5891.57</v>
      </c>
      <c r="G26" s="24">
        <f t="shared" si="0"/>
        <v>0</v>
      </c>
      <c r="H26" s="2"/>
      <c r="J26" s="25"/>
    </row>
    <row r="27" spans="1:12" x14ac:dyDescent="0.25">
      <c r="A27" s="20">
        <v>42495</v>
      </c>
      <c r="B27" s="21">
        <v>1248</v>
      </c>
      <c r="C27" s="22" t="s">
        <v>17</v>
      </c>
      <c r="D27" s="23">
        <v>7690.3</v>
      </c>
      <c r="E27" s="17">
        <v>42505</v>
      </c>
      <c r="F27" s="18">
        <v>7690.3</v>
      </c>
      <c r="G27" s="24">
        <f t="shared" si="0"/>
        <v>0</v>
      </c>
      <c r="H27" s="2"/>
      <c r="J27" s="25"/>
    </row>
    <row r="28" spans="1:12" x14ac:dyDescent="0.25">
      <c r="A28" s="20">
        <v>42499</v>
      </c>
      <c r="B28" s="21">
        <v>1249</v>
      </c>
      <c r="C28" s="22" t="s">
        <v>24</v>
      </c>
      <c r="D28" s="23">
        <v>1478.7</v>
      </c>
      <c r="E28" s="17">
        <v>42500</v>
      </c>
      <c r="F28" s="18">
        <v>1478.7</v>
      </c>
      <c r="G28" s="24">
        <f t="shared" si="0"/>
        <v>0</v>
      </c>
      <c r="H28" s="2"/>
      <c r="J28" s="25"/>
    </row>
    <row r="29" spans="1:12" ht="34.5" x14ac:dyDescent="0.25">
      <c r="A29" s="20">
        <v>42500</v>
      </c>
      <c r="B29" s="21">
        <v>1250</v>
      </c>
      <c r="C29" s="22" t="s">
        <v>24</v>
      </c>
      <c r="D29" s="23">
        <v>3111.65</v>
      </c>
      <c r="E29" s="104" t="s">
        <v>71</v>
      </c>
      <c r="F29" s="18">
        <f>1000+500+600+1011.65</f>
        <v>3111.65</v>
      </c>
      <c r="G29" s="24">
        <f t="shared" si="0"/>
        <v>0</v>
      </c>
      <c r="H29" s="2"/>
    </row>
    <row r="30" spans="1:12" x14ac:dyDescent="0.25">
      <c r="A30" s="20">
        <v>42501</v>
      </c>
      <c r="B30" s="21">
        <v>1251</v>
      </c>
      <c r="C30" s="22" t="s">
        <v>22</v>
      </c>
      <c r="D30" s="23">
        <v>734</v>
      </c>
      <c r="E30" s="17">
        <v>42504</v>
      </c>
      <c r="F30" s="18">
        <v>734</v>
      </c>
      <c r="G30" s="24">
        <f t="shared" si="0"/>
        <v>0</v>
      </c>
      <c r="H30" s="2"/>
    </row>
    <row r="31" spans="1:12" x14ac:dyDescent="0.25">
      <c r="A31" s="20">
        <v>42501</v>
      </c>
      <c r="B31" s="21">
        <v>1252</v>
      </c>
      <c r="C31" s="22" t="s">
        <v>17</v>
      </c>
      <c r="D31" s="23">
        <v>1271.5999999999999</v>
      </c>
      <c r="E31" s="17">
        <v>42505</v>
      </c>
      <c r="F31" s="18">
        <v>1271.5999999999999</v>
      </c>
      <c r="G31" s="24">
        <f t="shared" si="0"/>
        <v>0</v>
      </c>
      <c r="H31" s="2"/>
    </row>
    <row r="32" spans="1:12" x14ac:dyDescent="0.25">
      <c r="A32" s="20">
        <v>42501</v>
      </c>
      <c r="B32" s="21">
        <v>1253</v>
      </c>
      <c r="C32" s="22" t="s">
        <v>18</v>
      </c>
      <c r="D32" s="23">
        <v>2666</v>
      </c>
      <c r="E32" s="17">
        <v>42501</v>
      </c>
      <c r="F32" s="18">
        <v>2666</v>
      </c>
      <c r="G32" s="24">
        <f t="shared" si="0"/>
        <v>0</v>
      </c>
      <c r="H32" s="2"/>
    </row>
    <row r="33" spans="1:8" customFormat="1" x14ac:dyDescent="0.25">
      <c r="A33" s="20">
        <v>42502</v>
      </c>
      <c r="B33" s="21">
        <v>1254</v>
      </c>
      <c r="C33" s="22" t="s">
        <v>24</v>
      </c>
      <c r="D33" s="23">
        <v>1415.52</v>
      </c>
      <c r="E33" s="17">
        <v>42503</v>
      </c>
      <c r="F33" s="18">
        <v>1415.52</v>
      </c>
      <c r="G33" s="24">
        <f t="shared" si="0"/>
        <v>0</v>
      </c>
      <c r="H33" s="2"/>
    </row>
    <row r="34" spans="1:8" customFormat="1" x14ac:dyDescent="0.25">
      <c r="A34" s="20">
        <v>42502</v>
      </c>
      <c r="B34" s="21">
        <v>1255</v>
      </c>
      <c r="C34" s="22" t="s">
        <v>50</v>
      </c>
      <c r="D34" s="23">
        <v>898.56</v>
      </c>
      <c r="E34" s="17">
        <v>42503</v>
      </c>
      <c r="F34" s="18">
        <v>898.56</v>
      </c>
      <c r="G34" s="24">
        <f t="shared" si="0"/>
        <v>0</v>
      </c>
      <c r="H34" s="2"/>
    </row>
    <row r="35" spans="1:8" customFormat="1" x14ac:dyDescent="0.25">
      <c r="A35" s="20">
        <v>42502</v>
      </c>
      <c r="B35" s="21">
        <v>1256</v>
      </c>
      <c r="C35" s="22" t="s">
        <v>27</v>
      </c>
      <c r="D35" s="23">
        <v>380.64</v>
      </c>
      <c r="E35" s="17">
        <v>42503</v>
      </c>
      <c r="F35" s="18">
        <v>380.64</v>
      </c>
      <c r="G35" s="24">
        <f t="shared" si="0"/>
        <v>0</v>
      </c>
      <c r="H35" s="2"/>
    </row>
    <row r="36" spans="1:8" customFormat="1" x14ac:dyDescent="0.25">
      <c r="A36" s="20">
        <v>42502</v>
      </c>
      <c r="B36" s="21">
        <v>1257</v>
      </c>
      <c r="C36" s="22" t="s">
        <v>17</v>
      </c>
      <c r="D36" s="23">
        <v>4380</v>
      </c>
      <c r="E36" s="17">
        <v>42505</v>
      </c>
      <c r="F36" s="18">
        <v>4380</v>
      </c>
      <c r="G36" s="24">
        <f t="shared" si="0"/>
        <v>0</v>
      </c>
      <c r="H36" s="2"/>
    </row>
    <row r="37" spans="1:8" customFormat="1" x14ac:dyDescent="0.25">
      <c r="A37" s="20">
        <v>42503</v>
      </c>
      <c r="B37" s="21">
        <v>1258</v>
      </c>
      <c r="C37" s="22" t="s">
        <v>24</v>
      </c>
      <c r="D37" s="23">
        <v>3406.08</v>
      </c>
      <c r="E37" s="17" t="s">
        <v>72</v>
      </c>
      <c r="F37" s="18">
        <f>1500+1906.08</f>
        <v>3406.08</v>
      </c>
      <c r="G37" s="24">
        <f t="shared" si="0"/>
        <v>0</v>
      </c>
      <c r="H37" s="2"/>
    </row>
    <row r="38" spans="1:8" customFormat="1" x14ac:dyDescent="0.25">
      <c r="A38" s="20">
        <v>42503</v>
      </c>
      <c r="B38" s="21">
        <v>1259</v>
      </c>
      <c r="C38" s="22" t="s">
        <v>27</v>
      </c>
      <c r="D38" s="23">
        <v>407.04</v>
      </c>
      <c r="E38" s="17">
        <v>42504</v>
      </c>
      <c r="F38" s="18">
        <v>407.04</v>
      </c>
      <c r="G38" s="24">
        <f t="shared" si="0"/>
        <v>0</v>
      </c>
      <c r="H38" s="2"/>
    </row>
    <row r="39" spans="1:8" customFormat="1" x14ac:dyDescent="0.25">
      <c r="A39" s="20">
        <v>42503</v>
      </c>
      <c r="B39" s="21">
        <v>1260</v>
      </c>
      <c r="C39" s="22" t="s">
        <v>50</v>
      </c>
      <c r="D39" s="23">
        <v>1816.5</v>
      </c>
      <c r="E39" s="17">
        <v>42507</v>
      </c>
      <c r="F39" s="18">
        <v>1816.5</v>
      </c>
      <c r="G39" s="24">
        <f t="shared" si="0"/>
        <v>0</v>
      </c>
      <c r="H39" s="2"/>
    </row>
    <row r="40" spans="1:8" customFormat="1" x14ac:dyDescent="0.25">
      <c r="A40" s="20">
        <v>42504</v>
      </c>
      <c r="B40" s="21">
        <v>1261</v>
      </c>
      <c r="C40" s="22" t="s">
        <v>22</v>
      </c>
      <c r="D40" s="23">
        <v>699.2</v>
      </c>
      <c r="E40" s="17">
        <v>42511</v>
      </c>
      <c r="F40" s="18">
        <v>699.2</v>
      </c>
      <c r="G40" s="24">
        <f t="shared" si="0"/>
        <v>0</v>
      </c>
      <c r="H40" s="2"/>
    </row>
    <row r="41" spans="1:8" customFormat="1" x14ac:dyDescent="0.25">
      <c r="A41" s="20">
        <v>42504</v>
      </c>
      <c r="B41" s="21">
        <v>1262</v>
      </c>
      <c r="C41" s="22" t="s">
        <v>27</v>
      </c>
      <c r="D41" s="23">
        <v>349.92</v>
      </c>
      <c r="E41" s="17">
        <v>42505</v>
      </c>
      <c r="F41" s="18">
        <v>349.92</v>
      </c>
      <c r="G41" s="24">
        <f t="shared" si="0"/>
        <v>0</v>
      </c>
      <c r="H41" s="2"/>
    </row>
    <row r="42" spans="1:8" customFormat="1" x14ac:dyDescent="0.25">
      <c r="A42" s="20">
        <v>42505</v>
      </c>
      <c r="B42" s="21">
        <v>1263</v>
      </c>
      <c r="C42" s="22" t="s">
        <v>27</v>
      </c>
      <c r="D42" s="23">
        <v>350.4</v>
      </c>
      <c r="E42" s="17">
        <v>42506</v>
      </c>
      <c r="F42" s="18">
        <v>350.4</v>
      </c>
      <c r="G42" s="24">
        <f t="shared" si="0"/>
        <v>0</v>
      </c>
      <c r="H42" s="2"/>
    </row>
    <row r="43" spans="1:8" customFormat="1" x14ac:dyDescent="0.25">
      <c r="A43" s="20">
        <v>42505</v>
      </c>
      <c r="B43" s="21">
        <v>1264</v>
      </c>
      <c r="C43" s="89" t="s">
        <v>31</v>
      </c>
      <c r="D43" s="103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42505</v>
      </c>
      <c r="B44" s="21">
        <v>1265</v>
      </c>
      <c r="C44" s="91" t="s">
        <v>31</v>
      </c>
      <c r="D44" s="103">
        <v>0</v>
      </c>
      <c r="E44" s="31"/>
      <c r="F44" s="32"/>
      <c r="G44" s="24">
        <f t="shared" si="0"/>
        <v>0</v>
      </c>
      <c r="H44" s="2"/>
    </row>
    <row r="45" spans="1:8" customFormat="1" x14ac:dyDescent="0.25">
      <c r="A45" s="20">
        <v>42505</v>
      </c>
      <c r="B45" s="21">
        <v>1266</v>
      </c>
      <c r="C45" s="29" t="s">
        <v>28</v>
      </c>
      <c r="D45" s="30">
        <v>3459.96</v>
      </c>
      <c r="E45" s="31">
        <v>42512</v>
      </c>
      <c r="F45" s="32">
        <v>3459.96</v>
      </c>
      <c r="G45" s="24">
        <f t="shared" si="0"/>
        <v>0</v>
      </c>
      <c r="H45" s="2"/>
    </row>
    <row r="46" spans="1:8" customFormat="1" x14ac:dyDescent="0.25">
      <c r="A46" s="20">
        <v>42506</v>
      </c>
      <c r="B46" s="21">
        <v>1267</v>
      </c>
      <c r="C46" s="29" t="s">
        <v>27</v>
      </c>
      <c r="D46" s="30">
        <v>350.4</v>
      </c>
      <c r="E46" s="31">
        <v>42510</v>
      </c>
      <c r="F46" s="32">
        <v>350.4</v>
      </c>
      <c r="G46" s="24">
        <f t="shared" si="0"/>
        <v>0</v>
      </c>
      <c r="H46" s="2"/>
    </row>
    <row r="47" spans="1:8" customFormat="1" x14ac:dyDescent="0.25">
      <c r="A47" s="20">
        <v>42506</v>
      </c>
      <c r="B47" s="21">
        <v>1268</v>
      </c>
      <c r="C47" s="29" t="s">
        <v>17</v>
      </c>
      <c r="D47" s="30">
        <v>8053.2</v>
      </c>
      <c r="E47" s="31">
        <v>42510</v>
      </c>
      <c r="F47" s="32">
        <v>8053.2</v>
      </c>
      <c r="G47" s="24">
        <f t="shared" si="0"/>
        <v>0</v>
      </c>
      <c r="H47" s="2"/>
    </row>
    <row r="48" spans="1:8" customFormat="1" x14ac:dyDescent="0.25">
      <c r="A48" s="20">
        <v>42507</v>
      </c>
      <c r="B48" s="21">
        <v>1269</v>
      </c>
      <c r="C48" s="29" t="s">
        <v>50</v>
      </c>
      <c r="D48" s="30">
        <v>949.5</v>
      </c>
      <c r="E48" s="33">
        <v>42510</v>
      </c>
      <c r="F48" s="32">
        <v>949.5</v>
      </c>
      <c r="G48" s="24">
        <f t="shared" si="0"/>
        <v>0</v>
      </c>
      <c r="H48" s="2"/>
    </row>
    <row r="49" spans="1:15" x14ac:dyDescent="0.25">
      <c r="A49" s="20">
        <v>42508</v>
      </c>
      <c r="B49" s="21">
        <v>1270</v>
      </c>
      <c r="C49" s="29" t="s">
        <v>22</v>
      </c>
      <c r="D49" s="30">
        <v>951.74</v>
      </c>
      <c r="E49" s="31">
        <v>42510</v>
      </c>
      <c r="F49" s="32">
        <v>951.74</v>
      </c>
      <c r="G49" s="24">
        <f t="shared" si="0"/>
        <v>0</v>
      </c>
      <c r="H49" s="2"/>
    </row>
    <row r="50" spans="1:15" x14ac:dyDescent="0.25">
      <c r="A50" s="20">
        <v>42510</v>
      </c>
      <c r="B50" s="21">
        <v>1271</v>
      </c>
      <c r="C50" s="29" t="s">
        <v>50</v>
      </c>
      <c r="D50" s="30">
        <v>1578</v>
      </c>
      <c r="E50" s="31">
        <v>42521</v>
      </c>
      <c r="F50" s="32">
        <v>1578</v>
      </c>
      <c r="G50" s="24">
        <f t="shared" si="0"/>
        <v>0</v>
      </c>
      <c r="H50" s="2"/>
    </row>
    <row r="51" spans="1:15" x14ac:dyDescent="0.25">
      <c r="A51" s="20">
        <v>42510</v>
      </c>
      <c r="B51" s="21">
        <v>1272</v>
      </c>
      <c r="C51" s="29" t="s">
        <v>22</v>
      </c>
      <c r="D51" s="30">
        <v>743.9</v>
      </c>
      <c r="E51" s="31">
        <v>42513</v>
      </c>
      <c r="F51" s="32">
        <v>743.9</v>
      </c>
      <c r="G51" s="24">
        <f t="shared" si="0"/>
        <v>0</v>
      </c>
      <c r="H51" s="2"/>
    </row>
    <row r="52" spans="1:15" x14ac:dyDescent="0.25">
      <c r="A52" s="20">
        <v>42510</v>
      </c>
      <c r="B52" s="21">
        <v>1273</v>
      </c>
      <c r="C52" s="29" t="s">
        <v>27</v>
      </c>
      <c r="D52" s="30">
        <v>347.8</v>
      </c>
      <c r="E52" s="31">
        <v>42511</v>
      </c>
      <c r="F52" s="32">
        <v>347.8</v>
      </c>
      <c r="G52" s="24">
        <f t="shared" si="0"/>
        <v>0</v>
      </c>
      <c r="H52" s="2"/>
    </row>
    <row r="53" spans="1:15" x14ac:dyDescent="0.25">
      <c r="A53" s="20">
        <v>42511</v>
      </c>
      <c r="B53" s="21">
        <v>1274</v>
      </c>
      <c r="C53" s="29" t="s">
        <v>22</v>
      </c>
      <c r="D53" s="30">
        <v>863.44</v>
      </c>
      <c r="E53" s="31">
        <v>42517</v>
      </c>
      <c r="F53" s="32">
        <v>863.44</v>
      </c>
      <c r="G53" s="24">
        <f t="shared" si="0"/>
        <v>0</v>
      </c>
      <c r="H53" s="2"/>
    </row>
    <row r="54" spans="1:15" x14ac:dyDescent="0.25">
      <c r="A54" s="20">
        <v>42511</v>
      </c>
      <c r="B54" s="21">
        <v>1275</v>
      </c>
      <c r="C54" s="29" t="s">
        <v>27</v>
      </c>
      <c r="D54" s="30">
        <v>395.74</v>
      </c>
      <c r="E54" s="31">
        <v>42512</v>
      </c>
      <c r="F54" s="32">
        <v>395.74</v>
      </c>
      <c r="G54" s="24">
        <f t="shared" si="0"/>
        <v>0</v>
      </c>
      <c r="H54" s="2"/>
    </row>
    <row r="55" spans="1:15" x14ac:dyDescent="0.25">
      <c r="A55" s="20">
        <v>42511</v>
      </c>
      <c r="B55" s="21">
        <v>1276</v>
      </c>
      <c r="C55" s="29" t="s">
        <v>17</v>
      </c>
      <c r="D55" s="30">
        <v>6479.6</v>
      </c>
      <c r="E55" s="31">
        <v>42514</v>
      </c>
      <c r="F55" s="32">
        <v>6479.6</v>
      </c>
      <c r="G55" s="24">
        <f t="shared" si="0"/>
        <v>0</v>
      </c>
      <c r="H55" s="2"/>
    </row>
    <row r="56" spans="1:15" x14ac:dyDescent="0.25">
      <c r="A56" s="20">
        <v>42512</v>
      </c>
      <c r="B56" s="21">
        <v>1277</v>
      </c>
      <c r="C56" s="29" t="s">
        <v>27</v>
      </c>
      <c r="D56" s="30">
        <v>473.76</v>
      </c>
      <c r="E56" s="31">
        <v>42514</v>
      </c>
      <c r="F56" s="32">
        <v>473.76</v>
      </c>
      <c r="G56" s="24">
        <f t="shared" si="0"/>
        <v>0</v>
      </c>
      <c r="H56" s="2"/>
    </row>
    <row r="57" spans="1:15" x14ac:dyDescent="0.25">
      <c r="A57" s="20">
        <v>42512</v>
      </c>
      <c r="B57" s="21">
        <v>1278</v>
      </c>
      <c r="C57" s="29" t="s">
        <v>28</v>
      </c>
      <c r="D57" s="30">
        <v>4235.5</v>
      </c>
      <c r="E57" s="73">
        <v>42526</v>
      </c>
      <c r="F57" s="74">
        <v>4235.5</v>
      </c>
      <c r="G57" s="24">
        <f t="shared" si="0"/>
        <v>0</v>
      </c>
      <c r="H57" s="2"/>
    </row>
    <row r="58" spans="1:15" x14ac:dyDescent="0.25">
      <c r="A58" s="20">
        <v>42513</v>
      </c>
      <c r="B58" s="21">
        <v>1279</v>
      </c>
      <c r="C58" s="29" t="s">
        <v>22</v>
      </c>
      <c r="D58" s="30">
        <v>249.3</v>
      </c>
      <c r="E58" s="31">
        <v>42516</v>
      </c>
      <c r="F58" s="32">
        <v>249.3</v>
      </c>
      <c r="G58" s="24">
        <f t="shared" si="0"/>
        <v>0</v>
      </c>
      <c r="H58" s="2"/>
    </row>
    <row r="59" spans="1:15" x14ac:dyDescent="0.25">
      <c r="A59" s="20">
        <v>42513</v>
      </c>
      <c r="B59" s="21">
        <v>1280</v>
      </c>
      <c r="C59" s="29" t="s">
        <v>17</v>
      </c>
      <c r="D59" s="30">
        <v>2235</v>
      </c>
      <c r="E59" s="31">
        <v>42514</v>
      </c>
      <c r="F59" s="32">
        <v>2235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42514</v>
      </c>
      <c r="B60" s="21">
        <v>1281</v>
      </c>
      <c r="C60" s="29" t="s">
        <v>24</v>
      </c>
      <c r="D60" s="30">
        <v>1727.58</v>
      </c>
      <c r="E60" s="31">
        <v>42517</v>
      </c>
      <c r="F60" s="32">
        <v>1727.58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42514</v>
      </c>
      <c r="B61" s="21">
        <v>1282</v>
      </c>
      <c r="C61" s="29" t="s">
        <v>17</v>
      </c>
      <c r="D61" s="30">
        <v>3747.2</v>
      </c>
      <c r="E61" s="31">
        <v>42520</v>
      </c>
      <c r="F61" s="32">
        <v>3747.2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42514</v>
      </c>
      <c r="B62" s="21">
        <v>1283</v>
      </c>
      <c r="C62" s="29" t="s">
        <v>27</v>
      </c>
      <c r="D62" s="30">
        <v>385.4</v>
      </c>
      <c r="E62" s="31">
        <v>42517</v>
      </c>
      <c r="F62" s="32">
        <v>385.4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42515</v>
      </c>
      <c r="B63" s="21">
        <v>1284</v>
      </c>
      <c r="C63" s="29" t="s">
        <v>24</v>
      </c>
      <c r="D63" s="30">
        <v>2867.08</v>
      </c>
      <c r="E63" s="33">
        <v>42518</v>
      </c>
      <c r="F63" s="32">
        <v>2867.08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42516</v>
      </c>
      <c r="B64" s="21">
        <v>1285</v>
      </c>
      <c r="C64" s="29" t="s">
        <v>24</v>
      </c>
      <c r="D64" s="30">
        <v>2048.8000000000002</v>
      </c>
      <c r="E64" s="31">
        <v>42520</v>
      </c>
      <c r="F64" s="32">
        <v>2048.8000000000002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42516</v>
      </c>
      <c r="B65" s="21">
        <v>1286</v>
      </c>
      <c r="C65" s="29" t="s">
        <v>22</v>
      </c>
      <c r="D65" s="30">
        <v>1114.5</v>
      </c>
      <c r="E65" s="31">
        <v>42518</v>
      </c>
      <c r="F65" s="32">
        <v>1114.5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42516</v>
      </c>
      <c r="B66" s="21">
        <v>1287</v>
      </c>
      <c r="C66" s="29" t="s">
        <v>17</v>
      </c>
      <c r="D66" s="30">
        <v>1917</v>
      </c>
      <c r="E66" s="73">
        <v>42525</v>
      </c>
      <c r="F66" s="74">
        <v>1917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42517</v>
      </c>
      <c r="B67" s="21">
        <v>1288</v>
      </c>
      <c r="C67" s="29" t="s">
        <v>22</v>
      </c>
      <c r="D67" s="30">
        <v>1404.48</v>
      </c>
      <c r="E67" s="31">
        <v>42520</v>
      </c>
      <c r="F67" s="32">
        <v>1404.48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42517</v>
      </c>
      <c r="B68" s="21">
        <v>1289</v>
      </c>
      <c r="C68" s="29" t="s">
        <v>27</v>
      </c>
      <c r="D68" s="30">
        <v>359.52</v>
      </c>
      <c r="E68" s="31">
        <v>42518</v>
      </c>
      <c r="F68" s="32">
        <v>359.52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42518</v>
      </c>
      <c r="B69" s="21">
        <v>1290</v>
      </c>
      <c r="C69" s="29" t="s">
        <v>24</v>
      </c>
      <c r="D69" s="30">
        <v>2824.62</v>
      </c>
      <c r="E69" s="73">
        <v>42525</v>
      </c>
      <c r="F69" s="74">
        <f>1550+1274.62</f>
        <v>2824.62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42518</v>
      </c>
      <c r="B70" s="21">
        <v>1291</v>
      </c>
      <c r="C70" s="29" t="s">
        <v>22</v>
      </c>
      <c r="D70" s="30">
        <v>1055</v>
      </c>
      <c r="E70" s="73">
        <v>42522</v>
      </c>
      <c r="F70" s="74">
        <v>1055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42518</v>
      </c>
      <c r="B71" s="21">
        <v>1292</v>
      </c>
      <c r="C71" s="29" t="s">
        <v>27</v>
      </c>
      <c r="D71" s="30">
        <v>386.4</v>
      </c>
      <c r="E71" s="31">
        <v>42519</v>
      </c>
      <c r="F71" s="32">
        <v>386.4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42518</v>
      </c>
      <c r="B72" s="21">
        <v>1293</v>
      </c>
      <c r="C72" s="29" t="s">
        <v>17</v>
      </c>
      <c r="D72" s="30">
        <v>2046</v>
      </c>
      <c r="E72" s="31">
        <v>42520</v>
      </c>
      <c r="F72" s="32">
        <v>2046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42519</v>
      </c>
      <c r="B73" s="21">
        <v>1294</v>
      </c>
      <c r="C73" s="29" t="s">
        <v>24</v>
      </c>
      <c r="D73" s="30">
        <v>1541</v>
      </c>
      <c r="E73" s="73">
        <v>42522</v>
      </c>
      <c r="F73" s="74">
        <v>1541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42519</v>
      </c>
      <c r="B74" s="21">
        <v>1295</v>
      </c>
      <c r="C74" s="29" t="s">
        <v>16</v>
      </c>
      <c r="D74" s="30">
        <v>8112.75</v>
      </c>
      <c r="E74" s="73">
        <v>42533</v>
      </c>
      <c r="F74" s="74">
        <v>8112.75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42519</v>
      </c>
      <c r="B75" s="21">
        <v>1296</v>
      </c>
      <c r="C75" s="40" t="s">
        <v>27</v>
      </c>
      <c r="D75" s="41">
        <v>499.2</v>
      </c>
      <c r="E75" s="31">
        <v>42521</v>
      </c>
      <c r="F75" s="32">
        <v>499.2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42519</v>
      </c>
      <c r="B76" s="21">
        <v>1297</v>
      </c>
      <c r="C76" s="29" t="s">
        <v>17</v>
      </c>
      <c r="D76" s="30">
        <v>4015.4</v>
      </c>
      <c r="E76" s="31">
        <v>42520</v>
      </c>
      <c r="F76" s="32">
        <v>4015.4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42520</v>
      </c>
      <c r="B77" s="21">
        <v>1298</v>
      </c>
      <c r="C77" s="29" t="s">
        <v>22</v>
      </c>
      <c r="D77" s="30">
        <v>859.78</v>
      </c>
      <c r="E77" s="31">
        <v>42521</v>
      </c>
      <c r="F77" s="32">
        <v>859.78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ht="30" x14ac:dyDescent="0.25">
      <c r="A78" s="20">
        <v>42521</v>
      </c>
      <c r="B78" s="21">
        <v>1299</v>
      </c>
      <c r="C78" s="29" t="s">
        <v>24</v>
      </c>
      <c r="D78" s="30">
        <v>2412.4899999999998</v>
      </c>
      <c r="E78" s="73" t="s">
        <v>77</v>
      </c>
      <c r="F78" s="74">
        <f>500+1912.49</f>
        <v>2412.4899999999998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42521</v>
      </c>
      <c r="B79" s="21">
        <v>1300</v>
      </c>
      <c r="C79" s="29" t="s">
        <v>22</v>
      </c>
      <c r="D79" s="30">
        <v>387.05</v>
      </c>
      <c r="E79" s="73">
        <v>42523</v>
      </c>
      <c r="F79" s="74">
        <v>387.05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42521</v>
      </c>
      <c r="B80" s="21">
        <v>1301</v>
      </c>
      <c r="C80" s="29" t="s">
        <v>50</v>
      </c>
      <c r="D80" s="30">
        <v>1281</v>
      </c>
      <c r="E80" s="73">
        <v>42533</v>
      </c>
      <c r="F80" s="74">
        <v>1281</v>
      </c>
      <c r="G80" s="24">
        <f t="shared" si="0"/>
        <v>0</v>
      </c>
      <c r="H80" s="2"/>
    </row>
    <row r="81" spans="1:9" x14ac:dyDescent="0.25">
      <c r="A81" s="20">
        <v>42521</v>
      </c>
      <c r="B81" s="21">
        <v>1302</v>
      </c>
      <c r="C81" s="29" t="s">
        <v>27</v>
      </c>
      <c r="D81" s="30">
        <v>409.92</v>
      </c>
      <c r="E81" s="73">
        <v>42524</v>
      </c>
      <c r="F81" s="74">
        <v>409.92</v>
      </c>
      <c r="G81" s="24">
        <f t="shared" si="0"/>
        <v>0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145310.90999999997</v>
      </c>
      <c r="E85" s="55"/>
      <c r="F85" s="54">
        <f>SUM(F4:F84)</f>
        <v>145310.90999999997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08">
        <f>D85-F85</f>
        <v>0</v>
      </c>
      <c r="E89" s="109"/>
      <c r="F89" s="110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11" t="s">
        <v>10</v>
      </c>
      <c r="E91" s="111"/>
      <c r="F91" s="111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102"/>
  <sheetViews>
    <sheetView tabSelected="1" topLeftCell="A27" workbookViewId="0">
      <selection activeCell="F46" sqref="F46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6" t="s">
        <v>73</v>
      </c>
      <c r="C1" s="106"/>
      <c r="D1" s="106"/>
      <c r="E1" s="106"/>
      <c r="F1" s="106"/>
      <c r="H1" s="3"/>
    </row>
    <row r="2" spans="1:12" ht="15.75" x14ac:dyDescent="0.25">
      <c r="A2" s="4"/>
      <c r="B2" s="107"/>
      <c r="C2" s="10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42522</v>
      </c>
      <c r="B4" s="16">
        <v>1303</v>
      </c>
      <c r="C4" s="71" t="s">
        <v>24</v>
      </c>
      <c r="D4" s="72">
        <v>1193.24</v>
      </c>
      <c r="E4" s="17">
        <v>42530</v>
      </c>
      <c r="F4" s="18">
        <v>1193.24</v>
      </c>
      <c r="G4" s="19">
        <f>D4-F4</f>
        <v>0</v>
      </c>
      <c r="H4" s="3"/>
    </row>
    <row r="5" spans="1:12" x14ac:dyDescent="0.25">
      <c r="A5" s="20">
        <v>42522</v>
      </c>
      <c r="B5" s="21">
        <v>1304</v>
      </c>
      <c r="C5" s="22" t="s">
        <v>22</v>
      </c>
      <c r="D5" s="23">
        <v>689.33</v>
      </c>
      <c r="E5" s="17">
        <v>42524</v>
      </c>
      <c r="F5" s="18">
        <v>689.33</v>
      </c>
      <c r="G5" s="24">
        <f>D5-F5</f>
        <v>0</v>
      </c>
      <c r="H5" s="2"/>
    </row>
    <row r="6" spans="1:12" x14ac:dyDescent="0.25">
      <c r="A6" s="20">
        <v>42523</v>
      </c>
      <c r="B6" s="21">
        <v>1305</v>
      </c>
      <c r="C6" s="22" t="s">
        <v>22</v>
      </c>
      <c r="D6" s="23">
        <v>472.7</v>
      </c>
      <c r="E6" s="17">
        <v>42525</v>
      </c>
      <c r="F6" s="18">
        <v>472.7</v>
      </c>
      <c r="G6" s="24">
        <f>D6-F6</f>
        <v>0</v>
      </c>
      <c r="H6" s="2"/>
    </row>
    <row r="7" spans="1:12" x14ac:dyDescent="0.25">
      <c r="A7" s="20">
        <v>42524</v>
      </c>
      <c r="B7" s="21">
        <v>1306</v>
      </c>
      <c r="C7" s="22" t="s">
        <v>22</v>
      </c>
      <c r="D7" s="23">
        <v>583.28</v>
      </c>
      <c r="E7" s="17">
        <v>42526</v>
      </c>
      <c r="F7" s="18">
        <v>583.28</v>
      </c>
      <c r="G7" s="24">
        <f t="shared" ref="G7:G82" si="0">D7-F7</f>
        <v>0</v>
      </c>
      <c r="H7" s="2"/>
      <c r="J7" s="25"/>
    </row>
    <row r="8" spans="1:12" x14ac:dyDescent="0.25">
      <c r="A8" s="20">
        <v>42524</v>
      </c>
      <c r="B8" s="21">
        <v>1307</v>
      </c>
      <c r="C8" s="22" t="s">
        <v>27</v>
      </c>
      <c r="D8" s="23">
        <v>393.6</v>
      </c>
      <c r="E8" s="17">
        <v>42525</v>
      </c>
      <c r="F8" s="18">
        <v>393.6</v>
      </c>
      <c r="G8" s="24">
        <f t="shared" si="0"/>
        <v>0</v>
      </c>
      <c r="H8" s="2"/>
      <c r="J8" s="25"/>
    </row>
    <row r="9" spans="1:12" x14ac:dyDescent="0.25">
      <c r="A9" s="20">
        <v>42524</v>
      </c>
      <c r="B9" s="21">
        <v>1308</v>
      </c>
      <c r="C9" s="22" t="s">
        <v>17</v>
      </c>
      <c r="D9" s="23">
        <v>6187.1</v>
      </c>
      <c r="E9" s="17">
        <v>42532</v>
      </c>
      <c r="F9" s="18">
        <v>6187.1</v>
      </c>
      <c r="G9" s="24">
        <f t="shared" si="0"/>
        <v>0</v>
      </c>
      <c r="H9" s="2"/>
      <c r="J9" s="25"/>
    </row>
    <row r="10" spans="1:12" x14ac:dyDescent="0.25">
      <c r="A10" s="20">
        <v>42525</v>
      </c>
      <c r="B10" s="21">
        <v>1309</v>
      </c>
      <c r="C10" s="22" t="s">
        <v>22</v>
      </c>
      <c r="D10" s="23">
        <v>1130.4000000000001</v>
      </c>
      <c r="E10" s="17">
        <v>42528</v>
      </c>
      <c r="F10" s="18">
        <v>1130.4000000000001</v>
      </c>
      <c r="G10" s="24">
        <f t="shared" si="0"/>
        <v>0</v>
      </c>
      <c r="H10" s="2"/>
      <c r="J10" s="25"/>
    </row>
    <row r="11" spans="1:12" x14ac:dyDescent="0.25">
      <c r="A11" s="20">
        <v>42525</v>
      </c>
      <c r="B11" s="21">
        <v>1310</v>
      </c>
      <c r="C11" s="22" t="s">
        <v>24</v>
      </c>
      <c r="D11" s="23">
        <v>3080.12</v>
      </c>
      <c r="E11" s="17" t="s">
        <v>79</v>
      </c>
      <c r="F11" s="18">
        <f>2200+880.12</f>
        <v>3080.12</v>
      </c>
      <c r="G11" s="24">
        <f t="shared" si="0"/>
        <v>0</v>
      </c>
      <c r="H11" s="2"/>
      <c r="J11" s="25"/>
    </row>
    <row r="12" spans="1:12" x14ac:dyDescent="0.25">
      <c r="A12" s="20">
        <v>42525</v>
      </c>
      <c r="B12" s="21">
        <v>1311</v>
      </c>
      <c r="C12" s="22" t="s">
        <v>27</v>
      </c>
      <c r="D12" s="23">
        <v>373.38</v>
      </c>
      <c r="E12" s="17">
        <v>42526</v>
      </c>
      <c r="F12" s="18">
        <v>373.38</v>
      </c>
      <c r="G12" s="24">
        <f t="shared" si="0"/>
        <v>0</v>
      </c>
      <c r="H12" s="2"/>
      <c r="J12" s="25"/>
    </row>
    <row r="13" spans="1:12" x14ac:dyDescent="0.25">
      <c r="A13" s="20">
        <v>42526</v>
      </c>
      <c r="B13" s="21">
        <v>1312</v>
      </c>
      <c r="C13" s="22" t="s">
        <v>28</v>
      </c>
      <c r="D13" s="23">
        <v>4574.25</v>
      </c>
      <c r="E13" s="17"/>
      <c r="F13" s="18"/>
      <c r="G13" s="24">
        <f t="shared" si="0"/>
        <v>4574.25</v>
      </c>
      <c r="H13" s="2"/>
      <c r="J13" s="25"/>
    </row>
    <row r="14" spans="1:12" ht="15.75" x14ac:dyDescent="0.25">
      <c r="A14" s="20">
        <v>42526</v>
      </c>
      <c r="B14" s="21">
        <v>1313</v>
      </c>
      <c r="C14" s="82" t="s">
        <v>74</v>
      </c>
      <c r="D14" s="105">
        <v>0</v>
      </c>
      <c r="E14" s="17"/>
      <c r="F14" s="18"/>
      <c r="G14" s="24">
        <f t="shared" si="0"/>
        <v>0</v>
      </c>
      <c r="H14" s="2"/>
      <c r="J14" s="25"/>
    </row>
    <row r="15" spans="1:12" ht="15.75" x14ac:dyDescent="0.25">
      <c r="A15" s="20">
        <v>42526</v>
      </c>
      <c r="B15" s="21">
        <v>1314</v>
      </c>
      <c r="C15" s="82" t="s">
        <v>74</v>
      </c>
      <c r="D15" s="105">
        <v>0</v>
      </c>
      <c r="E15" s="17"/>
      <c r="F15" s="18"/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42526</v>
      </c>
      <c r="B16" s="21">
        <v>1315</v>
      </c>
      <c r="C16" s="28" t="s">
        <v>27</v>
      </c>
      <c r="D16" s="23">
        <v>375.83</v>
      </c>
      <c r="E16" s="17">
        <v>42529</v>
      </c>
      <c r="F16" s="18">
        <v>375.83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42526</v>
      </c>
      <c r="B17" s="21">
        <v>1316</v>
      </c>
      <c r="C17" s="22" t="s">
        <v>22</v>
      </c>
      <c r="D17" s="23">
        <v>576.6</v>
      </c>
      <c r="E17" s="17">
        <v>42531</v>
      </c>
      <c r="F17" s="18">
        <v>576.6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42528</v>
      </c>
      <c r="B18" s="21">
        <v>1317</v>
      </c>
      <c r="C18" s="22" t="s">
        <v>22</v>
      </c>
      <c r="D18" s="23">
        <v>1575.45</v>
      </c>
      <c r="E18" s="17">
        <v>42536</v>
      </c>
      <c r="F18" s="18">
        <v>1575.45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42528</v>
      </c>
      <c r="B19" s="21">
        <v>1318</v>
      </c>
      <c r="C19" s="22" t="s">
        <v>17</v>
      </c>
      <c r="D19" s="23">
        <v>8212</v>
      </c>
      <c r="E19" s="17">
        <v>42532</v>
      </c>
      <c r="F19" s="18">
        <v>8212</v>
      </c>
      <c r="G19" s="24">
        <f t="shared" si="0"/>
        <v>0</v>
      </c>
      <c r="H19" s="2"/>
      <c r="J19" s="25"/>
    </row>
    <row r="20" spans="1:12" x14ac:dyDescent="0.25">
      <c r="A20" s="20">
        <v>42529</v>
      </c>
      <c r="B20" s="21">
        <v>1319</v>
      </c>
      <c r="C20" s="22" t="s">
        <v>27</v>
      </c>
      <c r="D20" s="23">
        <v>279.3</v>
      </c>
      <c r="E20" s="17">
        <v>42530</v>
      </c>
      <c r="F20" s="18">
        <v>279.3</v>
      </c>
      <c r="G20" s="24">
        <f t="shared" si="0"/>
        <v>0</v>
      </c>
      <c r="H20" s="2"/>
      <c r="J20" s="25"/>
    </row>
    <row r="21" spans="1:12" x14ac:dyDescent="0.25">
      <c r="A21" s="20">
        <v>42530</v>
      </c>
      <c r="B21" s="21">
        <v>1320</v>
      </c>
      <c r="C21" s="22" t="s">
        <v>27</v>
      </c>
      <c r="D21" s="23">
        <v>382.69</v>
      </c>
      <c r="E21" s="17">
        <v>42532</v>
      </c>
      <c r="F21" s="18">
        <v>382.69</v>
      </c>
      <c r="G21" s="24">
        <f t="shared" si="0"/>
        <v>0</v>
      </c>
      <c r="H21" s="2"/>
    </row>
    <row r="22" spans="1:12" x14ac:dyDescent="0.25">
      <c r="A22" s="20">
        <v>42531</v>
      </c>
      <c r="B22" s="21">
        <v>1321</v>
      </c>
      <c r="C22" s="22" t="s">
        <v>22</v>
      </c>
      <c r="D22" s="23">
        <v>573.12</v>
      </c>
      <c r="E22" s="17">
        <v>42532</v>
      </c>
      <c r="F22" s="18">
        <v>573.12</v>
      </c>
      <c r="G22" s="24">
        <f t="shared" si="0"/>
        <v>0</v>
      </c>
      <c r="H22" s="2"/>
      <c r="J22" s="25"/>
    </row>
    <row r="23" spans="1:12" x14ac:dyDescent="0.25">
      <c r="A23" s="20">
        <v>42531</v>
      </c>
      <c r="B23" s="21">
        <v>1322</v>
      </c>
      <c r="C23" s="22" t="s">
        <v>76</v>
      </c>
      <c r="D23" s="23">
        <v>2088.3000000000002</v>
      </c>
      <c r="E23" s="17">
        <v>42532</v>
      </c>
      <c r="F23" s="18">
        <v>2088.3000000000002</v>
      </c>
      <c r="G23" s="24">
        <f t="shared" si="0"/>
        <v>0</v>
      </c>
      <c r="H23" s="2"/>
      <c r="J23" s="25"/>
    </row>
    <row r="24" spans="1:12" x14ac:dyDescent="0.25">
      <c r="A24" s="20">
        <v>42532</v>
      </c>
      <c r="B24" s="21">
        <v>1323</v>
      </c>
      <c r="C24" s="22" t="s">
        <v>24</v>
      </c>
      <c r="D24" s="23">
        <v>4009.5</v>
      </c>
      <c r="E24" s="17" t="s">
        <v>80</v>
      </c>
      <c r="F24" s="18">
        <f>2000+2009.5</f>
        <v>4009.5</v>
      </c>
      <c r="G24" s="24">
        <f t="shared" si="0"/>
        <v>0</v>
      </c>
      <c r="H24" s="2"/>
      <c r="J24" s="25"/>
    </row>
    <row r="25" spans="1:12" x14ac:dyDescent="0.25">
      <c r="A25" s="20">
        <v>42532</v>
      </c>
      <c r="B25" s="21">
        <v>1324</v>
      </c>
      <c r="C25" s="22" t="s">
        <v>22</v>
      </c>
      <c r="D25" s="23">
        <v>460</v>
      </c>
      <c r="E25" s="17">
        <v>42534</v>
      </c>
      <c r="F25" s="18">
        <v>460</v>
      </c>
      <c r="G25" s="24">
        <f t="shared" si="0"/>
        <v>0</v>
      </c>
      <c r="H25" s="2"/>
      <c r="J25" s="25"/>
    </row>
    <row r="26" spans="1:12" x14ac:dyDescent="0.25">
      <c r="A26" s="20">
        <v>42532</v>
      </c>
      <c r="B26" s="21">
        <v>1325</v>
      </c>
      <c r="C26" s="22" t="s">
        <v>27</v>
      </c>
      <c r="D26" s="23">
        <v>379.95</v>
      </c>
      <c r="E26" s="17">
        <v>42533</v>
      </c>
      <c r="F26" s="18">
        <v>379.95</v>
      </c>
      <c r="G26" s="24">
        <f t="shared" si="0"/>
        <v>0</v>
      </c>
      <c r="H26" s="2"/>
      <c r="J26" s="25"/>
    </row>
    <row r="27" spans="1:12" x14ac:dyDescent="0.25">
      <c r="A27" s="20">
        <v>42532</v>
      </c>
      <c r="B27" s="21">
        <v>1326</v>
      </c>
      <c r="C27" s="22" t="s">
        <v>76</v>
      </c>
      <c r="D27" s="23">
        <v>1479.4</v>
      </c>
      <c r="E27" s="17">
        <v>42537</v>
      </c>
      <c r="F27" s="18">
        <v>1479.4</v>
      </c>
      <c r="G27" s="24">
        <f t="shared" si="0"/>
        <v>0</v>
      </c>
      <c r="H27" s="2"/>
      <c r="J27" s="25"/>
    </row>
    <row r="28" spans="1:12" x14ac:dyDescent="0.25">
      <c r="A28" s="20">
        <v>42533</v>
      </c>
      <c r="B28" s="21">
        <v>1327</v>
      </c>
      <c r="C28" s="22" t="s">
        <v>16</v>
      </c>
      <c r="D28" s="23">
        <v>6127.77</v>
      </c>
      <c r="E28" s="17"/>
      <c r="F28" s="18"/>
      <c r="G28" s="24">
        <f t="shared" si="0"/>
        <v>6127.77</v>
      </c>
      <c r="H28" s="2"/>
      <c r="J28" s="25"/>
    </row>
    <row r="29" spans="1:12" x14ac:dyDescent="0.25">
      <c r="A29" s="20">
        <v>42533</v>
      </c>
      <c r="B29" s="21">
        <v>1328</v>
      </c>
      <c r="C29" s="22" t="s">
        <v>50</v>
      </c>
      <c r="D29" s="23">
        <v>309</v>
      </c>
      <c r="E29" s="104"/>
      <c r="F29" s="18"/>
      <c r="G29" s="24">
        <f t="shared" si="0"/>
        <v>309</v>
      </c>
      <c r="H29" s="2"/>
    </row>
    <row r="30" spans="1:12" x14ac:dyDescent="0.25">
      <c r="A30" s="20">
        <v>42533</v>
      </c>
      <c r="B30" s="21">
        <v>1329</v>
      </c>
      <c r="C30" s="22" t="s">
        <v>27</v>
      </c>
      <c r="D30" s="23">
        <v>512.54999999999995</v>
      </c>
      <c r="E30" s="17">
        <v>42536</v>
      </c>
      <c r="F30" s="18">
        <v>512.54999999999995</v>
      </c>
      <c r="G30" s="24">
        <f t="shared" si="0"/>
        <v>0</v>
      </c>
      <c r="H30" s="2"/>
    </row>
    <row r="31" spans="1:12" x14ac:dyDescent="0.25">
      <c r="A31" s="20">
        <v>42533</v>
      </c>
      <c r="B31" s="21">
        <v>1330</v>
      </c>
      <c r="C31" s="22" t="s">
        <v>76</v>
      </c>
      <c r="D31" s="23">
        <v>923</v>
      </c>
      <c r="E31" s="17">
        <v>42534</v>
      </c>
      <c r="F31" s="18">
        <v>923</v>
      </c>
      <c r="G31" s="24">
        <f t="shared" si="0"/>
        <v>0</v>
      </c>
      <c r="H31" s="2"/>
    </row>
    <row r="32" spans="1:12" x14ac:dyDescent="0.25">
      <c r="A32" s="20">
        <v>42534</v>
      </c>
      <c r="B32" s="21">
        <v>1331</v>
      </c>
      <c r="C32" s="22" t="s">
        <v>22</v>
      </c>
      <c r="D32" s="23">
        <v>703</v>
      </c>
      <c r="E32" s="17">
        <v>42537</v>
      </c>
      <c r="F32" s="18">
        <v>703</v>
      </c>
      <c r="G32" s="24">
        <f t="shared" si="0"/>
        <v>0</v>
      </c>
      <c r="H32" s="2"/>
    </row>
    <row r="33" spans="1:8" customFormat="1" x14ac:dyDescent="0.25">
      <c r="A33" s="20">
        <v>42534</v>
      </c>
      <c r="B33" s="21">
        <v>1332</v>
      </c>
      <c r="C33" s="22" t="s">
        <v>17</v>
      </c>
      <c r="D33" s="23">
        <v>6214.4</v>
      </c>
      <c r="E33" s="17">
        <v>42537</v>
      </c>
      <c r="F33" s="18">
        <v>6214.4</v>
      </c>
      <c r="G33" s="24">
        <f t="shared" si="0"/>
        <v>0</v>
      </c>
      <c r="H33" s="2"/>
    </row>
    <row r="34" spans="1:8" customFormat="1" x14ac:dyDescent="0.25">
      <c r="A34" s="20">
        <v>42534</v>
      </c>
      <c r="B34" s="21">
        <v>1333</v>
      </c>
      <c r="C34" s="22" t="s">
        <v>76</v>
      </c>
      <c r="D34" s="23">
        <v>1235</v>
      </c>
      <c r="E34" s="17">
        <v>42538</v>
      </c>
      <c r="F34" s="18">
        <v>1235</v>
      </c>
      <c r="G34" s="24">
        <f t="shared" si="0"/>
        <v>0</v>
      </c>
      <c r="H34" s="2"/>
    </row>
    <row r="35" spans="1:8" customFormat="1" x14ac:dyDescent="0.25">
      <c r="A35" s="20">
        <v>42535</v>
      </c>
      <c r="B35" s="21">
        <v>1334</v>
      </c>
      <c r="C35" s="22" t="s">
        <v>78</v>
      </c>
      <c r="D35" s="23">
        <v>689.54</v>
      </c>
      <c r="E35" s="17">
        <v>42536</v>
      </c>
      <c r="F35" s="18">
        <v>689.54</v>
      </c>
      <c r="G35" s="24">
        <f t="shared" si="0"/>
        <v>0</v>
      </c>
      <c r="H35" s="2"/>
    </row>
    <row r="36" spans="1:8" customFormat="1" x14ac:dyDescent="0.25">
      <c r="A36" s="20">
        <v>42536</v>
      </c>
      <c r="B36" s="21">
        <v>1335</v>
      </c>
      <c r="C36" s="22" t="s">
        <v>22</v>
      </c>
      <c r="D36" s="23">
        <v>484.61</v>
      </c>
      <c r="E36" s="17">
        <v>42538</v>
      </c>
      <c r="F36" s="18">
        <v>484.61</v>
      </c>
      <c r="G36" s="24">
        <f t="shared" si="0"/>
        <v>0</v>
      </c>
      <c r="H36" s="2"/>
    </row>
    <row r="37" spans="1:8" customFormat="1" x14ac:dyDescent="0.25">
      <c r="A37" s="20">
        <v>42536</v>
      </c>
      <c r="B37" s="21">
        <v>1336</v>
      </c>
      <c r="C37" s="22" t="s">
        <v>27</v>
      </c>
      <c r="D37" s="23">
        <v>392.08</v>
      </c>
      <c r="E37" s="17">
        <v>42538</v>
      </c>
      <c r="F37" s="18">
        <v>392.08</v>
      </c>
      <c r="G37" s="24">
        <f t="shared" si="0"/>
        <v>0</v>
      </c>
      <c r="H37" s="2"/>
    </row>
    <row r="38" spans="1:8" customFormat="1" x14ac:dyDescent="0.25">
      <c r="A38" s="20">
        <v>42537</v>
      </c>
      <c r="B38" s="21">
        <v>1337</v>
      </c>
      <c r="C38" s="22" t="s">
        <v>76</v>
      </c>
      <c r="D38" s="23">
        <v>1080.99</v>
      </c>
      <c r="E38" s="17">
        <v>42541</v>
      </c>
      <c r="F38" s="18">
        <v>1080.99</v>
      </c>
      <c r="G38" s="24">
        <f t="shared" si="0"/>
        <v>0</v>
      </c>
      <c r="H38" s="2"/>
    </row>
    <row r="39" spans="1:8" customFormat="1" x14ac:dyDescent="0.25">
      <c r="A39" s="20">
        <v>42537</v>
      </c>
      <c r="B39" s="21">
        <v>1338</v>
      </c>
      <c r="C39" s="22" t="s">
        <v>22</v>
      </c>
      <c r="D39" s="23">
        <v>1471.67</v>
      </c>
      <c r="E39" s="17">
        <v>42542</v>
      </c>
      <c r="F39" s="18">
        <v>1471.67</v>
      </c>
      <c r="G39" s="24">
        <f t="shared" si="0"/>
        <v>0</v>
      </c>
      <c r="H39" s="2"/>
    </row>
    <row r="40" spans="1:8" customFormat="1" x14ac:dyDescent="0.25">
      <c r="A40" s="20">
        <v>42538</v>
      </c>
      <c r="B40" s="21">
        <v>1339</v>
      </c>
      <c r="C40" s="22" t="s">
        <v>24</v>
      </c>
      <c r="D40" s="23">
        <v>3128.94</v>
      </c>
      <c r="E40" s="17"/>
      <c r="F40" s="18"/>
      <c r="G40" s="24">
        <f t="shared" si="0"/>
        <v>3128.94</v>
      </c>
      <c r="H40" s="2"/>
    </row>
    <row r="41" spans="1:8" customFormat="1" x14ac:dyDescent="0.25">
      <c r="A41" s="20">
        <v>42538</v>
      </c>
      <c r="B41" s="21">
        <v>1340</v>
      </c>
      <c r="C41" s="22" t="s">
        <v>22</v>
      </c>
      <c r="D41" s="23">
        <v>509.19</v>
      </c>
      <c r="E41" s="17">
        <v>42539</v>
      </c>
      <c r="F41" s="18">
        <v>509.19</v>
      </c>
      <c r="G41" s="24">
        <f t="shared" si="0"/>
        <v>0</v>
      </c>
      <c r="H41" s="2"/>
    </row>
    <row r="42" spans="1:8" customFormat="1" x14ac:dyDescent="0.25">
      <c r="A42" s="20">
        <v>42538</v>
      </c>
      <c r="B42" s="21">
        <v>1341</v>
      </c>
      <c r="C42" s="22" t="s">
        <v>27</v>
      </c>
      <c r="D42" s="23">
        <v>479.65</v>
      </c>
      <c r="E42" s="17">
        <v>42540</v>
      </c>
      <c r="F42" s="18">
        <v>479.65</v>
      </c>
      <c r="G42" s="24">
        <f t="shared" si="0"/>
        <v>0</v>
      </c>
      <c r="H42" s="2"/>
    </row>
    <row r="43" spans="1:8" customFormat="1" x14ac:dyDescent="0.25">
      <c r="A43" s="20">
        <v>42539</v>
      </c>
      <c r="B43" s="21">
        <v>1342</v>
      </c>
      <c r="C43" s="22" t="s">
        <v>76</v>
      </c>
      <c r="D43" s="30">
        <v>2707.9</v>
      </c>
      <c r="E43" s="31"/>
      <c r="F43" s="32"/>
      <c r="G43" s="24">
        <f t="shared" si="0"/>
        <v>2707.9</v>
      </c>
      <c r="H43" s="2"/>
    </row>
    <row r="44" spans="1:8" customFormat="1" x14ac:dyDescent="0.25">
      <c r="A44" s="20">
        <v>42539</v>
      </c>
      <c r="B44" s="21">
        <v>1343</v>
      </c>
      <c r="C44" s="29" t="s">
        <v>22</v>
      </c>
      <c r="D44" s="30">
        <v>567.52</v>
      </c>
      <c r="E44" s="31">
        <v>42543</v>
      </c>
      <c r="F44" s="32">
        <v>567.52</v>
      </c>
      <c r="G44" s="24">
        <f t="shared" si="0"/>
        <v>0</v>
      </c>
      <c r="H44" s="2"/>
    </row>
    <row r="45" spans="1:8" customFormat="1" x14ac:dyDescent="0.25">
      <c r="A45" s="20">
        <v>42539</v>
      </c>
      <c r="B45" s="21">
        <v>1344</v>
      </c>
      <c r="C45" s="29" t="s">
        <v>17</v>
      </c>
      <c r="D45" s="30">
        <v>3461.25</v>
      </c>
      <c r="E45" s="31">
        <v>42543</v>
      </c>
      <c r="F45" s="32">
        <v>3461.25</v>
      </c>
      <c r="G45" s="24">
        <f t="shared" si="0"/>
        <v>0</v>
      </c>
      <c r="H45" s="2"/>
    </row>
    <row r="46" spans="1:8" customFormat="1" x14ac:dyDescent="0.25">
      <c r="A46" s="20">
        <v>42540</v>
      </c>
      <c r="B46" s="21">
        <v>1345</v>
      </c>
      <c r="C46" s="29" t="s">
        <v>76</v>
      </c>
      <c r="D46" s="30">
        <v>2269.13</v>
      </c>
      <c r="E46" s="31"/>
      <c r="F46" s="32"/>
      <c r="G46" s="24">
        <f t="shared" si="0"/>
        <v>2269.13</v>
      </c>
      <c r="H46" s="2"/>
    </row>
    <row r="47" spans="1:8" customFormat="1" x14ac:dyDescent="0.25">
      <c r="A47" s="20">
        <v>42540</v>
      </c>
      <c r="B47" s="21">
        <v>1346</v>
      </c>
      <c r="C47" s="29" t="s">
        <v>27</v>
      </c>
      <c r="D47" s="30">
        <v>532.12</v>
      </c>
      <c r="E47" s="31"/>
      <c r="F47" s="32"/>
      <c r="G47" s="24">
        <f t="shared" si="0"/>
        <v>532.12</v>
      </c>
      <c r="H47" s="2"/>
    </row>
    <row r="48" spans="1:8" customFormat="1" x14ac:dyDescent="0.25">
      <c r="A48" s="20">
        <v>42542</v>
      </c>
      <c r="B48" s="21">
        <v>1347</v>
      </c>
      <c r="C48" s="29" t="s">
        <v>22</v>
      </c>
      <c r="D48" s="30">
        <v>623.34</v>
      </c>
      <c r="E48" s="33"/>
      <c r="F48" s="32"/>
      <c r="G48" s="24">
        <f t="shared" si="0"/>
        <v>623.34</v>
      </c>
      <c r="H48" s="2"/>
    </row>
    <row r="49" spans="1:15" x14ac:dyDescent="0.25">
      <c r="A49" s="20">
        <v>42542</v>
      </c>
      <c r="B49" s="21">
        <v>1348</v>
      </c>
      <c r="C49" s="29" t="s">
        <v>17</v>
      </c>
      <c r="D49" s="30">
        <v>2704</v>
      </c>
      <c r="E49" s="31"/>
      <c r="F49" s="32"/>
      <c r="G49" s="24">
        <f t="shared" si="0"/>
        <v>2704</v>
      </c>
      <c r="H49" s="2"/>
    </row>
    <row r="50" spans="1:15" x14ac:dyDescent="0.25">
      <c r="A50" s="20">
        <v>42543</v>
      </c>
      <c r="B50" s="21">
        <v>1349</v>
      </c>
      <c r="C50" s="29" t="s">
        <v>24</v>
      </c>
      <c r="D50" s="30">
        <v>2108.2579999999998</v>
      </c>
      <c r="E50" s="31"/>
      <c r="F50" s="32"/>
      <c r="G50" s="24">
        <f t="shared" si="0"/>
        <v>2108.2579999999998</v>
      </c>
      <c r="H50" s="2"/>
    </row>
    <row r="51" spans="1:15" x14ac:dyDescent="0.25">
      <c r="A51" s="20">
        <v>42543</v>
      </c>
      <c r="B51" s="21">
        <v>1350</v>
      </c>
      <c r="C51" s="29" t="s">
        <v>22</v>
      </c>
      <c r="D51" s="30">
        <v>311.61</v>
      </c>
      <c r="E51" s="31"/>
      <c r="F51" s="32"/>
      <c r="G51" s="24">
        <f t="shared" si="0"/>
        <v>311.61</v>
      </c>
      <c r="H51" s="2"/>
    </row>
    <row r="52" spans="1:15" x14ac:dyDescent="0.25">
      <c r="A52" s="20"/>
      <c r="B52" s="21">
        <v>1351</v>
      </c>
      <c r="C52" s="29"/>
      <c r="D52" s="30"/>
      <c r="E52" s="31"/>
      <c r="F52" s="32"/>
      <c r="G52" s="24">
        <f t="shared" si="0"/>
        <v>0</v>
      </c>
      <c r="H52" s="2"/>
    </row>
    <row r="53" spans="1:15" x14ac:dyDescent="0.25">
      <c r="A53" s="20"/>
      <c r="B53" s="21">
        <v>1352</v>
      </c>
      <c r="C53" s="29"/>
      <c r="D53" s="30"/>
      <c r="E53" s="31"/>
      <c r="F53" s="32"/>
      <c r="G53" s="24">
        <f t="shared" si="0"/>
        <v>0</v>
      </c>
      <c r="H53" s="2"/>
    </row>
    <row r="54" spans="1:15" x14ac:dyDescent="0.25">
      <c r="A54" s="20"/>
      <c r="B54" s="21">
        <v>1353</v>
      </c>
      <c r="C54" s="29"/>
      <c r="D54" s="30"/>
      <c r="E54" s="31"/>
      <c r="F54" s="32"/>
      <c r="G54" s="24">
        <f t="shared" si="0"/>
        <v>0</v>
      </c>
      <c r="H54" s="2"/>
    </row>
    <row r="55" spans="1:15" x14ac:dyDescent="0.25">
      <c r="A55" s="20"/>
      <c r="B55" s="21">
        <v>1354</v>
      </c>
      <c r="C55" s="29"/>
      <c r="D55" s="30"/>
      <c r="E55" s="31"/>
      <c r="F55" s="32"/>
      <c r="G55" s="24">
        <f t="shared" si="0"/>
        <v>0</v>
      </c>
      <c r="H55" s="2"/>
    </row>
    <row r="56" spans="1:15" x14ac:dyDescent="0.25">
      <c r="A56" s="20"/>
      <c r="B56" s="21">
        <v>1355</v>
      </c>
      <c r="C56" s="29"/>
      <c r="D56" s="30"/>
      <c r="E56" s="31"/>
      <c r="F56" s="32"/>
      <c r="G56" s="24">
        <f t="shared" si="0"/>
        <v>0</v>
      </c>
      <c r="H56" s="2"/>
    </row>
    <row r="57" spans="1:15" x14ac:dyDescent="0.25">
      <c r="A57" s="20"/>
      <c r="B57" s="21">
        <v>1356</v>
      </c>
      <c r="C57" s="29"/>
      <c r="D57" s="30"/>
      <c r="E57" s="31"/>
      <c r="F57" s="32"/>
      <c r="G57" s="24">
        <f t="shared" si="0"/>
        <v>0</v>
      </c>
      <c r="H57" s="2"/>
    </row>
    <row r="58" spans="1:15" x14ac:dyDescent="0.25">
      <c r="A58" s="20"/>
      <c r="B58" s="21">
        <v>1357</v>
      </c>
      <c r="C58" s="29"/>
      <c r="D58" s="30"/>
      <c r="E58" s="31"/>
      <c r="F58" s="32"/>
      <c r="G58" s="24">
        <f t="shared" si="0"/>
        <v>0</v>
      </c>
      <c r="H58" s="2"/>
    </row>
    <row r="59" spans="1:15" x14ac:dyDescent="0.25">
      <c r="A59" s="20"/>
      <c r="B59" s="21">
        <v>1358</v>
      </c>
      <c r="C59" s="29"/>
      <c r="D59" s="30"/>
      <c r="E59" s="31"/>
      <c r="F59" s="32"/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/>
      <c r="B60" s="21">
        <v>1359</v>
      </c>
      <c r="C60" s="29"/>
      <c r="D60" s="30"/>
      <c r="E60" s="31"/>
      <c r="F60" s="32"/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/>
      <c r="B61" s="21">
        <v>1360</v>
      </c>
      <c r="C61" s="29"/>
      <c r="D61" s="30"/>
      <c r="E61" s="31"/>
      <c r="F61" s="32"/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/>
      <c r="B62" s="21">
        <v>1361</v>
      </c>
      <c r="C62" s="29"/>
      <c r="D62" s="30"/>
      <c r="E62" s="31"/>
      <c r="F62" s="32"/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/>
      <c r="B63" s="21">
        <v>1362</v>
      </c>
      <c r="C63" s="29"/>
      <c r="D63" s="30"/>
      <c r="E63" s="33"/>
      <c r="F63" s="32"/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/>
      <c r="B64" s="21">
        <v>1363</v>
      </c>
      <c r="C64" s="29"/>
      <c r="D64" s="30"/>
      <c r="E64" s="31"/>
      <c r="F64" s="32"/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/>
      <c r="B65" s="21">
        <v>1364</v>
      </c>
      <c r="C65" s="29"/>
      <c r="D65" s="30"/>
      <c r="E65" s="31"/>
      <c r="F65" s="32"/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21">
        <v>1365</v>
      </c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>
        <v>1366</v>
      </c>
      <c r="C67" s="29"/>
      <c r="D67" s="30"/>
      <c r="E67" s="31"/>
      <c r="F67" s="32"/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/>
      <c r="B68" s="21">
        <v>1367</v>
      </c>
      <c r="C68" s="29"/>
      <c r="D68" s="30"/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/>
      <c r="B69" s="21">
        <v>1368</v>
      </c>
      <c r="C69" s="29"/>
      <c r="D69" s="30"/>
      <c r="E69" s="31"/>
      <c r="F69" s="32"/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/>
      <c r="B70" s="21">
        <v>1369</v>
      </c>
      <c r="C70" s="29"/>
      <c r="D70" s="30"/>
      <c r="E70" s="31"/>
      <c r="F70" s="32"/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/>
      <c r="B71" s="21">
        <v>1370</v>
      </c>
      <c r="C71" s="29"/>
      <c r="D71" s="30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/>
      <c r="B72" s="21">
        <v>1371</v>
      </c>
      <c r="C72" s="29"/>
      <c r="D72" s="30"/>
      <c r="E72" s="31"/>
      <c r="F72" s="32"/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/>
      <c r="B73" s="21">
        <v>1372</v>
      </c>
      <c r="C73" s="29"/>
      <c r="D73" s="30"/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/>
      <c r="B74" s="21">
        <v>1373</v>
      </c>
      <c r="C74" s="29"/>
      <c r="D74" s="30"/>
      <c r="E74" s="31"/>
      <c r="F74" s="32"/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/>
      <c r="B75" s="21">
        <v>1374</v>
      </c>
      <c r="C75" s="40"/>
      <c r="D75" s="41"/>
      <c r="E75" s="31"/>
      <c r="F75" s="32"/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/>
      <c r="B76" s="21">
        <v>1375</v>
      </c>
      <c r="C76" s="29"/>
      <c r="D76" s="30"/>
      <c r="E76" s="31"/>
      <c r="F76" s="32"/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/>
      <c r="B77" s="21">
        <v>1376</v>
      </c>
      <c r="C77" s="29"/>
      <c r="D77" s="30"/>
      <c r="E77" s="31"/>
      <c r="F77" s="32"/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/>
      <c r="B78" s="21">
        <v>1377</v>
      </c>
      <c r="C78" s="29"/>
      <c r="D78" s="30"/>
      <c r="E78" s="31"/>
      <c r="F78" s="32"/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/>
      <c r="B79" s="21">
        <v>1378</v>
      </c>
      <c r="C79" s="29"/>
      <c r="D79" s="30"/>
      <c r="E79" s="31"/>
      <c r="F79" s="32"/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/>
      <c r="B80" s="21">
        <v>1379</v>
      </c>
      <c r="C80" s="29"/>
      <c r="D80" s="30"/>
      <c r="E80" s="31"/>
      <c r="F80" s="32"/>
      <c r="G80" s="24">
        <f t="shared" si="0"/>
        <v>0</v>
      </c>
      <c r="H80" s="2"/>
    </row>
    <row r="81" spans="1:9" x14ac:dyDescent="0.25">
      <c r="A81" s="20"/>
      <c r="B81" s="21">
        <v>1380</v>
      </c>
      <c r="C81" s="29"/>
      <c r="D81" s="30"/>
      <c r="E81" s="31"/>
      <c r="F81" s="32"/>
      <c r="G81" s="24">
        <f t="shared" si="0"/>
        <v>0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78616.058000000005</v>
      </c>
      <c r="E85" s="55"/>
      <c r="F85" s="54">
        <f>SUM(F4:F84)</f>
        <v>53219.74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08">
        <f>D85-F85</f>
        <v>25396.318000000007</v>
      </c>
      <c r="E89" s="109"/>
      <c r="F89" s="110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11" t="s">
        <v>10</v>
      </c>
      <c r="E91" s="111"/>
      <c r="F91" s="111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CREDITOS ENERO 2016</vt:lpstr>
      <vt:lpstr>CREDITOS FEBRERO 2016</vt:lpstr>
      <vt:lpstr>CREDITOS MARZO 2016</vt:lpstr>
      <vt:lpstr>CREDITOS ABRIL 2016</vt:lpstr>
      <vt:lpstr>CREDITOS MAYO 2016</vt:lpstr>
      <vt:lpstr>CREDITOS JUNIO  2016  </vt:lpstr>
      <vt:lpstr>Hoja3</vt:lpstr>
      <vt:lpstr>Hoja1</vt:lpstr>
      <vt:lpstr>Hoja2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2016-06-24T19:21:27Z</dcterms:modified>
</cp:coreProperties>
</file>