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DICIEMBRE 2016\"/>
    </mc:Choice>
  </mc:AlternateContent>
  <bookViews>
    <workbookView xWindow="360" yWindow="390" windowWidth="23475" windowHeight="9690" firstSheet="1" activeTab="6"/>
  </bookViews>
  <sheets>
    <sheet name="JULIO 2016" sheetId="1" r:id="rId1"/>
    <sheet name="AGOSTO 2016" sheetId="2" r:id="rId2"/>
    <sheet name="SEPTIEMBRE 2016" sheetId="3" r:id="rId3"/>
    <sheet name="OCTUBRE 2016   " sheetId="4" r:id="rId4"/>
    <sheet name="NOVIEMBRE 2016   " sheetId="5" r:id="rId5"/>
    <sheet name="DICIEMBRE 2016" sheetId="6" r:id="rId6"/>
    <sheet name="ENERO 2017" sheetId="7" r:id="rId7"/>
  </sheets>
  <calcPr calcId="152511"/>
</workbook>
</file>

<file path=xl/calcChain.xml><?xml version="1.0" encoding="utf-8"?>
<calcChain xmlns="http://schemas.openxmlformats.org/spreadsheetml/2006/main">
  <c r="E6" i="7" l="1"/>
  <c r="E7" i="7"/>
  <c r="E8" i="7"/>
  <c r="E9" i="7"/>
  <c r="E27" i="7"/>
  <c r="E28" i="7"/>
  <c r="E29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5" i="7"/>
  <c r="E4" i="7"/>
  <c r="E3" i="7"/>
  <c r="C13" i="6"/>
  <c r="E13" i="6" s="1"/>
  <c r="C11" i="6"/>
  <c r="E11" i="6" s="1"/>
  <c r="E40" i="6"/>
  <c r="E41" i="6"/>
  <c r="E35" i="6"/>
  <c r="E36" i="6"/>
  <c r="E37" i="6"/>
  <c r="E38" i="6"/>
  <c r="E39" i="6"/>
  <c r="E42" i="6"/>
  <c r="E20" i="6"/>
  <c r="E21" i="6"/>
  <c r="E22" i="6"/>
  <c r="E23" i="6"/>
  <c r="E24" i="6"/>
  <c r="E25" i="6"/>
  <c r="E26" i="6"/>
  <c r="E27" i="6"/>
  <c r="E28" i="6"/>
  <c r="C18" i="6"/>
  <c r="E53" i="6"/>
  <c r="E52" i="6"/>
  <c r="E51" i="6"/>
  <c r="E50" i="6"/>
  <c r="E49" i="6"/>
  <c r="E48" i="6"/>
  <c r="E47" i="6"/>
  <c r="E46" i="6"/>
  <c r="E45" i="6"/>
  <c r="E44" i="6"/>
  <c r="E43" i="6"/>
  <c r="E34" i="6"/>
  <c r="E33" i="6"/>
  <c r="E32" i="6"/>
  <c r="E31" i="6"/>
  <c r="E30" i="6"/>
  <c r="E29" i="6"/>
  <c r="E19" i="6"/>
  <c r="E18" i="6"/>
  <c r="E17" i="6"/>
  <c r="E16" i="6"/>
  <c r="E15" i="6"/>
  <c r="E14" i="6"/>
  <c r="E12" i="6"/>
  <c r="E10" i="6"/>
  <c r="E9" i="6"/>
  <c r="E8" i="6"/>
  <c r="E7" i="6"/>
  <c r="E6" i="6"/>
  <c r="E5" i="6"/>
  <c r="E4" i="6"/>
  <c r="E3" i="6"/>
  <c r="E55" i="7" l="1"/>
  <c r="E54" i="6"/>
  <c r="C11" i="5"/>
  <c r="E49" i="5"/>
  <c r="E50" i="5"/>
  <c r="C8" i="5"/>
  <c r="C13" i="5"/>
  <c r="C12" i="5"/>
  <c r="E10" i="5"/>
  <c r="C18" i="5"/>
  <c r="E18" i="5" s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E3" i="5"/>
  <c r="E51" i="5" l="1"/>
  <c r="C15" i="4"/>
  <c r="E15" i="4" s="1"/>
  <c r="C34" i="4"/>
  <c r="C12" i="4"/>
  <c r="E35" i="4"/>
  <c r="E36" i="4"/>
  <c r="E37" i="4"/>
  <c r="E38" i="4"/>
  <c r="E39" i="4"/>
  <c r="E40" i="4"/>
  <c r="E41" i="4"/>
  <c r="E42" i="4"/>
  <c r="E43" i="4"/>
  <c r="E44" i="4"/>
  <c r="E50" i="4"/>
  <c r="E49" i="4"/>
  <c r="E48" i="4"/>
  <c r="E47" i="4"/>
  <c r="E46" i="4"/>
  <c r="E4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8" i="4"/>
  <c r="E7" i="4"/>
  <c r="E6" i="4"/>
  <c r="E5" i="4"/>
  <c r="E4" i="4"/>
  <c r="E3" i="4"/>
  <c r="E51" i="4" l="1"/>
  <c r="C8" i="3"/>
  <c r="E8" i="3" s="1"/>
  <c r="C13" i="3"/>
  <c r="C34" i="3"/>
  <c r="C12" i="3"/>
  <c r="E26" i="3"/>
  <c r="E27" i="3"/>
  <c r="C29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E6" i="3"/>
  <c r="E5" i="3"/>
  <c r="E4" i="3"/>
  <c r="E3" i="3"/>
  <c r="E51" i="3" l="1"/>
  <c r="C10" i="2"/>
  <c r="C8" i="2"/>
  <c r="C33" i="2" l="1"/>
  <c r="C13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2" l="1"/>
  <c r="C12" i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<sst xmlns="http://schemas.openxmlformats.org/spreadsheetml/2006/main" count="356" uniqueCount="62">
  <si>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</si>
  <si>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</si>
  <si>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</si>
  <si>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</si>
  <si>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</si>
  <si>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</si>
  <si>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</si>
  <si>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</si>
  <si>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</si>
  <si>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</si>
  <si>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</si>
  <si>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</si>
  <si>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</si>
  <si>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</si>
  <si>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</si>
  <si>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</si>
  <si>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</si>
  <si>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</si>
  <si>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</si>
  <si>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</si>
  <si>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</si>
  <si>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</si>
  <si>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</si>
  <si>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</si>
  <si>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</si>
  <si>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</si>
  <si>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</si>
  <si>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</si>
  <si>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</si>
  <si>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</si>
  <si>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</si>
  <si>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</si>
  <si>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</si>
  <si>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</si>
  <si>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</si>
  <si>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</si>
  <si>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</si>
  <si>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</si>
  <si>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</si>
  <si>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</si>
  <si>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</si>
  <si>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</si>
  <si>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</si>
  <si>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</si>
  <si>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</si>
  <si>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</si>
  <si>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</si>
  <si>
    <t>INVENTARIO Congelados    31  AGOSTO             .,2016</t>
  </si>
  <si>
    <t>INVENTARIO Congelados    30  SEPTIEMBRE             .,2016</t>
  </si>
  <si>
    <t>Grasa</t>
  </si>
  <si>
    <t>INVENTARIO Congelados    31  OCTUBRE             .,2016</t>
  </si>
  <si>
    <t>INVENTARIO Congelados    30   NOVIEMBRE             .,2016</t>
  </si>
  <si>
    <t>chuleta ahumada</t>
  </si>
  <si>
    <t>tocino</t>
  </si>
  <si>
    <t>CANal</t>
  </si>
  <si>
    <t>INVENTARIO Congelados    02   ENERO             .,2017</t>
  </si>
  <si>
    <t xml:space="preserve">Filete </t>
  </si>
  <si>
    <t>Pavo Ahumado</t>
  </si>
  <si>
    <t>Pavo natural</t>
  </si>
  <si>
    <t>INVENTARIO Congelados    08   ENERO             .,2017</t>
  </si>
  <si>
    <t>Hueso</t>
  </si>
  <si>
    <t>No Remisiono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</si>
</sst>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  <xf numFmtId="44" fontId="3" fillId="2" borderId="0" xfId="0" applyNumberFormat="1" applyFont="1" applyFill="1"/>
    <xf numFmtId="0" fontId="6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47</v>
      </c>
      <c r="C2" s="12"/>
      <c r="D2" s="13"/>
      <c r="E2" s="2"/>
    </row>
    <row r="3" spans="2:5" ht="19.5" thickTop="1" x14ac:dyDescent="0.3">
      <c r="B3" s="3" t="s">
        <v>0</v>
      </c>
      <c r="C3" s="10">
        <v>4</v>
      </c>
      <c r="D3" s="11">
        <v>76</v>
      </c>
      <c r="E3" s="4">
        <f t="shared" ref="E3:E49" si="0">D3*C3</f>
        <v>304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17.11+23.84+19.44+19.64+14.1</f>
        <v>94.13</v>
      </c>
      <c r="D8" s="11">
        <v>76</v>
      </c>
      <c r="E8" s="4">
        <f t="shared" si="0"/>
        <v>7153.8799999999992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f>94.8+114.2+642.8</f>
        <v>851.8</v>
      </c>
      <c r="D10" s="11">
        <v>32</v>
      </c>
      <c r="E10" s="4">
        <f t="shared" si="0"/>
        <v>27257.599999999999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E12" s="4">
        <f t="shared" si="0"/>
        <v>0</v>
      </c>
    </row>
    <row r="13" spans="2:5" x14ac:dyDescent="0.3">
      <c r="B13" s="3" t="s">
        <v>7</v>
      </c>
      <c r="C13" s="10">
        <f>24.8+25.7+28.4+28.3+29.9+28.9+35.1</f>
        <v>201.1</v>
      </c>
      <c r="D13" s="11">
        <v>93</v>
      </c>
      <c r="E13" s="4">
        <f t="shared" si="0"/>
        <v>18702.3</v>
      </c>
    </row>
    <row r="14" spans="2:5" x14ac:dyDescent="0.3">
      <c r="B14" s="3" t="s">
        <v>41</v>
      </c>
      <c r="C14" s="10">
        <v>20</v>
      </c>
      <c r="D14" s="11">
        <v>53</v>
      </c>
      <c r="E14" s="4">
        <f t="shared" si="0"/>
        <v>1060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C18" s="10">
        <v>133.80000000000001</v>
      </c>
      <c r="D18" s="11">
        <v>25</v>
      </c>
      <c r="E18" s="4">
        <f t="shared" si="0"/>
        <v>3345.0000000000005</v>
      </c>
    </row>
    <row r="19" spans="2:5" x14ac:dyDescent="0.3">
      <c r="B19" s="3" t="s">
        <v>11</v>
      </c>
      <c r="C19" s="10">
        <v>226.6</v>
      </c>
      <c r="D19" s="11">
        <v>16</v>
      </c>
      <c r="E19" s="4">
        <f t="shared" si="0"/>
        <v>3625.6</v>
      </c>
    </row>
    <row r="20" spans="2:5" x14ac:dyDescent="0.3">
      <c r="B20" s="3" t="s">
        <v>10</v>
      </c>
      <c r="E20" s="4">
        <f t="shared" si="0"/>
        <v>0</v>
      </c>
    </row>
    <row r="21" spans="2:5" x14ac:dyDescent="0.3">
      <c r="B21" s="3" t="s">
        <v>13</v>
      </c>
      <c r="C21" s="10">
        <v>19.55</v>
      </c>
      <c r="D21" s="11">
        <v>30</v>
      </c>
      <c r="E21" s="4">
        <f t="shared" si="0"/>
        <v>586.5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13.65</v>
      </c>
      <c r="D23" s="11">
        <v>42</v>
      </c>
      <c r="E23" s="4">
        <f t="shared" si="0"/>
        <v>573.30000000000007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309.8</v>
      </c>
      <c r="D26" s="11">
        <v>48</v>
      </c>
      <c r="E26" s="4">
        <f t="shared" si="0"/>
        <v>14870.400000000001</v>
      </c>
    </row>
    <row r="27" spans="2:5" x14ac:dyDescent="0.3">
      <c r="B27" s="3" t="s">
        <v>17</v>
      </c>
      <c r="E27" s="4">
        <f t="shared" si="0"/>
        <v>0</v>
      </c>
    </row>
    <row r="28" spans="2:5" x14ac:dyDescent="0.3">
      <c r="B28" s="3" t="s">
        <v>18</v>
      </c>
      <c r="C28" s="10">
        <v>86</v>
      </c>
      <c r="D28" s="11">
        <v>52</v>
      </c>
      <c r="E28" s="4">
        <f t="shared" si="0"/>
        <v>4472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C31" s="10">
        <v>10</v>
      </c>
      <c r="D31" s="11">
        <v>30</v>
      </c>
      <c r="E31" s="4">
        <f t="shared" si="0"/>
        <v>300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f>27.22*3</f>
        <v>81.66</v>
      </c>
      <c r="D33" s="15">
        <v>48</v>
      </c>
      <c r="E33" s="4">
        <f t="shared" si="0"/>
        <v>3919.68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C36" s="10">
        <v>26.7</v>
      </c>
      <c r="D36" s="11">
        <v>30</v>
      </c>
      <c r="E36" s="4">
        <f t="shared" si="0"/>
        <v>801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v>490</v>
      </c>
      <c r="D38" s="11">
        <v>40</v>
      </c>
      <c r="E38" s="4">
        <f t="shared" si="0"/>
        <v>19600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60.8</v>
      </c>
      <c r="D41" s="11">
        <v>53</v>
      </c>
      <c r="E41" s="4">
        <f t="shared" si="0"/>
        <v>3222.3999999999996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3.6</v>
      </c>
      <c r="D43" s="15">
        <v>80</v>
      </c>
      <c r="E43" s="4">
        <f t="shared" si="0"/>
        <v>288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7</v>
      </c>
      <c r="D45" s="11">
        <v>780</v>
      </c>
      <c r="E45" s="4">
        <f t="shared" si="0"/>
        <v>5460</v>
      </c>
    </row>
    <row r="46" spans="2:5" x14ac:dyDescent="0.3">
      <c r="B46" s="3" t="s">
        <v>34</v>
      </c>
      <c r="E46" s="4">
        <f t="shared" si="0"/>
        <v>0</v>
      </c>
    </row>
    <row r="47" spans="2:5" x14ac:dyDescent="0.3">
      <c r="B47" s="3" t="s">
        <v>42</v>
      </c>
      <c r="C47" s="10">
        <v>15</v>
      </c>
      <c r="D47" s="11">
        <v>80</v>
      </c>
      <c r="E47" s="4">
        <f t="shared" si="0"/>
        <v>1200</v>
      </c>
    </row>
    <row r="48" spans="2:5" x14ac:dyDescent="0.3">
      <c r="B48" s="3" t="s">
        <v>35</v>
      </c>
      <c r="C48" s="10">
        <v>4</v>
      </c>
      <c r="D48" s="11">
        <v>45</v>
      </c>
      <c r="E48" s="4">
        <f t="shared" si="0"/>
        <v>180</v>
      </c>
    </row>
    <row r="49" spans="2:5" x14ac:dyDescent="0.3">
      <c r="B49" s="3" t="s">
        <v>36</v>
      </c>
      <c r="E49" s="4">
        <f t="shared" si="0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118199.65999999999</v>
      </c>
    </row>
    <row r="51" spans="2:5" ht="19.5" thickTop="1" x14ac:dyDescent="0.3">
      <c r="B51"/>
      <c r="C51" s="16"/>
      <c r="E51" s="4"/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16" workbookViewId="0">
      <selection activeCell="A16"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48</v>
      </c>
      <c r="C2" s="12"/>
      <c r="D2" s="13"/>
      <c r="E2" s="2"/>
    </row>
    <row r="3" spans="2:5" ht="19.5" thickTop="1" x14ac:dyDescent="0.3">
      <c r="B3" s="3" t="s">
        <v>0</v>
      </c>
      <c r="E3" s="4">
        <f t="shared" ref="E3:E50" si="0">D3*C3</f>
        <v>0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C6" s="10">
        <v>443.7</v>
      </c>
      <c r="D6" s="11">
        <v>38</v>
      </c>
      <c r="E6" s="4">
        <f t="shared" si="0"/>
        <v>16860.599999999999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20.58+17.88+16.85+17.64+17.66</f>
        <v>90.609999999999985</v>
      </c>
      <c r="D8" s="11">
        <v>90</v>
      </c>
      <c r="E8" s="4">
        <f t="shared" si="0"/>
        <v>8154.8999999999987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v>689.6</v>
      </c>
      <c r="D10" s="11">
        <v>25</v>
      </c>
      <c r="E10" s="4">
        <f t="shared" si="0"/>
        <v>17240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912.2+1017+898.41</f>
        <v>2827.61</v>
      </c>
      <c r="D12" s="11">
        <v>33</v>
      </c>
      <c r="E12" s="4">
        <f t="shared" si="0"/>
        <v>93311.13</v>
      </c>
    </row>
    <row r="13" spans="2:5" x14ac:dyDescent="0.3">
      <c r="B13" s="3" t="s">
        <v>7</v>
      </c>
      <c r="C13" s="10">
        <f>28.3+25.7+24.8</f>
        <v>78.8</v>
      </c>
      <c r="D13" s="11">
        <v>93</v>
      </c>
      <c r="E13" s="4">
        <f t="shared" si="0"/>
        <v>7328.4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1135</v>
      </c>
      <c r="D19" s="11">
        <v>16</v>
      </c>
      <c r="E19" s="4">
        <f t="shared" si="0"/>
        <v>18160</v>
      </c>
    </row>
    <row r="20" spans="2:5" x14ac:dyDescent="0.3">
      <c r="B20" s="3" t="s">
        <v>10</v>
      </c>
      <c r="C20" s="10">
        <v>46.9</v>
      </c>
      <c r="D20" s="11">
        <v>25</v>
      </c>
      <c r="E20" s="4">
        <f t="shared" si="0"/>
        <v>1172.5</v>
      </c>
    </row>
    <row r="21" spans="2:5" x14ac:dyDescent="0.3">
      <c r="B21" s="3" t="s">
        <v>13</v>
      </c>
      <c r="C21" s="10">
        <v>0.8</v>
      </c>
      <c r="D21" s="11">
        <v>30</v>
      </c>
      <c r="E21" s="4">
        <f t="shared" si="0"/>
        <v>24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7.45</v>
      </c>
      <c r="D23" s="11">
        <v>42</v>
      </c>
      <c r="E23" s="4">
        <f t="shared" si="0"/>
        <v>312.90000000000003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5" t="s">
        <v>49</v>
      </c>
      <c r="C26" s="10">
        <v>2</v>
      </c>
      <c r="D26" s="11">
        <v>22</v>
      </c>
      <c r="E26" s="4">
        <f t="shared" si="0"/>
        <v>44</v>
      </c>
    </row>
    <row r="27" spans="2:5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224</v>
      </c>
      <c r="D28" s="11">
        <v>44</v>
      </c>
      <c r="E28" s="4">
        <f t="shared" si="0"/>
        <v>9856</v>
      </c>
    </row>
    <row r="29" spans="2:5" x14ac:dyDescent="0.3">
      <c r="B29" s="3" t="s">
        <v>18</v>
      </c>
      <c r="C29" s="10">
        <f>131.6+75.2</f>
        <v>206.8</v>
      </c>
      <c r="D29" s="11">
        <v>46</v>
      </c>
      <c r="E29" s="4">
        <f t="shared" si="0"/>
        <v>9512.8000000000011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E31" s="4">
        <f t="shared" si="0"/>
        <v>0</v>
      </c>
    </row>
    <row r="32" spans="2:5" x14ac:dyDescent="0.3">
      <c r="B32" s="3" t="s">
        <v>21</v>
      </c>
      <c r="C32" s="10">
        <v>6.85</v>
      </c>
      <c r="D32" s="11">
        <v>30</v>
      </c>
      <c r="E32" s="4">
        <f t="shared" si="0"/>
        <v>205.5</v>
      </c>
    </row>
    <row r="33" spans="2:5" x14ac:dyDescent="0.3">
      <c r="B33" s="3" t="s">
        <v>22</v>
      </c>
      <c r="C33" s="10">
        <v>61</v>
      </c>
      <c r="D33" s="11">
        <v>18</v>
      </c>
      <c r="E33" s="4">
        <f t="shared" si="0"/>
        <v>1098</v>
      </c>
    </row>
    <row r="34" spans="2:5" x14ac:dyDescent="0.3">
      <c r="B34" s="3" t="s">
        <v>23</v>
      </c>
      <c r="C34" s="14">
        <f>7*27.22</f>
        <v>190.54</v>
      </c>
      <c r="D34" s="15">
        <v>48</v>
      </c>
      <c r="E34" s="4">
        <f t="shared" si="0"/>
        <v>9145.92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idden="1" x14ac:dyDescent="0.3">
      <c r="B39" s="3" t="s">
        <v>28</v>
      </c>
      <c r="E39" s="4">
        <f t="shared" si="0"/>
        <v>0</v>
      </c>
    </row>
    <row r="40" spans="2:5" hidden="1" x14ac:dyDescent="0.3">
      <c r="B40" s="3" t="s">
        <v>29</v>
      </c>
      <c r="E40" s="4">
        <f t="shared" si="0"/>
        <v>0</v>
      </c>
    </row>
    <row r="41" spans="2:5" hidden="1" x14ac:dyDescent="0.3">
      <c r="B41" s="3" t="s">
        <v>30</v>
      </c>
      <c r="E41" s="4">
        <f t="shared" si="0"/>
        <v>0</v>
      </c>
    </row>
    <row r="42" spans="2:5" hidden="1" x14ac:dyDescent="0.3">
      <c r="B42" s="3" t="s">
        <v>45</v>
      </c>
      <c r="E42" s="4">
        <f t="shared" si="0"/>
        <v>0</v>
      </c>
    </row>
    <row r="43" spans="2:5" hidden="1" x14ac:dyDescent="0.3">
      <c r="B43" s="3" t="s">
        <v>31</v>
      </c>
      <c r="E43" s="4">
        <f t="shared" si="0"/>
        <v>0</v>
      </c>
    </row>
    <row r="44" spans="2:5" x14ac:dyDescent="0.3">
      <c r="B44" s="3" t="s">
        <v>32</v>
      </c>
      <c r="C44" s="14">
        <v>51.6</v>
      </c>
      <c r="D44" s="15">
        <v>80</v>
      </c>
      <c r="E44" s="4">
        <f t="shared" si="0"/>
        <v>4128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4</v>
      </c>
      <c r="D46" s="11">
        <v>780</v>
      </c>
      <c r="E46" s="4">
        <f t="shared" si="0"/>
        <v>3120</v>
      </c>
    </row>
    <row r="47" spans="2:5" x14ac:dyDescent="0.3">
      <c r="B47" s="3" t="s">
        <v>34</v>
      </c>
      <c r="E47" s="4">
        <f t="shared" si="0"/>
        <v>0</v>
      </c>
    </row>
    <row r="48" spans="2:5" x14ac:dyDescent="0.3">
      <c r="B48" s="3" t="s">
        <v>42</v>
      </c>
      <c r="C48" s="10">
        <v>75</v>
      </c>
      <c r="D48" s="11">
        <v>80</v>
      </c>
      <c r="E48" s="4">
        <f t="shared" si="0"/>
        <v>6000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205674.65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15748031496062992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50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idden="1" x14ac:dyDescent="0.3">
      <c r="B4" s="3" t="s">
        <v>1</v>
      </c>
      <c r="E4" s="4">
        <f t="shared" si="0"/>
        <v>0</v>
      </c>
    </row>
    <row r="5" spans="2:5" hidden="1" x14ac:dyDescent="0.3">
      <c r="B5" s="3" t="s">
        <v>2</v>
      </c>
      <c r="E5" s="4">
        <f t="shared" si="0"/>
        <v>0</v>
      </c>
    </row>
    <row r="6" spans="2:5" hidden="1" x14ac:dyDescent="0.3">
      <c r="B6" s="3" t="s">
        <v>9</v>
      </c>
      <c r="E6" s="4">
        <f t="shared" si="0"/>
        <v>0</v>
      </c>
    </row>
    <row r="7" spans="2:5" hidden="1" x14ac:dyDescent="0.3">
      <c r="B7" s="3" t="s">
        <v>3</v>
      </c>
      <c r="E7" s="4">
        <f t="shared" si="0"/>
        <v>0</v>
      </c>
    </row>
    <row r="8" spans="2:5" hidden="1" x14ac:dyDescent="0.3">
      <c r="B8" s="3" t="s">
        <v>4</v>
      </c>
      <c r="E8" s="4">
        <f t="shared" si="0"/>
        <v>0</v>
      </c>
    </row>
    <row r="9" spans="2:5" hidden="1" x14ac:dyDescent="0.3">
      <c r="B9" s="5" t="s">
        <v>44</v>
      </c>
      <c r="E9" s="4">
        <f t="shared" si="0"/>
        <v>0</v>
      </c>
    </row>
    <row r="10" spans="2:5" hidden="1" x14ac:dyDescent="0.3">
      <c r="B10" s="3" t="s">
        <v>5</v>
      </c>
      <c r="E10" s="4">
        <f t="shared" si="0"/>
        <v>0</v>
      </c>
    </row>
    <row r="11" spans="2:5" ht="19.5" thickTop="1" x14ac:dyDescent="0.3">
      <c r="B11" s="3" t="s">
        <v>5</v>
      </c>
      <c r="C11" s="10">
        <v>243.6</v>
      </c>
      <c r="D11" s="11">
        <v>25</v>
      </c>
      <c r="E11" s="4">
        <f t="shared" si="0"/>
        <v>6090</v>
      </c>
    </row>
    <row r="12" spans="2:5" x14ac:dyDescent="0.3">
      <c r="B12" s="3" t="s">
        <v>6</v>
      </c>
      <c r="C12" s="10">
        <f>883.1+918.82</f>
        <v>1801.92</v>
      </c>
      <c r="D12" s="11">
        <v>33</v>
      </c>
      <c r="E12" s="4">
        <f t="shared" si="0"/>
        <v>59463.360000000001</v>
      </c>
    </row>
    <row r="13" spans="2:5" x14ac:dyDescent="0.3">
      <c r="B13" s="3" t="s">
        <v>7</v>
      </c>
      <c r="C13" s="10">
        <v>25</v>
      </c>
      <c r="D13" s="11">
        <v>93</v>
      </c>
      <c r="E13" s="4">
        <f t="shared" si="0"/>
        <v>2325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C15" s="10">
        <f>19.7+19.66+18.46+19.28</f>
        <v>77.099999999999994</v>
      </c>
      <c r="D15" s="11">
        <v>90</v>
      </c>
      <c r="E15" s="4">
        <f t="shared" si="0"/>
        <v>6938.9999999999991</v>
      </c>
    </row>
    <row r="16" spans="2:5" x14ac:dyDescent="0.3">
      <c r="B16" s="3" t="s">
        <v>8</v>
      </c>
      <c r="C16" s="10">
        <v>389</v>
      </c>
      <c r="D16" s="11">
        <v>58</v>
      </c>
      <c r="E16" s="4">
        <f t="shared" si="0"/>
        <v>22562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180.1</v>
      </c>
      <c r="D19" s="11">
        <v>16</v>
      </c>
      <c r="E19" s="4">
        <f t="shared" si="0"/>
        <v>2881.6</v>
      </c>
    </row>
    <row r="20" spans="2:5" x14ac:dyDescent="0.3">
      <c r="B20" s="3" t="s">
        <v>10</v>
      </c>
      <c r="C20" s="10">
        <v>8.5</v>
      </c>
      <c r="D20" s="11">
        <v>25</v>
      </c>
      <c r="E20" s="4">
        <f t="shared" si="0"/>
        <v>212.5</v>
      </c>
    </row>
    <row r="21" spans="2:5" hidden="1" x14ac:dyDescent="0.3">
      <c r="B21" s="3" t="s">
        <v>13</v>
      </c>
      <c r="E21" s="4">
        <f t="shared" si="0"/>
        <v>0</v>
      </c>
    </row>
    <row r="22" spans="2:5" hidden="1" x14ac:dyDescent="0.3">
      <c r="B22" s="5" t="s">
        <v>14</v>
      </c>
      <c r="E22" s="4">
        <f t="shared" si="0"/>
        <v>0</v>
      </c>
    </row>
    <row r="23" spans="2:5" hidden="1" x14ac:dyDescent="0.3">
      <c r="B23" s="6" t="s">
        <v>15</v>
      </c>
      <c r="E23" s="4">
        <f t="shared" si="0"/>
        <v>0</v>
      </c>
    </row>
    <row r="24" spans="2:5" hidden="1" x14ac:dyDescent="0.3">
      <c r="B24" s="7" t="s">
        <v>15</v>
      </c>
      <c r="E24" s="4">
        <f t="shared" si="0"/>
        <v>0</v>
      </c>
    </row>
    <row r="25" spans="2:5" hidden="1" x14ac:dyDescent="0.3">
      <c r="B25" s="5" t="s">
        <v>16</v>
      </c>
      <c r="E25" s="4">
        <f t="shared" si="0"/>
        <v>0</v>
      </c>
    </row>
    <row r="26" spans="2:5" hidden="1" x14ac:dyDescent="0.3">
      <c r="B26" s="5" t="s">
        <v>49</v>
      </c>
      <c r="E26" s="4">
        <f t="shared" si="0"/>
        <v>0</v>
      </c>
    </row>
    <row r="27" spans="2:5" hidden="1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184.2</v>
      </c>
      <c r="D28" s="11">
        <v>42</v>
      </c>
      <c r="E28" s="4">
        <f t="shared" si="0"/>
        <v>7736.4</v>
      </c>
    </row>
    <row r="29" spans="2:5" x14ac:dyDescent="0.3">
      <c r="B29" s="3" t="s">
        <v>18</v>
      </c>
      <c r="C29" s="10">
        <v>201</v>
      </c>
      <c r="D29" s="11">
        <v>44</v>
      </c>
      <c r="E29" s="4">
        <f t="shared" si="0"/>
        <v>8844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C31" s="10">
        <v>5.2</v>
      </c>
      <c r="D31" s="11">
        <v>70</v>
      </c>
      <c r="E31" s="4">
        <f t="shared" si="0"/>
        <v>364</v>
      </c>
    </row>
    <row r="32" spans="2:5" x14ac:dyDescent="0.3">
      <c r="B32" s="3" t="s">
        <v>21</v>
      </c>
      <c r="E32" s="4">
        <f t="shared" si="0"/>
        <v>0</v>
      </c>
    </row>
    <row r="33" spans="2:5" x14ac:dyDescent="0.3">
      <c r="B33" s="3" t="s">
        <v>22</v>
      </c>
      <c r="C33" s="10">
        <v>40</v>
      </c>
      <c r="D33" s="11">
        <v>18</v>
      </c>
      <c r="E33" s="4">
        <f t="shared" si="0"/>
        <v>720</v>
      </c>
    </row>
    <row r="34" spans="2:5" x14ac:dyDescent="0.3">
      <c r="B34" s="3" t="s">
        <v>23</v>
      </c>
      <c r="C34" s="14">
        <f>6*27.22</f>
        <v>163.32</v>
      </c>
      <c r="D34" s="15">
        <v>48</v>
      </c>
      <c r="E34" s="4">
        <f t="shared" si="0"/>
        <v>7839.36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t="18.75" customHeight="1" x14ac:dyDescent="0.3">
      <c r="B39" s="3" t="s">
        <v>28</v>
      </c>
      <c r="C39" s="10">
        <v>843.2</v>
      </c>
      <c r="D39" s="11">
        <v>33</v>
      </c>
      <c r="E39" s="4">
        <f t="shared" si="0"/>
        <v>27825.600000000002</v>
      </c>
    </row>
    <row r="40" spans="2:5" ht="20.25" customHeight="1" x14ac:dyDescent="0.3">
      <c r="B40" s="3" t="s">
        <v>29</v>
      </c>
      <c r="E40" s="4">
        <f t="shared" si="0"/>
        <v>0</v>
      </c>
    </row>
    <row r="41" spans="2:5" ht="16.5" customHeight="1" x14ac:dyDescent="0.3">
      <c r="B41" s="3" t="s">
        <v>30</v>
      </c>
      <c r="E41" s="4">
        <f t="shared" si="0"/>
        <v>0</v>
      </c>
    </row>
    <row r="42" spans="2:5" ht="23.25" customHeight="1" x14ac:dyDescent="0.3">
      <c r="B42" s="3" t="s">
        <v>45</v>
      </c>
      <c r="C42" s="10">
        <v>8.8000000000000007</v>
      </c>
      <c r="D42" s="11">
        <v>50</v>
      </c>
      <c r="E42" s="4">
        <f t="shared" si="0"/>
        <v>440.00000000000006</v>
      </c>
    </row>
    <row r="43" spans="2:5" ht="16.5" customHeight="1" x14ac:dyDescent="0.3">
      <c r="B43" s="3" t="s">
        <v>31</v>
      </c>
      <c r="C43" s="10">
        <v>1.2</v>
      </c>
      <c r="D43" s="11">
        <v>30</v>
      </c>
      <c r="E43" s="4">
        <f t="shared" si="0"/>
        <v>36</v>
      </c>
    </row>
    <row r="44" spans="2:5" x14ac:dyDescent="0.3">
      <c r="B44" s="3" t="s">
        <v>32</v>
      </c>
      <c r="C44" s="14">
        <v>11</v>
      </c>
      <c r="D44" s="15">
        <v>80</v>
      </c>
      <c r="E44" s="4">
        <f t="shared" si="0"/>
        <v>880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11</v>
      </c>
      <c r="D46" s="11">
        <v>780</v>
      </c>
      <c r="E46" s="4">
        <f t="shared" si="0"/>
        <v>8580</v>
      </c>
    </row>
    <row r="47" spans="2:5" x14ac:dyDescent="0.3">
      <c r="B47" s="3" t="s">
        <v>34</v>
      </c>
      <c r="C47" s="10">
        <v>3.5</v>
      </c>
      <c r="D47" s="11">
        <v>80</v>
      </c>
      <c r="E47" s="4">
        <f t="shared" si="0"/>
        <v>280</v>
      </c>
    </row>
    <row r="48" spans="2:5" x14ac:dyDescent="0.3">
      <c r="B48" s="3" t="s">
        <v>42</v>
      </c>
      <c r="E48" s="4">
        <f t="shared" si="0"/>
        <v>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164018.82</v>
      </c>
    </row>
    <row r="52" spans="2:5" ht="19.5" thickTop="1" x14ac:dyDescent="0.3">
      <c r="B52"/>
      <c r="C52" s="16"/>
      <c r="E52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18" workbookViewId="0">
      <selection activeCell="G30" sqref="G30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51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t="19.5" hidden="1" thickTop="1" x14ac:dyDescent="0.3">
      <c r="B4" s="3" t="s">
        <v>1</v>
      </c>
      <c r="E4" s="4">
        <f t="shared" si="0"/>
        <v>0</v>
      </c>
    </row>
    <row r="5" spans="2:5" ht="19.5" hidden="1" thickTop="1" x14ac:dyDescent="0.3">
      <c r="B5" s="3" t="s">
        <v>2</v>
      </c>
      <c r="E5" s="4">
        <f t="shared" si="0"/>
        <v>0</v>
      </c>
    </row>
    <row r="6" spans="2:5" ht="19.5" customHeight="1" thickTop="1" x14ac:dyDescent="0.3">
      <c r="B6" s="3" t="s">
        <v>9</v>
      </c>
      <c r="C6" s="10">
        <v>183</v>
      </c>
      <c r="D6" s="11">
        <v>45</v>
      </c>
      <c r="E6" s="4">
        <f t="shared" si="0"/>
        <v>8235</v>
      </c>
    </row>
    <row r="7" spans="2:5" ht="20.25" customHeight="1" x14ac:dyDescent="0.3">
      <c r="B7" s="3" t="s">
        <v>3</v>
      </c>
      <c r="E7" s="4">
        <f t="shared" si="0"/>
        <v>0</v>
      </c>
    </row>
    <row r="8" spans="2:5" ht="21.75" customHeight="1" x14ac:dyDescent="0.3">
      <c r="B8" s="3" t="s">
        <v>4</v>
      </c>
      <c r="C8" s="10">
        <f>21.22+20.42+19.12+20.58</f>
        <v>81.34</v>
      </c>
      <c r="D8" s="11">
        <v>98</v>
      </c>
      <c r="E8" s="4">
        <f t="shared" si="0"/>
        <v>7971.3200000000006</v>
      </c>
    </row>
    <row r="9" spans="2:5" ht="19.5" customHeight="1" x14ac:dyDescent="0.3">
      <c r="B9" s="5" t="s">
        <v>54</v>
      </c>
      <c r="E9" s="4">
        <f t="shared" si="0"/>
        <v>0</v>
      </c>
    </row>
    <row r="10" spans="2:5" x14ac:dyDescent="0.3">
      <c r="B10" s="3" t="s">
        <v>5</v>
      </c>
      <c r="C10" s="10">
        <v>420.2</v>
      </c>
      <c r="D10" s="11">
        <v>26</v>
      </c>
      <c r="E10" s="4">
        <f t="shared" si="0"/>
        <v>10925.199999999999</v>
      </c>
    </row>
    <row r="11" spans="2:5" x14ac:dyDescent="0.3">
      <c r="B11" s="3" t="s">
        <v>6</v>
      </c>
      <c r="C11" s="10">
        <f>935+957.37+921.7+931.7+875.4</f>
        <v>4621.1699999999992</v>
      </c>
      <c r="D11" s="11">
        <v>41</v>
      </c>
      <c r="E11" s="4">
        <f t="shared" si="0"/>
        <v>189467.96999999997</v>
      </c>
    </row>
    <row r="12" spans="2:5" x14ac:dyDescent="0.3">
      <c r="B12" s="3" t="s">
        <v>7</v>
      </c>
      <c r="C12" s="10">
        <f>26.7+31.9+34.2+37.1+34.5</f>
        <v>164.4</v>
      </c>
      <c r="D12" s="11">
        <v>95</v>
      </c>
      <c r="E12" s="4">
        <f t="shared" si="0"/>
        <v>15618</v>
      </c>
    </row>
    <row r="13" spans="2:5" x14ac:dyDescent="0.3">
      <c r="B13" s="3" t="s">
        <v>41</v>
      </c>
      <c r="C13" s="10">
        <f>16.4+16.9+16.6+18.1+17.2+18.7+17.3+17.1+17.6+19.6+15.1+18.1+18.4+20.3</f>
        <v>247.4</v>
      </c>
      <c r="D13" s="11">
        <v>58</v>
      </c>
      <c r="E13" s="4">
        <f t="shared" si="0"/>
        <v>14349.2</v>
      </c>
    </row>
    <row r="14" spans="2:5" x14ac:dyDescent="0.3">
      <c r="B14" s="3" t="s">
        <v>39</v>
      </c>
      <c r="E14" s="4">
        <f t="shared" si="0"/>
        <v>0</v>
      </c>
    </row>
    <row r="15" spans="2:5" x14ac:dyDescent="0.3">
      <c r="B15" s="3" t="s">
        <v>8</v>
      </c>
      <c r="E15" s="4">
        <f t="shared" si="0"/>
        <v>0</v>
      </c>
    </row>
    <row r="16" spans="2:5" x14ac:dyDescent="0.3">
      <c r="B16" s="3" t="s">
        <v>52</v>
      </c>
      <c r="C16" s="10">
        <v>10.45</v>
      </c>
      <c r="D16" s="11">
        <v>52</v>
      </c>
      <c r="E16" s="4">
        <f t="shared" si="0"/>
        <v>543.4</v>
      </c>
    </row>
    <row r="17" spans="2:5" x14ac:dyDescent="0.3">
      <c r="B17" s="3" t="s">
        <v>38</v>
      </c>
      <c r="E17" s="4">
        <f t="shared" si="0"/>
        <v>0</v>
      </c>
    </row>
    <row r="18" spans="2:5" x14ac:dyDescent="0.3">
      <c r="B18" s="3" t="s">
        <v>11</v>
      </c>
      <c r="C18" s="10">
        <f>232+312.2</f>
        <v>544.20000000000005</v>
      </c>
      <c r="D18" s="11">
        <v>17</v>
      </c>
      <c r="E18" s="4">
        <f t="shared" si="0"/>
        <v>9251.4000000000015</v>
      </c>
    </row>
    <row r="19" spans="2:5" x14ac:dyDescent="0.3">
      <c r="B19" s="3" t="s">
        <v>10</v>
      </c>
      <c r="C19" s="10">
        <v>137</v>
      </c>
      <c r="D19" s="11">
        <v>24</v>
      </c>
      <c r="E19" s="4">
        <f t="shared" si="0"/>
        <v>3288</v>
      </c>
    </row>
    <row r="20" spans="2:5" ht="18" hidden="1" customHeight="1" x14ac:dyDescent="0.3">
      <c r="B20" s="3" t="s">
        <v>13</v>
      </c>
      <c r="E20" s="4">
        <f t="shared" si="0"/>
        <v>0</v>
      </c>
    </row>
    <row r="21" spans="2:5" ht="18" hidden="1" customHeight="1" x14ac:dyDescent="0.3">
      <c r="B21" s="5" t="s">
        <v>14</v>
      </c>
      <c r="E21" s="4">
        <f t="shared" si="0"/>
        <v>0</v>
      </c>
    </row>
    <row r="22" spans="2:5" ht="18.75" hidden="1" customHeight="1" x14ac:dyDescent="0.3">
      <c r="B22" s="6" t="s">
        <v>15</v>
      </c>
      <c r="E22" s="4">
        <f t="shared" si="0"/>
        <v>0</v>
      </c>
    </row>
    <row r="23" spans="2:5" ht="18.75" hidden="1" customHeight="1" x14ac:dyDescent="0.3">
      <c r="B23" s="7" t="s">
        <v>15</v>
      </c>
      <c r="E23" s="4">
        <f t="shared" si="0"/>
        <v>0</v>
      </c>
    </row>
    <row r="24" spans="2:5" ht="19.5" hidden="1" customHeight="1" x14ac:dyDescent="0.3">
      <c r="B24" s="5" t="s">
        <v>16</v>
      </c>
      <c r="E24" s="4">
        <f t="shared" si="0"/>
        <v>0</v>
      </c>
    </row>
    <row r="25" spans="2:5" ht="18" hidden="1" customHeight="1" x14ac:dyDescent="0.3">
      <c r="B25" s="5" t="s">
        <v>49</v>
      </c>
      <c r="E25" s="4">
        <f t="shared" si="0"/>
        <v>0</v>
      </c>
    </row>
    <row r="26" spans="2:5" ht="18" customHeight="1" x14ac:dyDescent="0.3">
      <c r="B26" s="3" t="s">
        <v>46</v>
      </c>
      <c r="E26" s="4">
        <f t="shared" si="0"/>
        <v>0</v>
      </c>
    </row>
    <row r="27" spans="2:5" x14ac:dyDescent="0.3">
      <c r="B27" s="3" t="s">
        <v>17</v>
      </c>
      <c r="C27" s="10">
        <v>214</v>
      </c>
      <c r="D27" s="11">
        <v>52</v>
      </c>
      <c r="E27" s="4">
        <f t="shared" si="0"/>
        <v>11128</v>
      </c>
    </row>
    <row r="28" spans="2:5" x14ac:dyDescent="0.3">
      <c r="B28" s="3" t="s">
        <v>18</v>
      </c>
      <c r="C28" s="10">
        <v>227.6</v>
      </c>
      <c r="D28" s="11">
        <v>54</v>
      </c>
      <c r="E28" s="4">
        <f t="shared" si="0"/>
        <v>12290.4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C30" s="10">
        <v>4.9000000000000004</v>
      </c>
      <c r="D30" s="11">
        <v>70</v>
      </c>
      <c r="E30" s="4">
        <f t="shared" si="0"/>
        <v>343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v>6</v>
      </c>
      <c r="D33" s="15">
        <v>49</v>
      </c>
      <c r="E33" s="4">
        <f t="shared" si="0"/>
        <v>294</v>
      </c>
    </row>
    <row r="34" spans="2:5" hidden="1" x14ac:dyDescent="0.3">
      <c r="B34" s="8" t="s">
        <v>24</v>
      </c>
      <c r="C34" s="14"/>
      <c r="D34" s="15"/>
      <c r="E34" s="4">
        <f t="shared" si="0"/>
        <v>0</v>
      </c>
    </row>
    <row r="35" spans="2:5" hidden="1" x14ac:dyDescent="0.3">
      <c r="B35" s="3" t="s">
        <v>25</v>
      </c>
      <c r="E35" s="4">
        <f t="shared" si="0"/>
        <v>0</v>
      </c>
    </row>
    <row r="36" spans="2:5" hidden="1" x14ac:dyDescent="0.3">
      <c r="B36" s="3" t="s">
        <v>26</v>
      </c>
      <c r="E36" s="4">
        <f t="shared" si="0"/>
        <v>0</v>
      </c>
    </row>
    <row r="37" spans="2:5" hidden="1" x14ac:dyDescent="0.3">
      <c r="B37" s="3" t="s">
        <v>27</v>
      </c>
      <c r="E37" s="4">
        <f t="shared" si="0"/>
        <v>0</v>
      </c>
    </row>
    <row r="38" spans="2:5" ht="18.75" customHeight="1" x14ac:dyDescent="0.3">
      <c r="B38" s="3" t="s">
        <v>28</v>
      </c>
      <c r="C38" s="10">
        <v>722</v>
      </c>
      <c r="D38" s="11">
        <v>42</v>
      </c>
      <c r="E38" s="4">
        <f t="shared" si="0"/>
        <v>30324</v>
      </c>
    </row>
    <row r="39" spans="2:5" ht="20.25" customHeight="1" x14ac:dyDescent="0.3">
      <c r="B39" s="3" t="s">
        <v>29</v>
      </c>
      <c r="E39" s="4">
        <f t="shared" si="0"/>
        <v>0</v>
      </c>
    </row>
    <row r="40" spans="2:5" ht="16.5" customHeight="1" x14ac:dyDescent="0.3">
      <c r="B40" s="3" t="s">
        <v>30</v>
      </c>
      <c r="E40" s="4">
        <f t="shared" si="0"/>
        <v>0</v>
      </c>
    </row>
    <row r="41" spans="2:5" ht="23.25" customHeight="1" x14ac:dyDescent="0.3">
      <c r="B41" s="3" t="s">
        <v>45</v>
      </c>
      <c r="C41" s="10">
        <v>3.9</v>
      </c>
      <c r="D41" s="11">
        <v>52</v>
      </c>
      <c r="E41" s="4">
        <f t="shared" si="0"/>
        <v>202.79999999999998</v>
      </c>
    </row>
    <row r="42" spans="2:5" ht="16.5" customHeight="1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30.8</v>
      </c>
      <c r="D43" s="15">
        <v>80</v>
      </c>
      <c r="E43" s="4">
        <f t="shared" si="0"/>
        <v>2464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8</v>
      </c>
      <c r="D45" s="11">
        <v>780</v>
      </c>
      <c r="E45" s="4">
        <f t="shared" si="0"/>
        <v>6240</v>
      </c>
    </row>
    <row r="46" spans="2:5" x14ac:dyDescent="0.3">
      <c r="B46" s="3" t="s">
        <v>34</v>
      </c>
      <c r="C46" s="10">
        <v>2</v>
      </c>
      <c r="D46" s="11">
        <v>80</v>
      </c>
      <c r="E46" s="4">
        <f t="shared" si="0"/>
        <v>160</v>
      </c>
    </row>
    <row r="47" spans="2:5" x14ac:dyDescent="0.3">
      <c r="B47" s="3" t="s">
        <v>42</v>
      </c>
      <c r="E47" s="4">
        <f t="shared" si="0"/>
        <v>0</v>
      </c>
    </row>
    <row r="48" spans="2:5" x14ac:dyDescent="0.3">
      <c r="B48" s="3" t="s">
        <v>35</v>
      </c>
      <c r="C48" s="10">
        <v>8</v>
      </c>
      <c r="D48" s="11">
        <v>45</v>
      </c>
      <c r="E48" s="4">
        <f t="shared" si="0"/>
        <v>360</v>
      </c>
    </row>
    <row r="49" spans="2:5" x14ac:dyDescent="0.3">
      <c r="B49" s="3" t="s">
        <v>53</v>
      </c>
      <c r="C49" s="10">
        <v>14.6</v>
      </c>
      <c r="D49" s="11">
        <v>70</v>
      </c>
      <c r="E49" s="4">
        <f t="shared" si="0"/>
        <v>1022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SUM(E3:E47)</f>
        <v>324553.69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35433070866141736" header="0.31496062992125984" footer="0.31496062992125984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opLeftCell="A18" workbookViewId="0">
      <selection activeCell="G29" sqref="G29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55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3" si="0">D3*C3</f>
        <v>0</v>
      </c>
    </row>
    <row r="4" spans="2:5" ht="19.5" hidden="1" thickTop="1" x14ac:dyDescent="0.3">
      <c r="B4" s="3" t="s">
        <v>1</v>
      </c>
      <c r="E4" s="4">
        <f t="shared" si="0"/>
        <v>0</v>
      </c>
    </row>
    <row r="5" spans="2:5" ht="19.5" hidden="1" thickTop="1" x14ac:dyDescent="0.3">
      <c r="B5" s="3" t="s">
        <v>2</v>
      </c>
      <c r="E5" s="4">
        <f t="shared" si="0"/>
        <v>0</v>
      </c>
    </row>
    <row r="6" spans="2:5" ht="19.5" customHeight="1" thickTop="1" x14ac:dyDescent="0.3">
      <c r="B6" s="3" t="s">
        <v>9</v>
      </c>
      <c r="E6" s="4">
        <f t="shared" si="0"/>
        <v>0</v>
      </c>
    </row>
    <row r="7" spans="2:5" ht="20.25" customHeight="1" x14ac:dyDescent="0.3">
      <c r="B7" s="3" t="s">
        <v>3</v>
      </c>
      <c r="E7" s="4">
        <f t="shared" si="0"/>
        <v>0</v>
      </c>
    </row>
    <row r="8" spans="2:5" ht="21.75" customHeight="1" x14ac:dyDescent="0.3">
      <c r="B8" s="3" t="s">
        <v>4</v>
      </c>
      <c r="E8" s="4">
        <f t="shared" si="0"/>
        <v>0</v>
      </c>
    </row>
    <row r="9" spans="2:5" ht="19.5" customHeight="1" x14ac:dyDescent="0.3">
      <c r="B9" s="5" t="s">
        <v>54</v>
      </c>
      <c r="E9" s="4">
        <f t="shared" si="0"/>
        <v>0</v>
      </c>
    </row>
    <row r="10" spans="2:5" x14ac:dyDescent="0.3">
      <c r="B10" s="3" t="s">
        <v>5</v>
      </c>
      <c r="C10" s="10">
        <v>115.1</v>
      </c>
      <c r="D10" s="11">
        <v>27</v>
      </c>
      <c r="E10" s="4">
        <f t="shared" si="0"/>
        <v>3107.7</v>
      </c>
    </row>
    <row r="11" spans="2:5" x14ac:dyDescent="0.3">
      <c r="B11" s="3" t="s">
        <v>6</v>
      </c>
      <c r="C11" s="10">
        <f>1184.7+910.8+931.7+929.9</f>
        <v>3957.1</v>
      </c>
      <c r="D11" s="11">
        <v>41</v>
      </c>
      <c r="E11" s="4">
        <f t="shared" si="0"/>
        <v>162241.1</v>
      </c>
    </row>
    <row r="12" spans="2:5" x14ac:dyDescent="0.3">
      <c r="B12" s="3" t="s">
        <v>7</v>
      </c>
      <c r="C12" s="10">
        <v>26.7</v>
      </c>
      <c r="D12" s="11">
        <v>95</v>
      </c>
      <c r="E12" s="4">
        <f t="shared" si="0"/>
        <v>2536.5</v>
      </c>
    </row>
    <row r="13" spans="2:5" x14ac:dyDescent="0.3">
      <c r="B13" s="3" t="s">
        <v>41</v>
      </c>
      <c r="C13" s="10">
        <f>16.9+18.1+17.3+19.6+18.4+20.3+17.6+17.1+17.2+16.6</f>
        <v>179.1</v>
      </c>
      <c r="D13" s="11">
        <v>58</v>
      </c>
      <c r="E13" s="4">
        <f t="shared" si="0"/>
        <v>10387.799999999999</v>
      </c>
    </row>
    <row r="14" spans="2:5" x14ac:dyDescent="0.3">
      <c r="B14" s="3" t="s">
        <v>39</v>
      </c>
      <c r="E14" s="4">
        <f t="shared" si="0"/>
        <v>0</v>
      </c>
    </row>
    <row r="15" spans="2:5" x14ac:dyDescent="0.3">
      <c r="B15" s="3" t="s">
        <v>8</v>
      </c>
      <c r="E15" s="4">
        <f t="shared" si="0"/>
        <v>0</v>
      </c>
    </row>
    <row r="16" spans="2:5" x14ac:dyDescent="0.3">
      <c r="B16" s="3" t="s">
        <v>52</v>
      </c>
      <c r="E16" s="4">
        <f t="shared" si="0"/>
        <v>0</v>
      </c>
    </row>
    <row r="17" spans="2:5" x14ac:dyDescent="0.3">
      <c r="B17" s="3" t="s">
        <v>38</v>
      </c>
      <c r="E17" s="4">
        <f t="shared" si="0"/>
        <v>0</v>
      </c>
    </row>
    <row r="18" spans="2:5" x14ac:dyDescent="0.3">
      <c r="B18" s="3" t="s">
        <v>11</v>
      </c>
      <c r="C18" s="10">
        <f>738.2+280.8+195.8</f>
        <v>1214.8</v>
      </c>
      <c r="D18" s="11">
        <v>17</v>
      </c>
      <c r="E18" s="4">
        <f t="shared" si="0"/>
        <v>20651.599999999999</v>
      </c>
    </row>
    <row r="19" spans="2:5" x14ac:dyDescent="0.3">
      <c r="B19" s="3" t="s">
        <v>10</v>
      </c>
      <c r="C19" s="10">
        <v>186.6</v>
      </c>
      <c r="D19" s="11">
        <v>24</v>
      </c>
      <c r="E19" s="4">
        <f t="shared" si="0"/>
        <v>4478.3999999999996</v>
      </c>
    </row>
    <row r="20" spans="2:5" ht="18" hidden="1" customHeight="1" x14ac:dyDescent="0.3">
      <c r="B20" s="3" t="s">
        <v>13</v>
      </c>
      <c r="E20" s="4">
        <f t="shared" si="0"/>
        <v>0</v>
      </c>
    </row>
    <row r="21" spans="2:5" ht="18" hidden="1" customHeight="1" x14ac:dyDescent="0.3">
      <c r="B21" s="5" t="s">
        <v>14</v>
      </c>
      <c r="E21" s="4">
        <f t="shared" si="0"/>
        <v>0</v>
      </c>
    </row>
    <row r="22" spans="2:5" ht="18.75" hidden="1" customHeight="1" x14ac:dyDescent="0.3">
      <c r="B22" s="6" t="s">
        <v>15</v>
      </c>
      <c r="E22" s="4">
        <f t="shared" si="0"/>
        <v>0</v>
      </c>
    </row>
    <row r="23" spans="2:5" ht="18.75" hidden="1" customHeight="1" x14ac:dyDescent="0.3">
      <c r="B23" s="7" t="s">
        <v>15</v>
      </c>
      <c r="E23" s="4">
        <f t="shared" si="0"/>
        <v>0</v>
      </c>
    </row>
    <row r="24" spans="2:5" ht="19.5" hidden="1" customHeight="1" x14ac:dyDescent="0.3">
      <c r="B24" s="5" t="s">
        <v>16</v>
      </c>
      <c r="E24" s="4">
        <f t="shared" si="0"/>
        <v>0</v>
      </c>
    </row>
    <row r="25" spans="2:5" ht="18" hidden="1" customHeight="1" x14ac:dyDescent="0.3">
      <c r="B25" s="5" t="s">
        <v>49</v>
      </c>
      <c r="E25" s="4">
        <f t="shared" si="0"/>
        <v>0</v>
      </c>
    </row>
    <row r="26" spans="2:5" ht="18" customHeight="1" x14ac:dyDescent="0.3">
      <c r="B26" s="5" t="s">
        <v>56</v>
      </c>
      <c r="C26" s="10">
        <v>5</v>
      </c>
      <c r="D26" s="11">
        <v>92</v>
      </c>
      <c r="E26" s="4">
        <f t="shared" si="0"/>
        <v>460</v>
      </c>
    </row>
    <row r="27" spans="2:5" ht="18" customHeight="1" x14ac:dyDescent="0.3">
      <c r="B27" s="3" t="s">
        <v>46</v>
      </c>
      <c r="C27" s="10">
        <v>88</v>
      </c>
      <c r="D27" s="11">
        <v>54</v>
      </c>
      <c r="E27" s="4">
        <f t="shared" si="0"/>
        <v>4752</v>
      </c>
    </row>
    <row r="28" spans="2:5" x14ac:dyDescent="0.3">
      <c r="B28" s="3" t="s">
        <v>17</v>
      </c>
      <c r="E28" s="4">
        <f t="shared" si="0"/>
        <v>0</v>
      </c>
    </row>
    <row r="29" spans="2:5" x14ac:dyDescent="0.3">
      <c r="B29" s="3" t="s">
        <v>18</v>
      </c>
      <c r="C29" s="10">
        <v>117.2</v>
      </c>
      <c r="D29" s="11">
        <v>56</v>
      </c>
      <c r="E29" s="4">
        <f t="shared" si="0"/>
        <v>6563.2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E31" s="4">
        <f t="shared" si="0"/>
        <v>0</v>
      </c>
    </row>
    <row r="32" spans="2:5" x14ac:dyDescent="0.3">
      <c r="B32" s="3" t="s">
        <v>21</v>
      </c>
      <c r="E32" s="4">
        <f t="shared" si="0"/>
        <v>0</v>
      </c>
    </row>
    <row r="33" spans="2:5" x14ac:dyDescent="0.3">
      <c r="B33" s="3" t="s">
        <v>22</v>
      </c>
      <c r="C33" s="10">
        <v>81</v>
      </c>
      <c r="D33" s="11">
        <v>18</v>
      </c>
      <c r="E33" s="4">
        <f t="shared" si="0"/>
        <v>1458</v>
      </c>
    </row>
    <row r="34" spans="2:5" x14ac:dyDescent="0.3">
      <c r="B34" s="3" t="s">
        <v>23</v>
      </c>
      <c r="C34" s="14">
        <v>3</v>
      </c>
      <c r="D34" s="15">
        <v>49</v>
      </c>
      <c r="E34" s="4">
        <f t="shared" si="0"/>
        <v>147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x14ac:dyDescent="0.3">
      <c r="B39" s="3" t="s">
        <v>57</v>
      </c>
      <c r="C39" s="10">
        <v>27</v>
      </c>
      <c r="D39" s="11">
        <v>98</v>
      </c>
      <c r="E39" s="4">
        <f t="shared" si="0"/>
        <v>2646</v>
      </c>
    </row>
    <row r="40" spans="2:5" x14ac:dyDescent="0.3">
      <c r="B40" s="3" t="s">
        <v>58</v>
      </c>
      <c r="C40" s="10">
        <v>32.28</v>
      </c>
      <c r="D40" s="11">
        <v>80</v>
      </c>
      <c r="E40" s="4">
        <f t="shared" si="0"/>
        <v>2582.4</v>
      </c>
    </row>
    <row r="41" spans="2:5" ht="18.75" customHeight="1" x14ac:dyDescent="0.3">
      <c r="B41" s="3" t="s">
        <v>28</v>
      </c>
      <c r="E41" s="4">
        <f t="shared" si="0"/>
        <v>0</v>
      </c>
    </row>
    <row r="42" spans="2:5" ht="20.25" customHeight="1" x14ac:dyDescent="0.3">
      <c r="B42" s="3" t="s">
        <v>29</v>
      </c>
      <c r="E42" s="4">
        <f t="shared" si="0"/>
        <v>0</v>
      </c>
    </row>
    <row r="43" spans="2:5" ht="16.5" customHeight="1" x14ac:dyDescent="0.3">
      <c r="B43" s="3" t="s">
        <v>30</v>
      </c>
      <c r="E43" s="4">
        <f t="shared" si="0"/>
        <v>0</v>
      </c>
    </row>
    <row r="44" spans="2:5" ht="23.25" customHeight="1" x14ac:dyDescent="0.3">
      <c r="B44" s="3" t="s">
        <v>45</v>
      </c>
      <c r="E44" s="4">
        <f t="shared" si="0"/>
        <v>0</v>
      </c>
    </row>
    <row r="45" spans="2:5" ht="16.5" customHeight="1" x14ac:dyDescent="0.3">
      <c r="B45" s="3" t="s">
        <v>31</v>
      </c>
      <c r="C45" s="10">
        <v>18.2</v>
      </c>
      <c r="D45" s="11">
        <v>30</v>
      </c>
      <c r="E45" s="4">
        <f t="shared" si="0"/>
        <v>546</v>
      </c>
    </row>
    <row r="46" spans="2:5" x14ac:dyDescent="0.3">
      <c r="B46" s="3" t="s">
        <v>32</v>
      </c>
      <c r="C46" s="14">
        <v>52</v>
      </c>
      <c r="D46" s="15">
        <v>80</v>
      </c>
      <c r="E46" s="4">
        <f t="shared" si="0"/>
        <v>4160</v>
      </c>
    </row>
    <row r="47" spans="2:5" x14ac:dyDescent="0.3">
      <c r="B47" s="3" t="s">
        <v>33</v>
      </c>
      <c r="C47" s="14"/>
      <c r="D47" s="15"/>
      <c r="E47" s="4">
        <f t="shared" si="0"/>
        <v>0</v>
      </c>
    </row>
    <row r="48" spans="2:5" x14ac:dyDescent="0.3">
      <c r="B48" s="8" t="s">
        <v>40</v>
      </c>
      <c r="C48" s="10">
        <v>11</v>
      </c>
      <c r="D48" s="11">
        <v>780</v>
      </c>
      <c r="E48" s="4">
        <f t="shared" si="0"/>
        <v>8580</v>
      </c>
    </row>
    <row r="49" spans="2:5" x14ac:dyDescent="0.3">
      <c r="B49" s="3" t="s">
        <v>34</v>
      </c>
      <c r="E49" s="4">
        <f t="shared" si="0"/>
        <v>0</v>
      </c>
    </row>
    <row r="50" spans="2:5" x14ac:dyDescent="0.3">
      <c r="B50" s="3" t="s">
        <v>42</v>
      </c>
      <c r="E50" s="4">
        <f t="shared" si="0"/>
        <v>0</v>
      </c>
    </row>
    <row r="51" spans="2:5" x14ac:dyDescent="0.3">
      <c r="B51" s="3" t="s">
        <v>35</v>
      </c>
      <c r="E51" s="4">
        <f t="shared" si="0"/>
        <v>0</v>
      </c>
    </row>
    <row r="52" spans="2:5" x14ac:dyDescent="0.3">
      <c r="B52" s="3" t="s">
        <v>53</v>
      </c>
      <c r="E52" s="4">
        <f t="shared" si="0"/>
        <v>0</v>
      </c>
    </row>
    <row r="53" spans="2:5" x14ac:dyDescent="0.3">
      <c r="B53" s="3" t="s">
        <v>36</v>
      </c>
      <c r="E53" s="4">
        <f t="shared" si="0"/>
        <v>0</v>
      </c>
    </row>
    <row r="54" spans="2:5" ht="19.5" thickBot="1" x14ac:dyDescent="0.35">
      <c r="B54"/>
      <c r="C54" s="16"/>
      <c r="D54" s="17" t="s">
        <v>37</v>
      </c>
      <c r="E54" s="9">
        <f>SUM(E3:E50)</f>
        <v>235297.7</v>
      </c>
    </row>
    <row r="55" spans="2:5" ht="19.5" thickTop="1" x14ac:dyDescent="0.3">
      <c r="B55"/>
      <c r="C55" s="16"/>
      <c r="E55" s="4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workbookViewId="0">
      <selection activeCell="H44" sqref="H44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59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4" si="0">D3*C3</f>
        <v>0</v>
      </c>
    </row>
    <row r="4" spans="2:5" ht="19.5" hidden="1" thickTop="1" x14ac:dyDescent="0.3">
      <c r="B4" s="3" t="s">
        <v>1</v>
      </c>
      <c r="E4" s="4">
        <f t="shared" si="0"/>
        <v>0</v>
      </c>
    </row>
    <row r="5" spans="2:5" ht="19.5" hidden="1" thickTop="1" x14ac:dyDescent="0.3">
      <c r="B5" s="3" t="s">
        <v>2</v>
      </c>
      <c r="E5" s="4">
        <f t="shared" si="0"/>
        <v>0</v>
      </c>
    </row>
    <row r="6" spans="2:5" ht="19.5" hidden="1" customHeight="1" thickTop="1" x14ac:dyDescent="0.3">
      <c r="B6" s="3" t="s">
        <v>9</v>
      </c>
      <c r="E6" s="4">
        <f t="shared" si="0"/>
        <v>0</v>
      </c>
    </row>
    <row r="7" spans="2:5" ht="20.25" hidden="1" customHeight="1" x14ac:dyDescent="0.3">
      <c r="B7" s="3" t="s">
        <v>3</v>
      </c>
      <c r="E7" s="4">
        <f t="shared" si="0"/>
        <v>0</v>
      </c>
    </row>
    <row r="8" spans="2:5" ht="21.75" hidden="1" customHeight="1" x14ac:dyDescent="0.3">
      <c r="B8" s="3" t="s">
        <v>4</v>
      </c>
      <c r="E8" s="4">
        <f t="shared" si="0"/>
        <v>0</v>
      </c>
    </row>
    <row r="9" spans="2:5" ht="19.5" hidden="1" customHeight="1" x14ac:dyDescent="0.3">
      <c r="B9" s="5" t="s">
        <v>54</v>
      </c>
      <c r="E9" s="4">
        <f t="shared" si="0"/>
        <v>0</v>
      </c>
    </row>
    <row r="10" spans="2:5" ht="19.5" thickTop="1" x14ac:dyDescent="0.3">
      <c r="B10" s="3" t="s">
        <v>5</v>
      </c>
      <c r="C10" s="10">
        <v>349.8</v>
      </c>
      <c r="D10" s="11">
        <v>27</v>
      </c>
      <c r="E10" s="18">
        <f t="shared" si="0"/>
        <v>9444.6</v>
      </c>
    </row>
    <row r="11" spans="2:5" x14ac:dyDescent="0.3">
      <c r="B11" s="3" t="s">
        <v>6</v>
      </c>
      <c r="E11" s="4">
        <f t="shared" si="0"/>
        <v>0</v>
      </c>
    </row>
    <row r="12" spans="2:5" x14ac:dyDescent="0.3">
      <c r="B12" s="3" t="s">
        <v>7</v>
      </c>
      <c r="C12" s="10">
        <v>26.7</v>
      </c>
      <c r="D12" s="11">
        <v>95</v>
      </c>
      <c r="E12" s="18">
        <f t="shared" si="0"/>
        <v>2536.5</v>
      </c>
    </row>
    <row r="13" spans="2:5" hidden="1" x14ac:dyDescent="0.3">
      <c r="B13" s="3" t="s">
        <v>41</v>
      </c>
      <c r="E13" s="4">
        <f t="shared" si="0"/>
        <v>0</v>
      </c>
    </row>
    <row r="14" spans="2:5" hidden="1" x14ac:dyDescent="0.3">
      <c r="B14" s="3" t="s">
        <v>39</v>
      </c>
      <c r="E14" s="4">
        <f t="shared" si="0"/>
        <v>0</v>
      </c>
    </row>
    <row r="15" spans="2:5" hidden="1" x14ac:dyDescent="0.3">
      <c r="B15" s="3" t="s">
        <v>8</v>
      </c>
      <c r="E15" s="4">
        <f t="shared" si="0"/>
        <v>0</v>
      </c>
    </row>
    <row r="16" spans="2:5" hidden="1" x14ac:dyDescent="0.3">
      <c r="B16" s="3" t="s">
        <v>52</v>
      </c>
      <c r="E16" s="4">
        <f t="shared" si="0"/>
        <v>0</v>
      </c>
    </row>
    <row r="17" spans="2:5" hidden="1" x14ac:dyDescent="0.3">
      <c r="B17" s="3" t="s">
        <v>38</v>
      </c>
      <c r="E17" s="4">
        <f t="shared" si="0"/>
        <v>0</v>
      </c>
    </row>
    <row r="18" spans="2:5" x14ac:dyDescent="0.3">
      <c r="B18" s="3" t="s">
        <v>11</v>
      </c>
      <c r="C18" s="10">
        <v>150</v>
      </c>
      <c r="D18" s="11">
        <v>17</v>
      </c>
      <c r="E18" s="18">
        <f t="shared" si="0"/>
        <v>2550</v>
      </c>
    </row>
    <row r="19" spans="2:5" x14ac:dyDescent="0.3">
      <c r="B19" s="3" t="s">
        <v>10</v>
      </c>
      <c r="C19" s="10">
        <v>89.8</v>
      </c>
      <c r="D19" s="11">
        <v>25</v>
      </c>
      <c r="E19" s="18">
        <f t="shared" si="0"/>
        <v>2245</v>
      </c>
    </row>
    <row r="20" spans="2:5" hidden="1" x14ac:dyDescent="0.3">
      <c r="B20" s="3" t="s">
        <v>13</v>
      </c>
      <c r="E20" s="4">
        <f t="shared" si="0"/>
        <v>0</v>
      </c>
    </row>
    <row r="21" spans="2:5" hidden="1" x14ac:dyDescent="0.3">
      <c r="B21" s="5" t="s">
        <v>14</v>
      </c>
      <c r="E21" s="4">
        <f t="shared" si="0"/>
        <v>0</v>
      </c>
    </row>
    <row r="22" spans="2:5" hidden="1" x14ac:dyDescent="0.3">
      <c r="B22" s="6" t="s">
        <v>15</v>
      </c>
      <c r="E22" s="4">
        <f t="shared" si="0"/>
        <v>0</v>
      </c>
    </row>
    <row r="23" spans="2:5" hidden="1" x14ac:dyDescent="0.3">
      <c r="B23" s="7" t="s">
        <v>15</v>
      </c>
      <c r="E23" s="4">
        <f t="shared" si="0"/>
        <v>0</v>
      </c>
    </row>
    <row r="24" spans="2:5" hidden="1" x14ac:dyDescent="0.3">
      <c r="B24" s="5" t="s">
        <v>16</v>
      </c>
      <c r="E24" s="4">
        <f t="shared" si="0"/>
        <v>0</v>
      </c>
    </row>
    <row r="25" spans="2:5" hidden="1" x14ac:dyDescent="0.3">
      <c r="B25" s="5" t="s">
        <v>49</v>
      </c>
      <c r="E25" s="4">
        <f t="shared" si="0"/>
        <v>0</v>
      </c>
    </row>
    <row r="26" spans="2:5" ht="18" hidden="1" customHeight="1" x14ac:dyDescent="0.3">
      <c r="B26" s="6" t="s">
        <v>56</v>
      </c>
      <c r="E26" s="4">
        <f t="shared" si="0"/>
        <v>0</v>
      </c>
    </row>
    <row r="27" spans="2:5" ht="18" customHeight="1" x14ac:dyDescent="0.3">
      <c r="B27" s="6" t="s">
        <v>60</v>
      </c>
      <c r="C27" s="10">
        <v>509.8</v>
      </c>
      <c r="D27" s="11">
        <v>3.9</v>
      </c>
      <c r="E27" s="18">
        <f t="shared" si="0"/>
        <v>1988.22</v>
      </c>
    </row>
    <row r="28" spans="2:5" ht="18" customHeight="1" x14ac:dyDescent="0.3">
      <c r="B28" s="3" t="s">
        <v>46</v>
      </c>
      <c r="E28" s="4">
        <f t="shared" si="0"/>
        <v>0</v>
      </c>
    </row>
    <row r="29" spans="2:5" hidden="1" x14ac:dyDescent="0.3">
      <c r="B29" s="3" t="s">
        <v>17</v>
      </c>
      <c r="E29" s="4">
        <f t="shared" si="0"/>
        <v>0</v>
      </c>
    </row>
    <row r="30" spans="2:5" hidden="1" x14ac:dyDescent="0.3">
      <c r="B30" s="3" t="s">
        <v>18</v>
      </c>
      <c r="E30" s="4">
        <f t="shared" si="0"/>
        <v>0</v>
      </c>
    </row>
    <row r="31" spans="2:5" hidden="1" x14ac:dyDescent="0.3">
      <c r="B31" s="3" t="s">
        <v>19</v>
      </c>
      <c r="E31" s="4">
        <f t="shared" si="0"/>
        <v>0</v>
      </c>
    </row>
    <row r="32" spans="2:5" hidden="1" x14ac:dyDescent="0.3">
      <c r="B32" s="3" t="s">
        <v>20</v>
      </c>
      <c r="E32" s="4">
        <f t="shared" si="0"/>
        <v>0</v>
      </c>
    </row>
    <row r="33" spans="1:5" hidden="1" x14ac:dyDescent="0.3">
      <c r="B33" s="3" t="s">
        <v>21</v>
      </c>
      <c r="E33" s="4">
        <f t="shared" si="0"/>
        <v>0</v>
      </c>
    </row>
    <row r="34" spans="1:5" hidden="1" x14ac:dyDescent="0.3">
      <c r="B34" s="3" t="s">
        <v>22</v>
      </c>
      <c r="E34" s="4">
        <f t="shared" si="0"/>
        <v>0</v>
      </c>
    </row>
    <row r="35" spans="1:5" x14ac:dyDescent="0.3">
      <c r="A35" s="19" t="s">
        <v>61</v>
      </c>
      <c r="B35" s="3" t="s">
        <v>23</v>
      </c>
      <c r="C35" s="14">
        <v>3</v>
      </c>
      <c r="D35" s="15">
        <v>49</v>
      </c>
      <c r="E35" s="4">
        <f t="shared" si="0"/>
        <v>147</v>
      </c>
    </row>
    <row r="36" spans="1:5" x14ac:dyDescent="0.3">
      <c r="B36" s="8" t="s">
        <v>24</v>
      </c>
      <c r="C36" s="14"/>
      <c r="D36" s="15"/>
      <c r="E36" s="4">
        <f t="shared" si="0"/>
        <v>0</v>
      </c>
    </row>
    <row r="37" spans="1:5" x14ac:dyDescent="0.3">
      <c r="B37" s="3" t="s">
        <v>25</v>
      </c>
      <c r="C37" s="10">
        <v>81.66</v>
      </c>
      <c r="D37" s="11">
        <v>49</v>
      </c>
      <c r="E37" s="18">
        <f t="shared" si="0"/>
        <v>4001.3399999999997</v>
      </c>
    </row>
    <row r="38" spans="1:5" hidden="1" x14ac:dyDescent="0.3">
      <c r="B38" s="3" t="s">
        <v>26</v>
      </c>
      <c r="E38" s="4">
        <f t="shared" si="0"/>
        <v>0</v>
      </c>
    </row>
    <row r="39" spans="1:5" hidden="1" x14ac:dyDescent="0.3">
      <c r="B39" s="3" t="s">
        <v>27</v>
      </c>
      <c r="E39" s="4">
        <f t="shared" si="0"/>
        <v>0</v>
      </c>
    </row>
    <row r="40" spans="1:5" hidden="1" x14ac:dyDescent="0.3">
      <c r="B40" s="3" t="s">
        <v>57</v>
      </c>
      <c r="E40" s="4">
        <f t="shared" si="0"/>
        <v>0</v>
      </c>
    </row>
    <row r="41" spans="1:5" hidden="1" x14ac:dyDescent="0.3">
      <c r="B41" s="3" t="s">
        <v>58</v>
      </c>
      <c r="E41" s="4">
        <f t="shared" si="0"/>
        <v>0</v>
      </c>
    </row>
    <row r="42" spans="1:5" ht="18.75" customHeight="1" x14ac:dyDescent="0.3">
      <c r="B42" s="3" t="s">
        <v>28</v>
      </c>
      <c r="C42" s="10">
        <v>33.6</v>
      </c>
      <c r="D42" s="11">
        <v>39</v>
      </c>
      <c r="E42" s="18">
        <f t="shared" si="0"/>
        <v>1310.4000000000001</v>
      </c>
    </row>
    <row r="43" spans="1:5" ht="20.25" customHeight="1" x14ac:dyDescent="0.3">
      <c r="B43" s="3" t="s">
        <v>29</v>
      </c>
      <c r="E43" s="4">
        <f t="shared" si="0"/>
        <v>0</v>
      </c>
    </row>
    <row r="44" spans="1:5" ht="16.5" customHeight="1" x14ac:dyDescent="0.3">
      <c r="B44" s="3" t="s">
        <v>30</v>
      </c>
      <c r="E44" s="4">
        <f t="shared" si="0"/>
        <v>0</v>
      </c>
    </row>
    <row r="45" spans="1:5" ht="23.25" customHeight="1" x14ac:dyDescent="0.3">
      <c r="B45" s="3" t="s">
        <v>45</v>
      </c>
      <c r="C45" s="10">
        <v>3.85</v>
      </c>
      <c r="D45" s="11">
        <v>52</v>
      </c>
      <c r="E45" s="18">
        <f t="shared" si="0"/>
        <v>200.20000000000002</v>
      </c>
    </row>
    <row r="46" spans="1:5" ht="16.5" customHeight="1" x14ac:dyDescent="0.3">
      <c r="B46" s="3" t="s">
        <v>31</v>
      </c>
      <c r="E46" s="4">
        <f t="shared" si="0"/>
        <v>0</v>
      </c>
    </row>
    <row r="47" spans="1:5" x14ac:dyDescent="0.3">
      <c r="B47" s="3" t="s">
        <v>32</v>
      </c>
      <c r="C47" s="14">
        <v>37.549999999999997</v>
      </c>
      <c r="D47" s="15">
        <v>80</v>
      </c>
      <c r="E47" s="18">
        <f t="shared" si="0"/>
        <v>3004</v>
      </c>
    </row>
    <row r="48" spans="1:5" x14ac:dyDescent="0.3">
      <c r="B48" s="3" t="s">
        <v>33</v>
      </c>
      <c r="C48" s="14"/>
      <c r="D48" s="15"/>
      <c r="E48" s="4">
        <f t="shared" si="0"/>
        <v>0</v>
      </c>
    </row>
    <row r="49" spans="2:5" x14ac:dyDescent="0.3">
      <c r="B49" s="8" t="s">
        <v>40</v>
      </c>
      <c r="C49" s="10">
        <v>9</v>
      </c>
      <c r="D49" s="11">
        <v>780</v>
      </c>
      <c r="E49" s="18">
        <f t="shared" si="0"/>
        <v>7020</v>
      </c>
    </row>
    <row r="50" spans="2:5" x14ac:dyDescent="0.3">
      <c r="B50" s="3" t="s">
        <v>34</v>
      </c>
      <c r="C50" s="10">
        <v>8</v>
      </c>
      <c r="D50" s="11">
        <v>80</v>
      </c>
      <c r="E50" s="18">
        <f t="shared" si="0"/>
        <v>640</v>
      </c>
    </row>
    <row r="51" spans="2:5" hidden="1" x14ac:dyDescent="0.3">
      <c r="B51" s="3" t="s">
        <v>42</v>
      </c>
      <c r="E51" s="4">
        <f t="shared" si="0"/>
        <v>0</v>
      </c>
    </row>
    <row r="52" spans="2:5" hidden="1" x14ac:dyDescent="0.3">
      <c r="B52" s="3" t="s">
        <v>35</v>
      </c>
      <c r="E52" s="4">
        <f t="shared" si="0"/>
        <v>0</v>
      </c>
    </row>
    <row r="53" spans="2:5" hidden="1" x14ac:dyDescent="0.3">
      <c r="B53" s="3" t="s">
        <v>53</v>
      </c>
      <c r="E53" s="4">
        <f t="shared" si="0"/>
        <v>0</v>
      </c>
    </row>
    <row r="54" spans="2:5" hidden="1" x14ac:dyDescent="0.3">
      <c r="B54" s="3" t="s">
        <v>36</v>
      </c>
      <c r="E54" s="4">
        <f t="shared" si="0"/>
        <v>0</v>
      </c>
    </row>
    <row r="55" spans="2:5" ht="19.5" thickBot="1" x14ac:dyDescent="0.35">
      <c r="B55"/>
      <c r="C55" s="16"/>
      <c r="D55" s="17" t="s">
        <v>37</v>
      </c>
      <c r="E55" s="9">
        <f>SUM(E3:E51)</f>
        <v>35087.26</v>
      </c>
    </row>
    <row r="56" spans="2:5" ht="19.5" thickTop="1" x14ac:dyDescent="0.3">
      <c r="B56"/>
      <c r="C56" s="16"/>
      <c r="E56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 2016</vt:lpstr>
      <vt:lpstr>AGOSTO 2016</vt:lpstr>
      <vt:lpstr>SEPTIEMBRE 2016</vt:lpstr>
      <vt:lpstr>OCTUBRE 2016   </vt:lpstr>
      <vt:lpstr>NOVIEMBRE 2016   </vt:lpstr>
      <vt:lpstr>DICIEMBRE 2016</vt:lpstr>
      <vt:lpstr>ENERO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2017-01-17T14:41:58Z</cp:lastPrinted>
  <dcterms:created xsi:type="dcterms:W3CDTF">2016-02-12T14:39:19Z</dcterms:created>
  <dcterms:modified xsi:type="dcterms:W3CDTF">2017-01-17T14:42:03Z</dcterms:modified>
</cp:coreProperties>
</file>