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95" windowWidth="17520" windowHeight="9720" firstSheet="38" activeTab="51"/>
  </bookViews>
  <sheets>
    <sheet name="SEM 01" sheetId="1" r:id="rId1"/>
    <sheet name="SEM 02" sheetId="2" r:id="rId2"/>
    <sheet name="SEM 03" sheetId="3" r:id="rId3"/>
    <sheet name="SEM 04" sheetId="4" r:id="rId4"/>
    <sheet name="SEM 05" sheetId="5" r:id="rId5"/>
    <sheet name="SEM 06" sheetId="6" r:id="rId6"/>
    <sheet name="SEM 07" sheetId="7" r:id="rId7"/>
    <sheet name="SEM 08" sheetId="8" r:id="rId8"/>
    <sheet name="SEM 09" sheetId="9" r:id="rId9"/>
    <sheet name="SEM 10" sheetId="10" r:id="rId10"/>
    <sheet name="SEM 11" sheetId="11" r:id="rId11"/>
    <sheet name="SEM 12" sheetId="12" r:id="rId12"/>
    <sheet name="SEM 13" sheetId="13" r:id="rId13"/>
    <sheet name="SEM 14" sheetId="14" r:id="rId14"/>
    <sheet name="SEM 15" sheetId="15" r:id="rId15"/>
    <sheet name="SEM 16" sheetId="16" r:id="rId16"/>
    <sheet name="SEM 17" sheetId="17" r:id="rId17"/>
    <sheet name="SEM 18" sheetId="18" r:id="rId18"/>
    <sheet name="SEM 19" sheetId="19" r:id="rId19"/>
    <sheet name="SEM 20" sheetId="20" r:id="rId20"/>
    <sheet name="SEM 21" sheetId="21" r:id="rId21"/>
    <sheet name="SEM 22" sheetId="22" r:id="rId22"/>
    <sheet name="SEM 23" sheetId="23" r:id="rId23"/>
    <sheet name="SEM 24" sheetId="24" r:id="rId24"/>
    <sheet name="SEM 25" sheetId="25" r:id="rId25"/>
    <sheet name="SEM 26" sheetId="26" r:id="rId26"/>
    <sheet name="SEM 27" sheetId="27" r:id="rId27"/>
    <sheet name="SEM 28" sheetId="28" r:id="rId28"/>
    <sheet name="SEM 29" sheetId="29" r:id="rId29"/>
    <sheet name="SEM 30" sheetId="30" r:id="rId30"/>
    <sheet name="SEM 31" sheetId="31" r:id="rId31"/>
    <sheet name="SEM 32" sheetId="32" r:id="rId32"/>
    <sheet name="SEM 33" sheetId="33" r:id="rId33"/>
    <sheet name="SEM 34" sheetId="34" r:id="rId34"/>
    <sheet name="SEM 35" sheetId="35" r:id="rId35"/>
    <sheet name="SEM 36" sheetId="36" r:id="rId36"/>
    <sheet name="SEM 37" sheetId="37" r:id="rId37"/>
    <sheet name="SEM 38" sheetId="38" r:id="rId38"/>
    <sheet name="SEM 39" sheetId="39" r:id="rId39"/>
    <sheet name="SEM 40" sheetId="40" r:id="rId40"/>
    <sheet name="SEM 41" sheetId="41" r:id="rId41"/>
    <sheet name="SEM 42" sheetId="42" r:id="rId42"/>
    <sheet name="SEM 43" sheetId="43" r:id="rId43"/>
    <sheet name="SEM 44" sheetId="44" r:id="rId44"/>
    <sheet name="SEM 45" sheetId="45" r:id="rId45"/>
    <sheet name="SEM 46" sheetId="46" r:id="rId46"/>
    <sheet name="SEM 47" sheetId="47" r:id="rId47"/>
    <sheet name="SEM 48" sheetId="48" r:id="rId48"/>
    <sheet name="SEM 49" sheetId="49" r:id="rId49"/>
    <sheet name="SEM 50" sheetId="50" r:id="rId50"/>
    <sheet name="SEM 51" sheetId="51" r:id="rId51"/>
    <sheet name="SEM 52" sheetId="52" r:id="rId52"/>
    <sheet name="Hoja10" sheetId="53" r:id="rId53"/>
    <sheet name="Hoja11" sheetId="54" r:id="rId54"/>
    <sheet name="Hoja12" sheetId="55" r:id="rId55"/>
    <sheet name="Hoja13" sheetId="56" r:id="rId56"/>
    <sheet name="Hoja14" sheetId="57" r:id="rId57"/>
    <sheet name="Hoja15" sheetId="58" r:id="rId58"/>
  </sheets>
  <calcPr calcId="144525"/>
</workbook>
</file>

<file path=xl/calcChain.xml><?xml version="1.0" encoding="utf-8"?>
<calcChain xmlns="http://schemas.openxmlformats.org/spreadsheetml/2006/main">
  <c r="K19" i="52" l="1"/>
  <c r="H19" i="52"/>
  <c r="I17" i="52"/>
  <c r="L17" i="52" s="1"/>
  <c r="I16" i="52"/>
  <c r="L16" i="52" s="1"/>
  <c r="I15" i="52"/>
  <c r="L15" i="52" s="1"/>
  <c r="I14" i="52"/>
  <c r="L14" i="52" s="1"/>
  <c r="L13" i="52"/>
  <c r="I12" i="52"/>
  <c r="L12" i="52" s="1"/>
  <c r="I11" i="52"/>
  <c r="L11" i="52" s="1"/>
  <c r="I10" i="52"/>
  <c r="L10" i="52" s="1"/>
  <c r="I9" i="52"/>
  <c r="L9" i="52" s="1"/>
  <c r="G8" i="52"/>
  <c r="I8" i="52" s="1"/>
  <c r="L8" i="52" s="1"/>
  <c r="G7" i="52"/>
  <c r="G19" i="52" s="1"/>
  <c r="I19" i="52" s="1"/>
  <c r="K19" i="51"/>
  <c r="H19" i="51"/>
  <c r="I17" i="51"/>
  <c r="L17" i="51" s="1"/>
  <c r="I16" i="51"/>
  <c r="L16" i="51" s="1"/>
  <c r="I15" i="51"/>
  <c r="L15" i="51" s="1"/>
  <c r="I14" i="51"/>
  <c r="L14" i="51" s="1"/>
  <c r="L13" i="51"/>
  <c r="I12" i="51"/>
  <c r="L12" i="51" s="1"/>
  <c r="I11" i="51"/>
  <c r="L11" i="51" s="1"/>
  <c r="I10" i="51"/>
  <c r="L10" i="51" s="1"/>
  <c r="I9" i="51"/>
  <c r="L9" i="51" s="1"/>
  <c r="G8" i="51"/>
  <c r="I8" i="51" s="1"/>
  <c r="L8" i="51" s="1"/>
  <c r="G7" i="51"/>
  <c r="G19" i="51" s="1"/>
  <c r="I19" i="51" s="1"/>
  <c r="G7" i="50"/>
  <c r="K19" i="50"/>
  <c r="H19" i="50"/>
  <c r="I17" i="50"/>
  <c r="L17" i="50" s="1"/>
  <c r="I16" i="50"/>
  <c r="L16" i="50" s="1"/>
  <c r="I15" i="50"/>
  <c r="L15" i="50" s="1"/>
  <c r="I14" i="50"/>
  <c r="L14" i="50" s="1"/>
  <c r="L13" i="50"/>
  <c r="G12" i="50"/>
  <c r="I12" i="50" s="1"/>
  <c r="L12" i="50" s="1"/>
  <c r="I11" i="50"/>
  <c r="L11" i="50" s="1"/>
  <c r="I10" i="50"/>
  <c r="L10" i="50" s="1"/>
  <c r="I9" i="50"/>
  <c r="L9" i="50" s="1"/>
  <c r="G8" i="50"/>
  <c r="G19" i="50" s="1"/>
  <c r="I19" i="50" s="1"/>
  <c r="I7" i="50"/>
  <c r="L7" i="50" s="1"/>
  <c r="K19" i="49"/>
  <c r="H19" i="49"/>
  <c r="I17" i="49"/>
  <c r="L17" i="49" s="1"/>
  <c r="I16" i="49"/>
  <c r="L16" i="49" s="1"/>
  <c r="I15" i="49"/>
  <c r="L15" i="49" s="1"/>
  <c r="I14" i="49"/>
  <c r="L14" i="49" s="1"/>
  <c r="L13" i="49"/>
  <c r="G12" i="49"/>
  <c r="I12" i="49" s="1"/>
  <c r="L12" i="49" s="1"/>
  <c r="I11" i="49"/>
  <c r="L11" i="49" s="1"/>
  <c r="I10" i="49"/>
  <c r="L10" i="49" s="1"/>
  <c r="I9" i="49"/>
  <c r="L9" i="49" s="1"/>
  <c r="G8" i="49"/>
  <c r="G19" i="49" s="1"/>
  <c r="I19" i="49" s="1"/>
  <c r="I7" i="49"/>
  <c r="L7" i="49" s="1"/>
  <c r="I7" i="52" l="1"/>
  <c r="L7" i="52" s="1"/>
  <c r="I7" i="51"/>
  <c r="L7" i="51" s="1"/>
  <c r="I8" i="50"/>
  <c r="L8" i="50" s="1"/>
  <c r="I8" i="49"/>
  <c r="L8" i="49" s="1"/>
  <c r="G12" i="48" l="1"/>
  <c r="K19" i="48"/>
  <c r="H19" i="48"/>
  <c r="I17" i="48"/>
  <c r="I16" i="48"/>
  <c r="I15" i="48"/>
  <c r="I14" i="48"/>
  <c r="I12" i="48"/>
  <c r="I11" i="48"/>
  <c r="I10" i="48"/>
  <c r="I9" i="48"/>
  <c r="G8" i="48"/>
  <c r="G19" i="48" s="1"/>
  <c r="I19" i="48" s="1"/>
  <c r="I7" i="48"/>
  <c r="K19" i="47"/>
  <c r="H19" i="47"/>
  <c r="I17" i="47"/>
  <c r="I16" i="47"/>
  <c r="I15" i="47"/>
  <c r="I14" i="47"/>
  <c r="I12" i="47"/>
  <c r="I11" i="47"/>
  <c r="I10" i="47"/>
  <c r="I9" i="47"/>
  <c r="G8" i="47"/>
  <c r="G19" i="47" s="1"/>
  <c r="I19" i="47" s="1"/>
  <c r="I7" i="47"/>
  <c r="K18" i="46"/>
  <c r="H18" i="46"/>
  <c r="I16" i="46"/>
  <c r="I15" i="46"/>
  <c r="I14" i="46"/>
  <c r="I13" i="46"/>
  <c r="I12" i="46"/>
  <c r="I11" i="46"/>
  <c r="I10" i="46"/>
  <c r="I9" i="46"/>
  <c r="G8" i="46"/>
  <c r="G18" i="46" s="1"/>
  <c r="I18" i="46" s="1"/>
  <c r="I7" i="46"/>
  <c r="K18" i="45"/>
  <c r="H18" i="45"/>
  <c r="I16" i="45"/>
  <c r="I15" i="45"/>
  <c r="I14" i="45"/>
  <c r="I13" i="45"/>
  <c r="I12" i="45"/>
  <c r="I11" i="45"/>
  <c r="I10" i="45"/>
  <c r="I9" i="45"/>
  <c r="G8" i="45"/>
  <c r="G18" i="45" s="1"/>
  <c r="I18" i="45" s="1"/>
  <c r="I7" i="45"/>
  <c r="K18" i="44"/>
  <c r="H18" i="44"/>
  <c r="I16" i="44"/>
  <c r="I15" i="44"/>
  <c r="I14" i="44"/>
  <c r="I13" i="44"/>
  <c r="I12" i="44"/>
  <c r="I11" i="44"/>
  <c r="I10" i="44"/>
  <c r="I9" i="44"/>
  <c r="G8" i="44"/>
  <c r="G18" i="44" s="1"/>
  <c r="I18" i="44" s="1"/>
  <c r="I7" i="44"/>
  <c r="K18" i="43"/>
  <c r="H18" i="43"/>
  <c r="I16" i="43"/>
  <c r="I15" i="43"/>
  <c r="I14" i="43"/>
  <c r="I13" i="43"/>
  <c r="I12" i="43"/>
  <c r="I11" i="43"/>
  <c r="I10" i="43"/>
  <c r="I9" i="43"/>
  <c r="G8" i="43"/>
  <c r="G18" i="43" s="1"/>
  <c r="I18" i="43" s="1"/>
  <c r="I7" i="43"/>
  <c r="K18" i="42"/>
  <c r="H18" i="42"/>
  <c r="I16" i="42"/>
  <c r="I15" i="42"/>
  <c r="I14" i="42"/>
  <c r="I13" i="42"/>
  <c r="I12" i="42"/>
  <c r="I11" i="42"/>
  <c r="I10" i="42"/>
  <c r="I9" i="42"/>
  <c r="G8" i="42"/>
  <c r="G18" i="42" s="1"/>
  <c r="I18" i="42" s="1"/>
  <c r="I7" i="42"/>
  <c r="K18" i="41"/>
  <c r="H18" i="41"/>
  <c r="I16" i="41"/>
  <c r="I15" i="41"/>
  <c r="I14" i="41"/>
  <c r="I13" i="41"/>
  <c r="I12" i="41"/>
  <c r="I11" i="41"/>
  <c r="I10" i="41"/>
  <c r="I9" i="41"/>
  <c r="G8" i="41"/>
  <c r="G18" i="41" s="1"/>
  <c r="I18" i="41" s="1"/>
  <c r="I7" i="41"/>
  <c r="K18" i="40"/>
  <c r="H18" i="40"/>
  <c r="I16" i="40"/>
  <c r="I15" i="40"/>
  <c r="I14" i="40"/>
  <c r="I13" i="40"/>
  <c r="I12" i="40"/>
  <c r="I11" i="40"/>
  <c r="I10" i="40"/>
  <c r="I9" i="40"/>
  <c r="G8" i="40"/>
  <c r="G18" i="40" s="1"/>
  <c r="I18" i="40" s="1"/>
  <c r="I7" i="40"/>
  <c r="G8" i="39"/>
  <c r="K18" i="39"/>
  <c r="H18" i="39"/>
  <c r="G18" i="39"/>
  <c r="I18" i="39" s="1"/>
  <c r="I16" i="39"/>
  <c r="I15" i="39"/>
  <c r="I14" i="39"/>
  <c r="I13" i="39"/>
  <c r="I12" i="39"/>
  <c r="I11" i="39"/>
  <c r="I10" i="39"/>
  <c r="I9" i="39"/>
  <c r="I8" i="39"/>
  <c r="I7" i="39"/>
  <c r="K18" i="38"/>
  <c r="H18" i="38"/>
  <c r="G18" i="38"/>
  <c r="I18" i="38" s="1"/>
  <c r="I16" i="38"/>
  <c r="I15" i="38"/>
  <c r="I14" i="38"/>
  <c r="I13" i="38"/>
  <c r="I12" i="38"/>
  <c r="I11" i="38"/>
  <c r="I10" i="38"/>
  <c r="I9" i="38"/>
  <c r="I8" i="38"/>
  <c r="I7" i="38"/>
  <c r="K18" i="37"/>
  <c r="H18" i="37"/>
  <c r="G18" i="37"/>
  <c r="I18" i="37" s="1"/>
  <c r="I16" i="37"/>
  <c r="I15" i="37"/>
  <c r="I14" i="37"/>
  <c r="I13" i="37"/>
  <c r="I12" i="37"/>
  <c r="I11" i="37"/>
  <c r="I10" i="37"/>
  <c r="I9" i="37"/>
  <c r="I8" i="37"/>
  <c r="I7" i="37"/>
  <c r="K18" i="36"/>
  <c r="H18" i="36"/>
  <c r="G18" i="36"/>
  <c r="I18" i="36" s="1"/>
  <c r="I16" i="36"/>
  <c r="I15" i="36"/>
  <c r="I14" i="36"/>
  <c r="I13" i="36"/>
  <c r="I12" i="36"/>
  <c r="I11" i="36"/>
  <c r="I10" i="36"/>
  <c r="I9" i="36"/>
  <c r="I8" i="36"/>
  <c r="I7" i="36"/>
  <c r="K18" i="35"/>
  <c r="H18" i="35"/>
  <c r="G18" i="35"/>
  <c r="I18" i="35" s="1"/>
  <c r="I16" i="35"/>
  <c r="I15" i="35"/>
  <c r="I14" i="35"/>
  <c r="I13" i="35"/>
  <c r="I12" i="35"/>
  <c r="I11" i="35"/>
  <c r="I10" i="35"/>
  <c r="I9" i="35"/>
  <c r="I8" i="35"/>
  <c r="I7" i="35"/>
  <c r="I7" i="34"/>
  <c r="K18" i="34"/>
  <c r="H18" i="34"/>
  <c r="G18" i="34"/>
  <c r="I18" i="34" s="1"/>
  <c r="I16" i="34"/>
  <c r="I15" i="34"/>
  <c r="I14" i="34"/>
  <c r="I13" i="34"/>
  <c r="I12" i="34"/>
  <c r="I11" i="34"/>
  <c r="I10" i="34"/>
  <c r="I9" i="34"/>
  <c r="I8" i="34"/>
  <c r="K18" i="33"/>
  <c r="H18" i="33"/>
  <c r="G18" i="33"/>
  <c r="I18" i="33" s="1"/>
  <c r="I16" i="33"/>
  <c r="I15" i="33"/>
  <c r="I14" i="33"/>
  <c r="I13" i="33"/>
  <c r="I12" i="33"/>
  <c r="I11" i="33"/>
  <c r="I10" i="33"/>
  <c r="I9" i="33"/>
  <c r="I8" i="33"/>
  <c r="K18" i="32"/>
  <c r="H18" i="32"/>
  <c r="G18" i="32"/>
  <c r="I18" i="32" s="1"/>
  <c r="I16" i="32"/>
  <c r="I15" i="32"/>
  <c r="I14" i="32"/>
  <c r="I13" i="32"/>
  <c r="I12" i="32"/>
  <c r="I11" i="32"/>
  <c r="I10" i="32"/>
  <c r="I9" i="32"/>
  <c r="I8" i="32"/>
  <c r="I7" i="32"/>
  <c r="K18" i="31"/>
  <c r="H18" i="31"/>
  <c r="G18" i="31"/>
  <c r="I18" i="31" s="1"/>
  <c r="I16" i="31"/>
  <c r="I15" i="31"/>
  <c r="I14" i="31"/>
  <c r="I13" i="31"/>
  <c r="I12" i="31"/>
  <c r="I11" i="31"/>
  <c r="I10" i="31"/>
  <c r="I9" i="31"/>
  <c r="I8" i="31"/>
  <c r="I7" i="31"/>
  <c r="K18" i="30"/>
  <c r="H18" i="30"/>
  <c r="G18" i="30"/>
  <c r="I18" i="30" s="1"/>
  <c r="I16" i="30"/>
  <c r="I15" i="30"/>
  <c r="I14" i="30"/>
  <c r="I13" i="30"/>
  <c r="I12" i="30"/>
  <c r="I11" i="30"/>
  <c r="I10" i="30"/>
  <c r="I9" i="30"/>
  <c r="I8" i="30"/>
  <c r="I7" i="30"/>
  <c r="K18" i="29"/>
  <c r="H18" i="29"/>
  <c r="G18" i="29"/>
  <c r="I18" i="29" s="1"/>
  <c r="I16" i="29"/>
  <c r="I15" i="29"/>
  <c r="I14" i="29"/>
  <c r="I13" i="29"/>
  <c r="I12" i="29"/>
  <c r="I11" i="29"/>
  <c r="I10" i="29"/>
  <c r="I9" i="29"/>
  <c r="I8" i="29"/>
  <c r="I7" i="29"/>
  <c r="K18" i="28"/>
  <c r="H18" i="28"/>
  <c r="G18" i="28"/>
  <c r="I18" i="28" s="1"/>
  <c r="I16" i="28"/>
  <c r="I15" i="28"/>
  <c r="I14" i="28"/>
  <c r="I13" i="28"/>
  <c r="I12" i="28"/>
  <c r="I11" i="28"/>
  <c r="I10" i="28"/>
  <c r="I9" i="28"/>
  <c r="I8" i="28"/>
  <c r="I7" i="28"/>
  <c r="K18" i="27"/>
  <c r="H18" i="27"/>
  <c r="G18" i="27"/>
  <c r="I18" i="27" s="1"/>
  <c r="I16" i="27"/>
  <c r="I15" i="27"/>
  <c r="I14" i="27"/>
  <c r="I13" i="27"/>
  <c r="I12" i="27"/>
  <c r="I11" i="27"/>
  <c r="I10" i="27"/>
  <c r="I9" i="27"/>
  <c r="I8" i="27"/>
  <c r="I7" i="27"/>
  <c r="K18" i="26"/>
  <c r="H18" i="26"/>
  <c r="G18" i="26"/>
  <c r="I18" i="26" s="1"/>
  <c r="I16" i="26"/>
  <c r="I15" i="26"/>
  <c r="I14" i="26"/>
  <c r="I13" i="26"/>
  <c r="I12" i="26"/>
  <c r="I11" i="26"/>
  <c r="I10" i="26"/>
  <c r="I9" i="26"/>
  <c r="I8" i="26"/>
  <c r="I7" i="26"/>
  <c r="K18" i="25"/>
  <c r="H18" i="25"/>
  <c r="G18" i="25"/>
  <c r="I18" i="25" s="1"/>
  <c r="I16" i="25"/>
  <c r="I15" i="25"/>
  <c r="I14" i="25"/>
  <c r="I13" i="25"/>
  <c r="I12" i="25"/>
  <c r="I11" i="25"/>
  <c r="I10" i="25"/>
  <c r="I9" i="25"/>
  <c r="I8" i="25"/>
  <c r="I7" i="25"/>
  <c r="H18" i="24"/>
  <c r="J18" i="24"/>
  <c r="G18" i="24"/>
  <c r="I18" i="23"/>
  <c r="G18" i="23"/>
  <c r="I18" i="22"/>
  <c r="G18" i="22"/>
  <c r="I18" i="21"/>
  <c r="G18" i="21"/>
  <c r="I18" i="20"/>
  <c r="G18" i="20"/>
  <c r="I18" i="19"/>
  <c r="G18" i="19"/>
  <c r="I18" i="18"/>
  <c r="G18" i="18"/>
  <c r="I18" i="17"/>
  <c r="G18" i="17"/>
  <c r="I18" i="16"/>
  <c r="G18" i="16"/>
  <c r="I18" i="15"/>
  <c r="G18" i="15"/>
  <c r="I18" i="14"/>
  <c r="G18" i="14"/>
  <c r="I18" i="13"/>
  <c r="G18" i="13"/>
  <c r="I18" i="12"/>
  <c r="G18" i="12"/>
  <c r="I18" i="11"/>
  <c r="G18" i="11"/>
  <c r="I18" i="10"/>
  <c r="G18" i="10"/>
  <c r="I18" i="9"/>
  <c r="G18" i="9"/>
  <c r="I18" i="8"/>
  <c r="G18" i="8"/>
  <c r="I18" i="7"/>
  <c r="G18" i="7"/>
  <c r="I18" i="6"/>
  <c r="G18" i="6"/>
  <c r="I18" i="5"/>
  <c r="G18" i="5"/>
  <c r="I18" i="4"/>
  <c r="G18" i="4"/>
  <c r="I18" i="3"/>
  <c r="G18" i="3"/>
  <c r="I18" i="2"/>
  <c r="G18" i="2"/>
  <c r="I18" i="1"/>
  <c r="G18" i="1"/>
  <c r="I8" i="48" l="1"/>
  <c r="I8" i="47"/>
  <c r="I8" i="46"/>
  <c r="I8" i="45"/>
  <c r="I8" i="44"/>
  <c r="I8" i="43"/>
  <c r="I8" i="42"/>
  <c r="I8" i="41"/>
  <c r="I8" i="40"/>
</calcChain>
</file>

<file path=xl/sharedStrings.xml><?xml version="1.0" encoding="utf-8"?>
<sst xmlns="http://schemas.openxmlformats.org/spreadsheetml/2006/main" count="1692" uniqueCount="118">
  <si>
    <t>RELACION DE PERSONAL CASA SRA NORMA LEDO</t>
  </si>
  <si>
    <t>SUELDO DIARIO</t>
  </si>
  <si>
    <t>DIAS K TRABAJAN</t>
  </si>
  <si>
    <t>DIA EXTRA</t>
  </si>
  <si>
    <t>PASAJES</t>
  </si>
  <si>
    <t>sub total</t>
  </si>
  <si>
    <t>PRESTAMOS</t>
  </si>
  <si>
    <t>PAGOS</t>
  </si>
  <si>
    <t>DIAS DE DESCANSO</t>
  </si>
  <si>
    <t>AMALIA  CARDENAS FIGUEROA</t>
  </si>
  <si>
    <t>XXXXXXXXX</t>
  </si>
  <si>
    <t>Sabado-Domingo</t>
  </si>
  <si>
    <t>CRUZ DIAZ HERNANDEZ</t>
  </si>
  <si>
    <t>Domingo</t>
  </si>
  <si>
    <t>DOLORES TELLEZ LOPEZ</t>
  </si>
  <si>
    <t>Sabado</t>
  </si>
  <si>
    <t>EDITH LUIS SEGURA</t>
  </si>
  <si>
    <t>MA. DEL ROSARIO CASTAÑEDA RODRIGUEZ</t>
  </si>
  <si>
    <t>X SEMANA</t>
  </si>
  <si>
    <t>INFONAVIT</t>
  </si>
  <si>
    <t>ROSALIA TELLEZ RIVERA</t>
  </si>
  <si>
    <t>Sabado --Domingo</t>
  </si>
  <si>
    <t>TOTAL DE NOMINA</t>
  </si>
  <si>
    <t>ENVIAR</t>
  </si>
  <si>
    <r>
      <t xml:space="preserve">VALE DE TORTILLAS      POR  </t>
    </r>
    <r>
      <rPr>
        <b/>
        <u/>
        <sz val="14"/>
        <color rgb="FF0000FF"/>
        <rFont val="Calibri"/>
        <family val="2"/>
        <scheme val="minor"/>
      </rPr>
      <t xml:space="preserve"> $ 40.00</t>
    </r>
  </si>
  <si>
    <t>07 ENERO 2012.,</t>
  </si>
  <si>
    <t>14 ENERO 2012.,</t>
  </si>
  <si>
    <t>OJO DESCONTAR SOLO 300.00</t>
  </si>
  <si>
    <t>21 ENERO 2012.,</t>
  </si>
  <si>
    <t>RECIBIO EL PAGO EN EFECTIVO ING. OCTAVIO</t>
  </si>
  <si>
    <t>TRAER EL EFECTIVO ES DE SRA NLP</t>
  </si>
  <si>
    <t>28 ENERO 2012.,</t>
  </si>
  <si>
    <t>DE DOS SEMANAS</t>
  </si>
  <si>
    <r>
      <t xml:space="preserve">VALE DE TORTILLAS      POR  </t>
    </r>
    <r>
      <rPr>
        <b/>
        <u/>
        <sz val="14"/>
        <color rgb="FF0000FF"/>
        <rFont val="Calibri"/>
        <family val="2"/>
        <scheme val="minor"/>
      </rPr>
      <t xml:space="preserve"> $ 70.00</t>
    </r>
  </si>
  <si>
    <t>04  FEBRERO    2012.,</t>
  </si>
  <si>
    <r>
      <t xml:space="preserve">VALE DE TORTILLAS      POR  </t>
    </r>
    <r>
      <rPr>
        <b/>
        <u/>
        <sz val="14"/>
        <color rgb="FF0000FF"/>
        <rFont val="Calibri"/>
        <family val="2"/>
        <scheme val="minor"/>
      </rPr>
      <t xml:space="preserve"> $  40.00</t>
    </r>
  </si>
  <si>
    <t>11  FEBRERO    2012.,</t>
  </si>
  <si>
    <t>****  DIA FESTIVO  6 FEBRERO</t>
  </si>
  <si>
    <t>*****</t>
  </si>
  <si>
    <t>OJO  ME FALTO COBRAR EL SABADO</t>
  </si>
  <si>
    <t>SEMANA # 07 DEL 12 AL 18 DE FEBRERO 2012</t>
  </si>
  <si>
    <t>NOTA: LA SEMANA PASADA SOLO COBRE EL DIA FESTIVO Y ME FALTO EL SABADO</t>
  </si>
  <si>
    <t>OJO  PAQUE +  EN EFECTIVO  3,000.00</t>
  </si>
  <si>
    <t>SEMANA # 08  DEL 19 AL   25  DE FEBRERO 2012</t>
  </si>
  <si>
    <t>OJO QUE DE FAVOR HOY NO LE DESCUENTE</t>
  </si>
  <si>
    <r>
      <t xml:space="preserve">VALE DE TORTILLAS  X DOS SEMANAS   POR  </t>
    </r>
    <r>
      <rPr>
        <b/>
        <u/>
        <sz val="14"/>
        <color rgb="FF0000FF"/>
        <rFont val="Calibri"/>
        <family val="2"/>
        <scheme val="minor"/>
      </rPr>
      <t xml:space="preserve"> $  40.00</t>
    </r>
  </si>
  <si>
    <t>OJO</t>
  </si>
  <si>
    <t>SEMANA # 9  DEL 26  AL   03  DE MARZO 2012</t>
  </si>
  <si>
    <t>SEMANA # 10  DEL 04   AL   10     DE MARZO 2012</t>
  </si>
  <si>
    <t>HACER CHEQUE DE NOMINA CONTADOR  50,000.00</t>
  </si>
  <si>
    <t>SEMANA # 11  DEL 11   AL   17     DE MARZO 2012</t>
  </si>
  <si>
    <t>SEMANA # 12  DEL 18   AL   24    DE MARZO 2012</t>
  </si>
  <si>
    <t>DIO OTROS 300.00 EN EFECTIVO</t>
  </si>
  <si>
    <t>YA DEJO EL PAGO EL SABADO PASADO</t>
  </si>
  <si>
    <t>Y SE LE PRESTO + 6,000.00</t>
  </si>
  <si>
    <t>SEMANA # 13  DEL 25   AL   31    DE MARZO 2012</t>
  </si>
  <si>
    <t>BAJA</t>
  </si>
  <si>
    <t>SEMANA # 14  DEL 01   AL   06    DE ABRIL  2012</t>
  </si>
  <si>
    <r>
      <t xml:space="preserve">VALE DE TORTILLAS      POR  </t>
    </r>
    <r>
      <rPr>
        <b/>
        <u/>
        <sz val="14"/>
        <color rgb="FF0000FF"/>
        <rFont val="Calibri"/>
        <family val="2"/>
        <scheme val="minor"/>
      </rPr>
      <t xml:space="preserve"> $  30.00</t>
    </r>
  </si>
  <si>
    <t xml:space="preserve">ENVIAR VALE </t>
  </si>
  <si>
    <t>SEMANA # 15  DEL 07   AL   14    DE ABRIL  2012</t>
  </si>
  <si>
    <t>MARITSA  FLORES CARNDENAS</t>
  </si>
  <si>
    <t>SEMANA # 16  DEL 15   AL   21    DE ABRIL  2012</t>
  </si>
  <si>
    <t>SEMANA # 17  DEL 22   AL     28  DE ABRIL  2012</t>
  </si>
  <si>
    <t>VALE TORTILLAS</t>
  </si>
  <si>
    <t>SEMANA # 18  DEL 29   AL    05   MAYO    2012</t>
  </si>
  <si>
    <t>SEMANA # 19  DEL 06   AL    12   MAYO    2012</t>
  </si>
  <si>
    <t>SEMANA # 20    DEL 13  AL    19   MAYO    2012</t>
  </si>
  <si>
    <t>SEMANA # 21    DEL 20   AL    26   MAYO    2012</t>
  </si>
  <si>
    <t>OJO PRESTAMO PARA EDITH 1,000.00</t>
  </si>
  <si>
    <t>OJO PRESTAMO PARA ROSY TELLEZ 1,000.00</t>
  </si>
  <si>
    <t>SEMANA # 22    DEL 27   AL    02 DE JUNIO    2012</t>
  </si>
  <si>
    <t>SEMANA # 23    DEL 03   AL    09 DE JUNIO    2012</t>
  </si>
  <si>
    <t>DESCUENTO INFONAVIT</t>
  </si>
  <si>
    <t>SEMANA # 24   DEL 10   AL    16     DE JUNIO    2012</t>
  </si>
  <si>
    <t>SEMANA # 25   DEL 17   AL    23     DE JUNIO    2012</t>
  </si>
  <si>
    <t>IMPORTE SUELDO</t>
  </si>
  <si>
    <t>Sub Total</t>
  </si>
  <si>
    <t>SEMANA # 26   DEL 18   AL    30    DE JUNIO    2012</t>
  </si>
  <si>
    <t>SEMANA # 27   DEL 01   AL    07    DE JULIO    2012</t>
  </si>
  <si>
    <t>SEMANA # 28   DEL 08   AL    14    DE JULIO    2012</t>
  </si>
  <si>
    <t>SEMANA # 29   DEL 15   AL    21    DE JULIO    2012</t>
  </si>
  <si>
    <t>SEMANA # 30   DEL 22   AL    28   DE JULIO    2012</t>
  </si>
  <si>
    <t>SEMANA # 31   DEL 29   AL    04  DE AGOSTO     2012</t>
  </si>
  <si>
    <t>SEMANA # 32   DEL 05   AL    11  DE AGOSTO     2012</t>
  </si>
  <si>
    <t>SEMANA # 33   DEL 12   AL    18 DE AGOSTO     2012</t>
  </si>
  <si>
    <t>SEMANA # 34   DEL 19   AL    25 DE AGOSTO     2012</t>
  </si>
  <si>
    <t xml:space="preserve">OJO   DE FAVOR NO DESCONTAR  POR FAVIURS  LA PROXIMA SE LO RECUPERO SI K SI </t>
  </si>
  <si>
    <t>SEMANA # 35   DEL 26   AL    01 SEPTIEMBRE     2012</t>
  </si>
  <si>
    <t>DEVOLVIO 500.00 PORK NO LOS OCUPO</t>
  </si>
  <si>
    <t>SEMANA # 36   DEL 02   AL    08    SEPTIEMBRE     2012</t>
  </si>
  <si>
    <t>SEMANA # 37   DEL 09   AL    15    SEPTIEMBRE     2012</t>
  </si>
  <si>
    <t>ARIADNA MERINO LUIS</t>
  </si>
  <si>
    <t>SEMANA # 38   DEL 16   AL    22    SEPTIEMBRE     2012</t>
  </si>
  <si>
    <t>SEMANA # 39   DEL 23   AL    29    SEPTIEMBRE     2012</t>
  </si>
  <si>
    <t>DE FAVOR HOY NO ME DESCUENTE    GRACIAS POR SU COMPRENSION</t>
  </si>
  <si>
    <t>SEMANA # 40   DEL 30   AL   06 DE OCTUBRE    2012</t>
  </si>
  <si>
    <t>SEMANA # 41   DEL 07   AL   13   DE OCTUBRE    2012</t>
  </si>
  <si>
    <t>SEMANA # 42   DEL 14  AL   20   DE OCTUBRE    2012</t>
  </si>
  <si>
    <t>SEMANA # 43   DEL 21  AL   27   DE OCTUBRE    2012</t>
  </si>
  <si>
    <t>SEMANA # 44   DEL 28  AL   03   DE NOVIEMBRE    2012</t>
  </si>
  <si>
    <t>SEMANA # 45   DEL 04  AL   10   DE NOVIEMBRE    2012</t>
  </si>
  <si>
    <t>SEMANA # 46   DEL   11  AL   17   DE NOVIEMBRE    2012</t>
  </si>
  <si>
    <t xml:space="preserve">no se cuanto es de intereses de lo anterior </t>
  </si>
  <si>
    <t>SEMANA # 47   DEL   18  AL   24   DE NOVIEMBRE    2012</t>
  </si>
  <si>
    <t>GUADALUPE DIAZ</t>
  </si>
  <si>
    <t>SEMANA # 48   DEL   25  AL   01   DE DICIEMBRE     2012</t>
  </si>
  <si>
    <t>VALE DE TORTILLAS</t>
  </si>
  <si>
    <t xml:space="preserve">QUE POR FAVOR TE TOME EN CUENTA UN NUEVO PRESTAMO DE 3,000.00  A ROSA </t>
  </si>
  <si>
    <t>SEMANA # 49   DEL   02  AL   08   DE DICIEMBRE     2012</t>
  </si>
  <si>
    <t>MARISSA  FLORES CARNDENAS</t>
  </si>
  <si>
    <t>NETO A PAGAR</t>
  </si>
  <si>
    <t>XXXXX</t>
  </si>
  <si>
    <t>Sab-Dom</t>
  </si>
  <si>
    <t>SEMANA # 50   DEL   09  AL   15   DE DICIEMBRE     2012</t>
  </si>
  <si>
    <t>INTS  400.00+200.00+700.00</t>
  </si>
  <si>
    <t>SEMANA # 51   DEL   16 AL   22   DE DICIEMBRE     2012</t>
  </si>
  <si>
    <t>SEMANA # 52   DEL   23 AL   29   DE DICIEMBRE    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</si>
</sst>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Agency FB"/>
      <family val="2"/>
    </font>
    <font>
      <b/>
      <sz val="11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4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i/>
      <sz val="14"/>
      <color rgb="FF200BB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0">
    <xf numFmtId="0" fontId="0" fillId="0" borderId="0" xfId="0"/>
    <xf numFmtId="0" fontId="2" fillId="0" borderId="0" xfId="0" applyFont="1"/>
    <xf numFmtId="0" fontId="0" fillId="0" borderId="0" xfId="0" applyNumberFormat="1"/>
    <xf numFmtId="0" fontId="3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4" fillId="0" borderId="5" xfId="0" applyNumberFormat="1" applyFont="1" applyBorder="1"/>
    <xf numFmtId="164" fontId="5" fillId="0" borderId="6" xfId="0" applyNumberFormat="1" applyFont="1" applyBorder="1"/>
    <xf numFmtId="164" fontId="6" fillId="0" borderId="7" xfId="0" applyNumberFormat="1" applyFont="1" applyBorder="1"/>
    <xf numFmtId="164" fontId="0" fillId="0" borderId="0" xfId="0" applyNumberFormat="1" applyFill="1"/>
    <xf numFmtId="164" fontId="4" fillId="0" borderId="8" xfId="0" applyNumberFormat="1" applyFont="1" applyBorder="1"/>
    <xf numFmtId="164" fontId="0" fillId="0" borderId="9" xfId="0" applyNumberFormat="1" applyBorder="1"/>
    <xf numFmtId="164" fontId="6" fillId="0" borderId="10" xfId="0" applyNumberFormat="1" applyFont="1" applyBorder="1"/>
    <xf numFmtId="0" fontId="1" fillId="0" borderId="0" xfId="0" applyFont="1" applyFill="1"/>
    <xf numFmtId="164" fontId="1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0" fillId="2" borderId="9" xfId="0" applyNumberFormat="1" applyFill="1" applyBorder="1"/>
    <xf numFmtId="164" fontId="6" fillId="2" borderId="10" xfId="0" applyNumberFormat="1" applyFont="1" applyFill="1" applyBorder="1"/>
    <xf numFmtId="0" fontId="0" fillId="0" borderId="4" xfId="0" applyFill="1" applyBorder="1"/>
    <xf numFmtId="164" fontId="0" fillId="0" borderId="11" xfId="0" applyNumberFormat="1" applyBorder="1"/>
    <xf numFmtId="164" fontId="6" fillId="0" borderId="12" xfId="0" applyNumberFormat="1" applyFont="1" applyBorder="1"/>
    <xf numFmtId="164" fontId="4" fillId="0" borderId="8" xfId="0" applyNumberFormat="1" applyFont="1" applyFill="1" applyBorder="1"/>
    <xf numFmtId="0" fontId="6" fillId="0" borderId="12" xfId="0" applyFont="1" applyBorder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64" fontId="0" fillId="0" borderId="1" xfId="0" applyNumberFormat="1" applyBorder="1"/>
    <xf numFmtId="0" fontId="5" fillId="0" borderId="14" xfId="0" applyFont="1" applyBorder="1"/>
    <xf numFmtId="0" fontId="1" fillId="0" borderId="0" xfId="0" applyFont="1" applyAlignment="1">
      <alignment horizontal="center"/>
    </xf>
    <xf numFmtId="164" fontId="4" fillId="0" borderId="0" xfId="0" applyNumberFormat="1" applyFont="1"/>
    <xf numFmtId="164" fontId="1" fillId="0" borderId="15" xfId="0" applyNumberFormat="1" applyFont="1" applyBorder="1"/>
    <xf numFmtId="164" fontId="6" fillId="0" borderId="16" xfId="0" applyNumberFormat="1" applyFont="1" applyBorder="1"/>
    <xf numFmtId="0" fontId="0" fillId="0" borderId="17" xfId="0" applyBorder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12" fillId="0" borderId="2" xfId="0" applyFont="1" applyBorder="1" applyAlignment="1">
      <alignment horizontal="center"/>
    </xf>
    <xf numFmtId="0" fontId="13" fillId="0" borderId="18" xfId="0" applyFont="1" applyBorder="1" applyAlignment="1">
      <alignment horizontal="right"/>
    </xf>
    <xf numFmtId="164" fontId="6" fillId="0" borderId="3" xfId="0" applyNumberFormat="1" applyFont="1" applyBorder="1"/>
    <xf numFmtId="0" fontId="0" fillId="0" borderId="0" xfId="0" applyBorder="1"/>
    <xf numFmtId="164" fontId="6" fillId="0" borderId="19" xfId="0" applyNumberFormat="1" applyFont="1" applyBorder="1"/>
    <xf numFmtId="0" fontId="0" fillId="0" borderId="0" xfId="0" applyFill="1"/>
    <xf numFmtId="0" fontId="1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/>
    <xf numFmtId="0" fontId="1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7" fillId="3" borderId="0" xfId="0" applyFont="1" applyFill="1"/>
    <xf numFmtId="0" fontId="15" fillId="3" borderId="0" xfId="0" applyFont="1" applyFill="1"/>
    <xf numFmtId="0" fontId="9" fillId="0" borderId="12" xfId="0" applyFont="1" applyFill="1" applyBorder="1"/>
    <xf numFmtId="0" fontId="10" fillId="0" borderId="0" xfId="0" applyFont="1" applyFill="1"/>
    <xf numFmtId="0" fontId="11" fillId="0" borderId="0" xfId="0" applyFont="1" applyFill="1"/>
    <xf numFmtId="0" fontId="16" fillId="0" borderId="4" xfId="0" applyFont="1" applyBorder="1" applyAlignment="1">
      <alignment horizontal="center"/>
    </xf>
    <xf numFmtId="164" fontId="0" fillId="0" borderId="9" xfId="0" applyNumberFormat="1" applyFill="1" applyBorder="1"/>
    <xf numFmtId="164" fontId="6" fillId="0" borderId="10" xfId="0" applyNumberFormat="1" applyFont="1" applyFill="1" applyBorder="1"/>
    <xf numFmtId="0" fontId="1" fillId="4" borderId="0" xfId="0" applyFont="1" applyFill="1"/>
    <xf numFmtId="164" fontId="1" fillId="4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7" fillId="0" borderId="0" xfId="0" applyFont="1" applyFill="1"/>
    <xf numFmtId="0" fontId="15" fillId="0" borderId="0" xfId="0" applyFont="1" applyFill="1"/>
    <xf numFmtId="0" fontId="12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/>
    <xf numFmtId="0" fontId="18" fillId="0" borderId="4" xfId="0" applyFont="1" applyBorder="1"/>
    <xf numFmtId="0" fontId="17" fillId="0" borderId="4" xfId="0" applyFont="1" applyFill="1" applyBorder="1"/>
    <xf numFmtId="0" fontId="18" fillId="0" borderId="14" xfId="0" applyFont="1" applyBorder="1"/>
    <xf numFmtId="0" fontId="17" fillId="0" borderId="0" xfId="0" applyFont="1" applyFill="1"/>
    <xf numFmtId="0" fontId="19" fillId="0" borderId="0" xfId="0" applyFont="1"/>
    <xf numFmtId="0" fontId="18" fillId="0" borderId="4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20" fillId="0" borderId="0" xfId="0" applyFont="1" applyBorder="1" applyAlignment="1">
      <alignment horizontal="center" wrapText="1"/>
    </xf>
    <xf numFmtId="164" fontId="6" fillId="0" borderId="16" xfId="0" applyNumberFormat="1" applyFont="1" applyFill="1" applyBorder="1"/>
    <xf numFmtId="0" fontId="18" fillId="0" borderId="4" xfId="0" applyFont="1" applyFill="1" applyBorder="1" applyAlignment="1">
      <alignment horizontal="center"/>
    </xf>
    <xf numFmtId="0" fontId="17" fillId="5" borderId="0" xfId="0" applyFont="1" applyFill="1"/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1" fillId="0" borderId="0" xfId="0" applyFont="1" applyFill="1" applyAlignment="1"/>
    <xf numFmtId="0" fontId="23" fillId="0" borderId="0" xfId="0" applyFont="1" applyFill="1"/>
    <xf numFmtId="0" fontId="7" fillId="6" borderId="0" xfId="0" applyFont="1" applyFill="1" applyAlignment="1"/>
    <xf numFmtId="0" fontId="0" fillId="6" borderId="0" xfId="0" applyFill="1"/>
    <xf numFmtId="164" fontId="0" fillId="7" borderId="0" xfId="0" applyNumberFormat="1" applyFill="1"/>
    <xf numFmtId="0" fontId="1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0" xfId="0" applyFont="1" applyFill="1"/>
    <xf numFmtId="0" fontId="7" fillId="7" borderId="0" xfId="0" applyFont="1" applyFill="1"/>
    <xf numFmtId="0" fontId="15" fillId="7" borderId="0" xfId="0" applyFont="1" applyFill="1"/>
    <xf numFmtId="0" fontId="24" fillId="0" borderId="0" xfId="0" applyFont="1" applyFill="1" applyBorder="1" applyAlignment="1">
      <alignment vertical="center" wrapText="1"/>
    </xf>
    <xf numFmtId="0" fontId="1" fillId="8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7" fillId="8" borderId="0" xfId="0" applyFont="1" applyFill="1"/>
    <xf numFmtId="0" fontId="15" fillId="8" borderId="0" xfId="0" applyFont="1" applyFill="1"/>
    <xf numFmtId="0" fontId="25" fillId="3" borderId="0" xfId="0" applyFont="1" applyFill="1" applyAlignment="1"/>
    <xf numFmtId="0" fontId="21" fillId="3" borderId="0" xfId="0" applyFont="1" applyFill="1" applyAlignment="1"/>
    <xf numFmtId="0" fontId="25" fillId="0" borderId="0" xfId="0" applyFont="1" applyFill="1" applyAlignment="1"/>
    <xf numFmtId="0" fontId="6" fillId="4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/>
    </xf>
    <xf numFmtId="164" fontId="6" fillId="4" borderId="10" xfId="0" applyNumberFormat="1" applyFont="1" applyFill="1" applyBorder="1"/>
    <xf numFmtId="0" fontId="26" fillId="3" borderId="4" xfId="0" applyFont="1" applyFill="1" applyBorder="1"/>
    <xf numFmtId="164" fontId="4" fillId="3" borderId="8" xfId="0" applyNumberFormat="1" applyFont="1" applyFill="1" applyBorder="1"/>
    <xf numFmtId="0" fontId="26" fillId="4" borderId="4" xfId="0" applyFont="1" applyFill="1" applyBorder="1"/>
    <xf numFmtId="164" fontId="0" fillId="4" borderId="4" xfId="0" applyNumberFormat="1" applyFill="1" applyBorder="1"/>
    <xf numFmtId="0" fontId="0" fillId="4" borderId="4" xfId="0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0" fillId="4" borderId="4" xfId="0" applyFill="1" applyBorder="1"/>
    <xf numFmtId="164" fontId="4" fillId="4" borderId="8" xfId="0" applyNumberFormat="1" applyFont="1" applyFill="1" applyBorder="1"/>
    <xf numFmtId="164" fontId="6" fillId="4" borderId="8" xfId="0" applyNumberFormat="1" applyFont="1" applyFill="1" applyBorder="1"/>
    <xf numFmtId="0" fontId="8" fillId="0" borderId="0" xfId="0" applyFont="1" applyFill="1" applyAlignment="1">
      <alignment wrapText="1"/>
    </xf>
    <xf numFmtId="0" fontId="19" fillId="3" borderId="0" xfId="0" applyFont="1" applyFill="1"/>
    <xf numFmtId="164" fontId="7" fillId="3" borderId="0" xfId="0" applyNumberFormat="1" applyFont="1" applyFill="1"/>
    <xf numFmtId="0" fontId="12" fillId="9" borderId="0" xfId="0" applyFont="1" applyFill="1" applyAlignment="1">
      <alignment horizontal="center"/>
    </xf>
    <xf numFmtId="0" fontId="26" fillId="0" borderId="4" xfId="0" applyFont="1" applyFill="1" applyBorder="1"/>
    <xf numFmtId="164" fontId="0" fillId="0" borderId="4" xfId="0" applyNumberFormat="1" applyFill="1" applyBorder="1"/>
    <xf numFmtId="164" fontId="6" fillId="0" borderId="8" xfId="0" applyNumberFormat="1" applyFont="1" applyFill="1" applyBorder="1"/>
    <xf numFmtId="0" fontId="6" fillId="7" borderId="21" xfId="0" applyFont="1" applyFill="1" applyBorder="1" applyAlignment="1">
      <alignment vertical="center" wrapText="1"/>
    </xf>
    <xf numFmtId="0" fontId="6" fillId="7" borderId="22" xfId="0" applyFont="1" applyFill="1" applyBorder="1" applyAlignment="1">
      <alignment vertical="center" wrapText="1"/>
    </xf>
    <xf numFmtId="0" fontId="0" fillId="7" borderId="23" xfId="0" applyFill="1" applyBorder="1"/>
    <xf numFmtId="0" fontId="24" fillId="7" borderId="24" xfId="0" applyFont="1" applyFill="1" applyBorder="1" applyAlignment="1">
      <alignment vertical="center" wrapText="1"/>
    </xf>
    <xf numFmtId="0" fontId="24" fillId="7" borderId="16" xfId="0" applyFont="1" applyFill="1" applyBorder="1" applyAlignment="1">
      <alignment vertical="center" wrapText="1"/>
    </xf>
    <xf numFmtId="0" fontId="27" fillId="7" borderId="20" xfId="0" applyFont="1" applyFill="1" applyBorder="1"/>
    <xf numFmtId="0" fontId="24" fillId="7" borderId="22" xfId="0" applyFont="1" applyFill="1" applyBorder="1" applyAlignment="1">
      <alignment vertical="center" wrapText="1"/>
    </xf>
    <xf numFmtId="0" fontId="27" fillId="10" borderId="20" xfId="0" applyFont="1" applyFill="1" applyBorder="1"/>
    <xf numFmtId="0" fontId="6" fillId="10" borderId="21" xfId="0" applyFont="1" applyFill="1" applyBorder="1" applyAlignment="1">
      <alignment vertical="center" wrapText="1"/>
    </xf>
    <xf numFmtId="0" fontId="6" fillId="10" borderId="22" xfId="0" applyFont="1" applyFill="1" applyBorder="1" applyAlignment="1">
      <alignment vertical="center" wrapText="1"/>
    </xf>
    <xf numFmtId="0" fontId="24" fillId="10" borderId="22" xfId="0" applyFont="1" applyFill="1" applyBorder="1" applyAlignment="1">
      <alignment vertical="center" wrapText="1"/>
    </xf>
    <xf numFmtId="0" fontId="0" fillId="10" borderId="0" xfId="0" applyFill="1"/>
    <xf numFmtId="0" fontId="0" fillId="10" borderId="23" xfId="0" applyFill="1" applyBorder="1"/>
    <xf numFmtId="0" fontId="24" fillId="10" borderId="24" xfId="0" applyFont="1" applyFill="1" applyBorder="1" applyAlignment="1">
      <alignment vertical="center" wrapText="1"/>
    </xf>
    <xf numFmtId="0" fontId="24" fillId="10" borderId="16" xfId="0" applyFont="1" applyFill="1" applyBorder="1" applyAlignment="1">
      <alignment vertical="center" wrapText="1"/>
    </xf>
    <xf numFmtId="0" fontId="27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0" fillId="0" borderId="0" xfId="0" applyFill="1" applyBorder="1"/>
    <xf numFmtId="164" fontId="6" fillId="0" borderId="25" xfId="0" applyNumberFormat="1" applyFont="1" applyBorder="1"/>
    <xf numFmtId="0" fontId="6" fillId="0" borderId="26" xfId="0" applyFont="1" applyBorder="1"/>
    <xf numFmtId="0" fontId="9" fillId="0" borderId="26" xfId="0" applyFont="1" applyFill="1" applyBorder="1"/>
    <xf numFmtId="0" fontId="1" fillId="0" borderId="27" xfId="0" applyFont="1" applyFill="1" applyBorder="1" applyAlignment="1">
      <alignment horizontal="center"/>
    </xf>
    <xf numFmtId="164" fontId="6" fillId="0" borderId="28" xfId="0" applyNumberFormat="1" applyFont="1" applyBorder="1"/>
    <xf numFmtId="164" fontId="6" fillId="4" borderId="29" xfId="0" applyNumberFormat="1" applyFont="1" applyFill="1" applyBorder="1"/>
    <xf numFmtId="164" fontId="6" fillId="0" borderId="29" xfId="0" applyNumberFormat="1" applyFont="1" applyFill="1" applyBorder="1"/>
    <xf numFmtId="164" fontId="6" fillId="0" borderId="29" xfId="0" applyNumberFormat="1" applyFont="1" applyBorder="1"/>
    <xf numFmtId="164" fontId="1" fillId="0" borderId="30" xfId="0" applyNumberFormat="1" applyFont="1" applyBorder="1"/>
    <xf numFmtId="164" fontId="6" fillId="0" borderId="31" xfId="0" applyNumberFormat="1" applyFont="1" applyFill="1" applyBorder="1"/>
    <xf numFmtId="164" fontId="0" fillId="0" borderId="0" xfId="0" applyNumberFormat="1" applyBorder="1"/>
    <xf numFmtId="0" fontId="1" fillId="0" borderId="13" xfId="0" applyFont="1" applyBorder="1"/>
    <xf numFmtId="164" fontId="0" fillId="0" borderId="13" xfId="0" applyNumberFormat="1" applyBorder="1"/>
    <xf numFmtId="0" fontId="1" fillId="0" borderId="18" xfId="0" applyFont="1" applyFill="1" applyBorder="1" applyAlignment="1">
      <alignment horizontal="center"/>
    </xf>
    <xf numFmtId="164" fontId="5" fillId="0" borderId="32" xfId="0" applyNumberFormat="1" applyFont="1" applyBorder="1"/>
    <xf numFmtId="164" fontId="0" fillId="0" borderId="14" xfId="0" applyNumberFormat="1" applyBorder="1"/>
    <xf numFmtId="164" fontId="0" fillId="0" borderId="14" xfId="0" applyNumberFormat="1" applyFill="1" applyBorder="1"/>
    <xf numFmtId="164" fontId="4" fillId="0" borderId="33" xfId="0" applyNumberFormat="1" applyFont="1" applyBorder="1"/>
    <xf numFmtId="164" fontId="4" fillId="0" borderId="34" xfId="0" applyNumberFormat="1" applyFont="1" applyBorder="1"/>
    <xf numFmtId="164" fontId="6" fillId="0" borderId="34" xfId="0" applyNumberFormat="1" applyFont="1" applyFill="1" applyBorder="1"/>
    <xf numFmtId="164" fontId="7" fillId="3" borderId="34" xfId="0" applyNumberFormat="1" applyFont="1" applyFill="1" applyBorder="1"/>
    <xf numFmtId="164" fontId="0" fillId="0" borderId="36" xfId="0" applyNumberFormat="1" applyBorder="1"/>
    <xf numFmtId="164" fontId="9" fillId="0" borderId="19" xfId="0" applyNumberFormat="1" applyFont="1" applyBorder="1"/>
    <xf numFmtId="164" fontId="12" fillId="0" borderId="19" xfId="0" applyNumberFormat="1" applyFont="1" applyBorder="1"/>
    <xf numFmtId="164" fontId="27" fillId="0" borderId="33" xfId="0" applyNumberFormat="1" applyFont="1" applyBorder="1"/>
    <xf numFmtId="164" fontId="27" fillId="0" borderId="0" xfId="0" applyNumberFormat="1" applyFont="1"/>
    <xf numFmtId="0" fontId="28" fillId="11" borderId="35" xfId="0" applyFont="1" applyFill="1" applyBorder="1" applyAlignment="1">
      <alignment horizontal="center" wrapText="1"/>
    </xf>
    <xf numFmtId="164" fontId="12" fillId="0" borderId="14" xfId="0" applyNumberFormat="1" applyFont="1" applyBorder="1"/>
    <xf numFmtId="0" fontId="1" fillId="0" borderId="13" xfId="0" applyFont="1" applyBorder="1" applyAlignment="1">
      <alignment horizontal="center" vertical="center" wrapText="1"/>
    </xf>
    <xf numFmtId="0" fontId="26" fillId="9" borderId="37" xfId="0" applyFont="1" applyFill="1" applyBorder="1" applyAlignment="1">
      <alignment horizontal="center" wrapText="1"/>
    </xf>
    <xf numFmtId="164" fontId="1" fillId="0" borderId="5" xfId="0" applyNumberFormat="1" applyFont="1" applyBorder="1"/>
    <xf numFmtId="164" fontId="29" fillId="0" borderId="38" xfId="0" applyNumberFormat="1" applyFont="1" applyBorder="1"/>
    <xf numFmtId="164" fontId="1" fillId="0" borderId="8" xfId="0" applyNumberFormat="1" applyFont="1" applyBorder="1"/>
    <xf numFmtId="164" fontId="12" fillId="0" borderId="8" xfId="0" applyNumberFormat="1" applyFont="1" applyFill="1" applyBorder="1"/>
    <xf numFmtId="164" fontId="0" fillId="0" borderId="13" xfId="0" applyNumberFormat="1" applyFont="1" applyBorder="1"/>
    <xf numFmtId="164" fontId="29" fillId="0" borderId="39" xfId="0" applyNumberFormat="1" applyFont="1" applyBorder="1"/>
    <xf numFmtId="164" fontId="1" fillId="0" borderId="0" xfId="0" applyNumberFormat="1" applyFont="1"/>
    <xf numFmtId="164" fontId="29" fillId="0" borderId="40" xfId="0" applyNumberFormat="1" applyFont="1" applyBorder="1"/>
    <xf numFmtId="0" fontId="0" fillId="0" borderId="0" xfId="0" applyFont="1"/>
    <xf numFmtId="164" fontId="12" fillId="0" borderId="3" xfId="0" applyNumberFormat="1" applyFont="1" applyBorder="1"/>
    <xf numFmtId="164" fontId="26" fillId="0" borderId="19" xfId="0" applyNumberFormat="1" applyFont="1" applyBorder="1"/>
    <xf numFmtId="164" fontId="11" fillId="0" borderId="19" xfId="0" applyNumberFormat="1" applyFont="1" applyBorder="1"/>
    <xf numFmtId="164" fontId="1" fillId="0" borderId="14" xfId="0" applyNumberFormat="1" applyFont="1" applyBorder="1"/>
    <xf numFmtId="164" fontId="12" fillId="0" borderId="32" xfId="0" applyNumberFormat="1" applyFont="1" applyBorder="1"/>
    <xf numFmtId="164" fontId="12" fillId="0" borderId="30" xfId="0" applyNumberFormat="1" applyFont="1" applyBorder="1"/>
    <xf numFmtId="164" fontId="1" fillId="0" borderId="14" xfId="0" applyNumberFormat="1" applyFont="1" applyFill="1" applyBorder="1"/>
    <xf numFmtId="0" fontId="30" fillId="0" borderId="0" xfId="0" applyFont="1"/>
    <xf numFmtId="164" fontId="1" fillId="0" borderId="4" xfId="0" applyNumberFormat="1" applyFont="1" applyBorder="1"/>
    <xf numFmtId="164" fontId="12" fillId="0" borderId="4" xfId="0" applyNumberFormat="1" applyFont="1" applyBorder="1"/>
    <xf numFmtId="164" fontId="1" fillId="0" borderId="13" xfId="0" applyNumberFormat="1" applyFont="1" applyBorder="1" applyAlignment="1">
      <alignment horizontal="center"/>
    </xf>
    <xf numFmtId="0" fontId="18" fillId="0" borderId="4" xfId="0" applyFont="1" applyFill="1" applyBorder="1"/>
    <xf numFmtId="0" fontId="1" fillId="0" borderId="4" xfId="0" applyFont="1" applyBorder="1" applyAlignment="1">
      <alignment horizontal="center"/>
    </xf>
    <xf numFmtId="0" fontId="12" fillId="0" borderId="0" xfId="0" applyFont="1" applyFill="1" applyBorder="1" applyAlignment="1">
      <alignment vertical="center" wrapText="1"/>
    </xf>
    <xf numFmtId="164" fontId="9" fillId="0" borderId="38" xfId="0" applyNumberFormat="1" applyFont="1" applyBorder="1"/>
    <xf numFmtId="164" fontId="9" fillId="0" borderId="39" xfId="0" applyNumberFormat="1" applyFont="1" applyBorder="1"/>
    <xf numFmtId="164" fontId="9" fillId="0" borderId="40" xfId="0" applyNumberFormat="1" applyFont="1" applyBorder="1"/>
    <xf numFmtId="0" fontId="7" fillId="0" borderId="4" xfId="0" applyFont="1" applyBorder="1" applyAlignment="1">
      <alignment horizontal="center"/>
    </xf>
    <xf numFmtId="164" fontId="6" fillId="0" borderId="26" xfId="0" applyNumberFormat="1" applyFont="1" applyBorder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wrapText="1"/>
    </xf>
    <xf numFmtId="0" fontId="7" fillId="4" borderId="0" xfId="0" applyFont="1" applyFill="1" applyBorder="1" applyAlignment="1">
      <alignment horizontal="center"/>
    </xf>
    <xf numFmtId="0" fontId="1" fillId="5" borderId="41" xfId="0" applyFont="1" applyFill="1" applyBorder="1" applyAlignment="1">
      <alignment horizontal="center" wrapText="1"/>
    </xf>
    <xf numFmtId="164" fontId="12" fillId="0" borderId="0" xfId="0" applyNumberFormat="1" applyFont="1" applyBorder="1"/>
    <xf numFmtId="0" fontId="17" fillId="0" borderId="42" xfId="0" applyFont="1" applyBorder="1"/>
    <xf numFmtId="0" fontId="1" fillId="0" borderId="43" xfId="0" applyFont="1" applyBorder="1" applyAlignment="1">
      <alignment horizontal="center" wrapText="1"/>
    </xf>
    <xf numFmtId="0" fontId="20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 vertical="center" wrapText="1"/>
    </xf>
    <xf numFmtId="0" fontId="28" fillId="12" borderId="45" xfId="0" applyFont="1" applyFill="1" applyBorder="1" applyAlignment="1">
      <alignment horizontal="center" wrapText="1"/>
    </xf>
    <xf numFmtId="0" fontId="26" fillId="9" borderId="46" xfId="0" applyFont="1" applyFill="1" applyBorder="1" applyAlignment="1">
      <alignment horizontal="center" wrapText="1"/>
    </xf>
    <xf numFmtId="0" fontId="1" fillId="0" borderId="47" xfId="0" applyFont="1" applyFill="1" applyBorder="1" applyAlignment="1">
      <alignment horizontal="center"/>
    </xf>
    <xf numFmtId="0" fontId="31" fillId="0" borderId="48" xfId="0" applyFont="1" applyBorder="1" applyAlignment="1">
      <alignment horizontal="center" wrapText="1"/>
    </xf>
    <xf numFmtId="0" fontId="18" fillId="0" borderId="49" xfId="0" applyFont="1" applyBorder="1"/>
    <xf numFmtId="164" fontId="1" fillId="0" borderId="49" xfId="0" applyNumberFormat="1" applyFont="1" applyBorder="1"/>
    <xf numFmtId="0" fontId="12" fillId="0" borderId="49" xfId="0" applyFont="1" applyBorder="1" applyAlignment="1">
      <alignment horizontal="center"/>
    </xf>
    <xf numFmtId="0" fontId="12" fillId="0" borderId="49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164" fontId="32" fillId="0" borderId="33" xfId="0" applyNumberFormat="1" applyFont="1" applyBorder="1"/>
    <xf numFmtId="164" fontId="33" fillId="0" borderId="50" xfId="0" applyNumberFormat="1" applyFont="1" applyBorder="1"/>
    <xf numFmtId="164" fontId="12" fillId="0" borderId="51" xfId="0" applyNumberFormat="1" applyFont="1" applyBorder="1"/>
    <xf numFmtId="164" fontId="34" fillId="0" borderId="52" xfId="0" applyNumberFormat="1" applyFont="1" applyBorder="1"/>
    <xf numFmtId="164" fontId="12" fillId="0" borderId="53" xfId="0" applyNumberFormat="1" applyFont="1" applyBorder="1"/>
    <xf numFmtId="164" fontId="35" fillId="0" borderId="33" xfId="0" applyNumberFormat="1" applyFont="1" applyBorder="1"/>
    <xf numFmtId="164" fontId="12" fillId="0" borderId="54" xfId="0" applyNumberFormat="1" applyFont="1" applyBorder="1"/>
    <xf numFmtId="164" fontId="34" fillId="0" borderId="38" xfId="0" applyNumberFormat="1" applyFont="1" applyFill="1" applyBorder="1"/>
    <xf numFmtId="164" fontId="12" fillId="0" borderId="55" xfId="0" applyNumberFormat="1" applyFont="1" applyBorder="1"/>
    <xf numFmtId="164" fontId="1" fillId="0" borderId="54" xfId="0" applyNumberFormat="1" applyFont="1" applyFill="1" applyBorder="1"/>
    <xf numFmtId="164" fontId="34" fillId="0" borderId="38" xfId="0" applyNumberFormat="1" applyFont="1" applyBorder="1"/>
    <xf numFmtId="164" fontId="32" fillId="0" borderId="34" xfId="0" applyNumberFormat="1" applyFont="1" applyBorder="1"/>
    <xf numFmtId="164" fontId="0" fillId="0" borderId="56" xfId="0" applyNumberFormat="1" applyBorder="1"/>
    <xf numFmtId="164" fontId="34" fillId="0" borderId="57" xfId="0" applyNumberFormat="1" applyFont="1" applyBorder="1"/>
    <xf numFmtId="164" fontId="34" fillId="0" borderId="34" xfId="0" applyNumberFormat="1" applyFont="1" applyFill="1" applyBorder="1"/>
    <xf numFmtId="0" fontId="34" fillId="0" borderId="57" xfId="0" applyFont="1" applyBorder="1"/>
    <xf numFmtId="164" fontId="35" fillId="3" borderId="34" xfId="0" applyNumberFormat="1" applyFont="1" applyFill="1" applyBorder="1"/>
    <xf numFmtId="164" fontId="36" fillId="0" borderId="36" xfId="0" applyNumberFormat="1" applyFont="1" applyBorder="1"/>
    <xf numFmtId="164" fontId="33" fillId="0" borderId="58" xfId="0" applyNumberFormat="1" applyFont="1" applyBorder="1"/>
    <xf numFmtId="0" fontId="34" fillId="0" borderId="57" xfId="0" applyFont="1" applyFill="1" applyBorder="1"/>
    <xf numFmtId="164" fontId="35" fillId="0" borderId="0" xfId="0" applyNumberFormat="1" applyFont="1"/>
    <xf numFmtId="164" fontId="33" fillId="0" borderId="59" xfId="0" applyNumberFormat="1" applyFont="1" applyBorder="1"/>
    <xf numFmtId="164" fontId="12" fillId="0" borderId="60" xfId="0" applyNumberFormat="1" applyFont="1" applyBorder="1"/>
    <xf numFmtId="164" fontId="34" fillId="0" borderId="61" xfId="0" applyNumberFormat="1" applyFont="1" applyFill="1" applyBorder="1"/>
    <xf numFmtId="164" fontId="12" fillId="0" borderId="62" xfId="0" applyNumberFormat="1" applyFont="1" applyBorder="1"/>
    <xf numFmtId="0" fontId="36" fillId="0" borderId="0" xfId="0" applyFont="1"/>
    <xf numFmtId="0" fontId="34" fillId="0" borderId="2" xfId="0" applyFont="1" applyBorder="1" applyAlignment="1">
      <alignment horizontal="center"/>
    </xf>
    <xf numFmtId="0" fontId="37" fillId="0" borderId="18" xfId="0" applyFont="1" applyBorder="1" applyAlignment="1">
      <alignment horizontal="right"/>
    </xf>
    <xf numFmtId="164" fontId="38" fillId="0" borderId="19" xfId="0" applyNumberFormat="1" applyFont="1" applyBorder="1"/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19" fillId="0" borderId="14" xfId="0" applyFont="1" applyBorder="1"/>
    <xf numFmtId="164" fontId="12" fillId="0" borderId="0" xfId="0" applyNumberFormat="1" applyFont="1"/>
    <xf numFmtId="0" fontId="22" fillId="0" borderId="0" xfId="0" applyFont="1" applyAlignment="1">
      <alignment horizontal="center"/>
    </xf>
    <xf numFmtId="164" fontId="1" fillId="0" borderId="20" xfId="0" applyNumberFormat="1" applyFont="1" applyFill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" fillId="0" borderId="22" xfId="0" applyNumberFormat="1" applyFont="1" applyFill="1" applyBorder="1" applyAlignment="1">
      <alignment horizontal="center" wrapText="1"/>
    </xf>
    <xf numFmtId="164" fontId="1" fillId="0" borderId="23" xfId="0" applyNumberFormat="1" applyFont="1" applyFill="1" applyBorder="1" applyAlignment="1">
      <alignment horizontal="center" wrapText="1"/>
    </xf>
    <xf numFmtId="164" fontId="1" fillId="0" borderId="24" xfId="0" applyNumberFormat="1" applyFont="1" applyFill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0" fontId="18" fillId="4" borderId="2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4" fillId="3" borderId="20" xfId="0" applyFont="1" applyFill="1" applyBorder="1" applyAlignment="1">
      <alignment horizontal="center" vertical="center" wrapText="1"/>
    </xf>
    <xf numFmtId="0" fontId="24" fillId="3" borderId="21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wrapText="1"/>
    </xf>
    <xf numFmtId="0" fontId="18" fillId="4" borderId="0" xfId="0" applyFont="1" applyFill="1" applyBorder="1" applyAlignment="1">
      <alignment horizontal="center"/>
    </xf>
    <xf numFmtId="0" fontId="12" fillId="8" borderId="20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2" fillId="8" borderId="24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23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1" fillId="10" borderId="20" xfId="0" applyNumberFormat="1" applyFont="1" applyFill="1" applyBorder="1" applyAlignment="1">
      <alignment horizontal="center" wrapText="1"/>
    </xf>
    <xf numFmtId="164" fontId="1" fillId="10" borderId="21" xfId="0" applyNumberFormat="1" applyFont="1" applyFill="1" applyBorder="1" applyAlignment="1">
      <alignment horizontal="center" wrapText="1"/>
    </xf>
    <xf numFmtId="164" fontId="1" fillId="10" borderId="22" xfId="0" applyNumberFormat="1" applyFont="1" applyFill="1" applyBorder="1" applyAlignment="1">
      <alignment horizontal="center" wrapText="1"/>
    </xf>
    <xf numFmtId="164" fontId="1" fillId="10" borderId="23" xfId="0" applyNumberFormat="1" applyFont="1" applyFill="1" applyBorder="1" applyAlignment="1">
      <alignment horizontal="center" wrapText="1"/>
    </xf>
    <xf numFmtId="164" fontId="1" fillId="10" borderId="24" xfId="0" applyNumberFormat="1" applyFont="1" applyFill="1" applyBorder="1" applyAlignment="1">
      <alignment horizontal="center" wrapText="1"/>
    </xf>
    <xf numFmtId="164" fontId="1" fillId="10" borderId="1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857250</xdr:colOff>
      <xdr:row>9</xdr:row>
      <xdr:rowOff>247650</xdr:rowOff>
    </xdr:from>
    <xdr:to>
      <xdr:col>10</xdr:col>
      <xdr:colOff>9525</xdr:colOff>
      <xdr:row>10</xdr:row>
      <xdr:rowOff>133350</xdr:rowOff>
    </xdr:to>
    <xdr:cxnSp macro="">
      <xdr:nvCxnSpPr>
        <xdr:cNvPr id="3" name="2 Conector recto de flecha"/>
        <xdr:cNvCxnSpPr/>
      </xdr:nvCxnSpPr>
      <xdr:spPr>
        <a:xfrm>
          <a:off x="7991475" y="2476500"/>
          <a:ext cx="790575" cy="1619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781050</xdr:colOff>
      <xdr:row>6</xdr:row>
      <xdr:rowOff>66675</xdr:rowOff>
    </xdr:from>
    <xdr:to>
      <xdr:col>11</xdr:col>
      <xdr:colOff>66675</xdr:colOff>
      <xdr:row>6</xdr:row>
      <xdr:rowOff>123825</xdr:rowOff>
    </xdr:to>
    <xdr:cxnSp macro="">
      <xdr:nvCxnSpPr>
        <xdr:cNvPr id="5" name="4 Conector recto de flecha"/>
        <xdr:cNvCxnSpPr/>
      </xdr:nvCxnSpPr>
      <xdr:spPr>
        <a:xfrm>
          <a:off x="7915275" y="1466850"/>
          <a:ext cx="1685925" cy="5715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9324975" y="1152526"/>
          <a:ext cx="676275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9324975" y="1152526"/>
          <a:ext cx="676275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11</xdr:row>
      <xdr:rowOff>28575</xdr:rowOff>
    </xdr:from>
    <xdr:to>
      <xdr:col>13</xdr:col>
      <xdr:colOff>0</xdr:colOff>
      <xdr:row>12</xdr:row>
      <xdr:rowOff>19050</xdr:rowOff>
    </xdr:to>
    <xdr:cxnSp macro="">
      <xdr:nvCxnSpPr>
        <xdr:cNvPr id="4" name="3 Conector recto de flecha"/>
        <xdr:cNvCxnSpPr/>
      </xdr:nvCxnSpPr>
      <xdr:spPr>
        <a:xfrm>
          <a:off x="10287000" y="2895600"/>
          <a:ext cx="1419225" cy="26670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9324975" y="1152526"/>
          <a:ext cx="676275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4" name="3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5" name="4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6" name="5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7" name="6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8" name="7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9" name="8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0" name="9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1" name="10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2" name="11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3" name="12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4" name="13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5" name="14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6" name="15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7" name="16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3" name="2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4" name="3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5" name="4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6" name="5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7" name="6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8" name="7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9" name="8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0" name="9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1" name="10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2" name="11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3" name="12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4" name="13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5" name="14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16" name="15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3" name="2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4" name="3 Conector angular"/>
        <xdr:cNvCxnSpPr/>
      </xdr:nvCxnSpPr>
      <xdr:spPr>
        <a:xfrm rot="5400000" flipH="1" flipV="1">
          <a:off x="8072438" y="1157288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2" name="1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3" name="2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4" name="3 Conector angular"/>
        <xdr:cNvCxnSpPr/>
      </xdr:nvCxnSpPr>
      <xdr:spPr>
        <a:xfrm rot="5400000" flipH="1" flipV="1">
          <a:off x="8072438" y="1147763"/>
          <a:ext cx="685800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8</xdr:row>
      <xdr:rowOff>95250</xdr:rowOff>
    </xdr:from>
    <xdr:to>
      <xdr:col>10</xdr:col>
      <xdr:colOff>57150</xdr:colOff>
      <xdr:row>8</xdr:row>
      <xdr:rowOff>171450</xdr:rowOff>
    </xdr:to>
    <xdr:cxnSp macro="">
      <xdr:nvCxnSpPr>
        <xdr:cNvPr id="4" name="3 Conector recto de flecha"/>
        <xdr:cNvCxnSpPr/>
      </xdr:nvCxnSpPr>
      <xdr:spPr>
        <a:xfrm>
          <a:off x="8067675" y="2095500"/>
          <a:ext cx="971550" cy="76200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161925</xdr:rowOff>
    </xdr:from>
    <xdr:to>
      <xdr:col>10</xdr:col>
      <xdr:colOff>114300</xdr:colOff>
      <xdr:row>13</xdr:row>
      <xdr:rowOff>19050</xdr:rowOff>
    </xdr:to>
    <xdr:cxnSp macro="">
      <xdr:nvCxnSpPr>
        <xdr:cNvPr id="3" name="2 Conector recto de flecha"/>
        <xdr:cNvCxnSpPr/>
      </xdr:nvCxnSpPr>
      <xdr:spPr>
        <a:xfrm>
          <a:off x="6638925" y="2438400"/>
          <a:ext cx="1714500" cy="11715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771526</xdr:colOff>
      <xdr:row>7</xdr:row>
      <xdr:rowOff>66676</xdr:rowOff>
    </xdr:from>
    <xdr:to>
      <xdr:col>10</xdr:col>
      <xdr:colOff>161925</xdr:colOff>
      <xdr:row>7</xdr:row>
      <xdr:rowOff>190500</xdr:rowOff>
    </xdr:to>
    <xdr:cxnSp macro="">
      <xdr:nvCxnSpPr>
        <xdr:cNvPr id="3" name="2 Conector recto de flecha"/>
        <xdr:cNvCxnSpPr/>
      </xdr:nvCxnSpPr>
      <xdr:spPr>
        <a:xfrm flipH="1" flipV="1">
          <a:off x="7372351" y="1790701"/>
          <a:ext cx="1028699" cy="123824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238125</xdr:rowOff>
    </xdr:from>
    <xdr:to>
      <xdr:col>10</xdr:col>
      <xdr:colOff>647700</xdr:colOff>
      <xdr:row>11</xdr:row>
      <xdr:rowOff>247650</xdr:rowOff>
    </xdr:to>
    <xdr:cxnSp macro="">
      <xdr:nvCxnSpPr>
        <xdr:cNvPr id="3" name="2 Conector recto de flecha"/>
        <xdr:cNvCxnSpPr/>
      </xdr:nvCxnSpPr>
      <xdr:spPr>
        <a:xfrm>
          <a:off x="6638925" y="2514600"/>
          <a:ext cx="2247900" cy="771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13</xdr:row>
      <xdr:rowOff>104775</xdr:rowOff>
    </xdr:from>
    <xdr:to>
      <xdr:col>9</xdr:col>
      <xdr:colOff>428625</xdr:colOff>
      <xdr:row>16</xdr:row>
      <xdr:rowOff>0</xdr:rowOff>
    </xdr:to>
    <xdr:cxnSp macro="">
      <xdr:nvCxnSpPr>
        <xdr:cNvPr id="2" name="1 Conector recto de flecha"/>
        <xdr:cNvCxnSpPr/>
      </xdr:nvCxnSpPr>
      <xdr:spPr>
        <a:xfrm flipV="1">
          <a:off x="5772150" y="3695700"/>
          <a:ext cx="2133600" cy="609600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828675</xdr:colOff>
      <xdr:row>15</xdr:row>
      <xdr:rowOff>247650</xdr:rowOff>
    </xdr:from>
    <xdr:to>
      <xdr:col>13</xdr:col>
      <xdr:colOff>9525</xdr:colOff>
      <xdr:row>16</xdr:row>
      <xdr:rowOff>190500</xdr:rowOff>
    </xdr:to>
    <xdr:cxnSp macro="">
      <xdr:nvCxnSpPr>
        <xdr:cNvPr id="3" name="2 Conector recto de flecha"/>
        <xdr:cNvCxnSpPr/>
      </xdr:nvCxnSpPr>
      <xdr:spPr>
        <a:xfrm>
          <a:off x="9344025" y="4333875"/>
          <a:ext cx="1581150" cy="20002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15</xdr:row>
      <xdr:rowOff>180975</xdr:rowOff>
    </xdr:from>
    <xdr:to>
      <xdr:col>13</xdr:col>
      <xdr:colOff>95250</xdr:colOff>
      <xdr:row>17</xdr:row>
      <xdr:rowOff>133350</xdr:rowOff>
    </xdr:to>
    <xdr:cxnSp macro="">
      <xdr:nvCxnSpPr>
        <xdr:cNvPr id="3" name="2 Conector recto de flecha"/>
        <xdr:cNvCxnSpPr/>
      </xdr:nvCxnSpPr>
      <xdr:spPr>
        <a:xfrm>
          <a:off x="8848725" y="4267200"/>
          <a:ext cx="2162175" cy="4095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47626</xdr:rowOff>
    </xdr:from>
    <xdr:to>
      <xdr:col>10</xdr:col>
      <xdr:colOff>257175</xdr:colOff>
      <xdr:row>6</xdr:row>
      <xdr:rowOff>123826</xdr:rowOff>
    </xdr:to>
    <xdr:cxnSp macro="">
      <xdr:nvCxnSpPr>
        <xdr:cNvPr id="7" name="6 Conector angular"/>
        <xdr:cNvCxnSpPr/>
      </xdr:nvCxnSpPr>
      <xdr:spPr>
        <a:xfrm rot="5400000" flipH="1" flipV="1">
          <a:off x="9324975" y="1152526"/>
          <a:ext cx="676275" cy="200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opLeftCell="A4" workbookViewId="0">
      <selection activeCell="C23" sqref="C23:G26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4" ht="18.75" x14ac:dyDescent="0.3">
      <c r="D2" s="1" t="s">
        <v>25</v>
      </c>
    </row>
    <row r="4" spans="2:14" x14ac:dyDescent="0.25">
      <c r="B4" t="s">
        <v>0</v>
      </c>
      <c r="H4" s="2"/>
    </row>
    <row r="5" spans="2:14" ht="15.75" thickBot="1" x14ac:dyDescent="0.3">
      <c r="H5" s="3"/>
    </row>
    <row r="6" spans="2:14" ht="30.75" thickBot="1" x14ac:dyDescent="0.3">
      <c r="C6" s="4" t="s">
        <v>1</v>
      </c>
      <c r="D6" s="5" t="s">
        <v>2</v>
      </c>
      <c r="E6" s="6" t="s">
        <v>3</v>
      </c>
      <c r="F6" s="6" t="s">
        <v>4</v>
      </c>
      <c r="G6" s="7" t="s">
        <v>5</v>
      </c>
      <c r="H6" s="8" t="s">
        <v>6</v>
      </c>
      <c r="I6" s="9" t="s">
        <v>7</v>
      </c>
      <c r="J6" s="10" t="s">
        <v>8</v>
      </c>
    </row>
    <row r="7" spans="2:14" ht="21.75" customHeight="1" thickTop="1" x14ac:dyDescent="0.25">
      <c r="B7" s="11" t="s">
        <v>9</v>
      </c>
      <c r="C7" s="12">
        <v>340</v>
      </c>
      <c r="D7" s="13">
        <v>5</v>
      </c>
      <c r="E7" s="14"/>
      <c r="F7" s="11" t="s">
        <v>10</v>
      </c>
      <c r="G7" s="15">
        <v>1700</v>
      </c>
      <c r="H7" s="16">
        <v>2000</v>
      </c>
      <c r="I7" s="17">
        <v>500</v>
      </c>
      <c r="J7" t="s">
        <v>11</v>
      </c>
      <c r="L7" s="18"/>
    </row>
    <row r="8" spans="2:14" ht="21.75" customHeight="1" x14ac:dyDescent="0.25">
      <c r="B8" s="11" t="s">
        <v>12</v>
      </c>
      <c r="C8" s="12">
        <v>233.33</v>
      </c>
      <c r="D8" s="14">
        <v>6</v>
      </c>
      <c r="E8" s="13"/>
      <c r="F8" s="11" t="s">
        <v>10</v>
      </c>
      <c r="G8" s="19">
        <v>1400</v>
      </c>
      <c r="H8" s="20">
        <v>0</v>
      </c>
      <c r="I8" s="21">
        <v>0</v>
      </c>
      <c r="J8" t="s">
        <v>13</v>
      </c>
      <c r="K8" s="22"/>
      <c r="L8" s="23"/>
    </row>
    <row r="9" spans="2:14" ht="21.75" customHeight="1" x14ac:dyDescent="0.3">
      <c r="B9" s="11" t="s">
        <v>14</v>
      </c>
      <c r="C9" s="12">
        <v>200</v>
      </c>
      <c r="D9" s="24">
        <v>2</v>
      </c>
      <c r="E9" s="25"/>
      <c r="F9" s="11" t="s">
        <v>10</v>
      </c>
      <c r="G9" s="19">
        <v>400</v>
      </c>
      <c r="H9" s="26">
        <v>250</v>
      </c>
      <c r="I9" s="27">
        <v>250</v>
      </c>
      <c r="J9" t="s">
        <v>15</v>
      </c>
      <c r="L9" s="18"/>
    </row>
    <row r="10" spans="2:14" ht="21.75" customHeight="1" x14ac:dyDescent="0.25">
      <c r="B10" s="11" t="s">
        <v>16</v>
      </c>
      <c r="C10" s="12">
        <v>240</v>
      </c>
      <c r="D10" s="13">
        <v>5</v>
      </c>
      <c r="E10" s="13"/>
      <c r="F10" s="11" t="s">
        <v>10</v>
      </c>
      <c r="G10" s="19">
        <v>1200</v>
      </c>
      <c r="H10" s="20">
        <v>1320</v>
      </c>
      <c r="I10" s="21">
        <v>500</v>
      </c>
      <c r="J10" t="s">
        <v>11</v>
      </c>
      <c r="L10" s="18"/>
    </row>
    <row r="11" spans="2:14" ht="21.75" customHeight="1" x14ac:dyDescent="0.25">
      <c r="B11" s="11" t="s">
        <v>17</v>
      </c>
      <c r="C11" s="12">
        <v>250</v>
      </c>
      <c r="D11" s="13">
        <v>6</v>
      </c>
      <c r="E11" s="1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L11" s="18"/>
    </row>
    <row r="12" spans="2:14" ht="21.75" customHeight="1" x14ac:dyDescent="0.25">
      <c r="B12" s="28"/>
      <c r="C12" s="12"/>
      <c r="D12" s="13"/>
      <c r="E12" s="13"/>
      <c r="F12" s="12"/>
      <c r="G12" s="19">
        <v>0</v>
      </c>
      <c r="H12" s="29"/>
      <c r="I12" s="30"/>
      <c r="L12" s="18"/>
    </row>
    <row r="13" spans="2:14" ht="21.75" customHeight="1" x14ac:dyDescent="0.25">
      <c r="B13" s="28"/>
      <c r="C13" s="12"/>
      <c r="D13" s="13"/>
      <c r="E13" s="13"/>
      <c r="F13" s="11"/>
      <c r="G13" s="31">
        <v>0</v>
      </c>
      <c r="H13" s="29"/>
      <c r="I13" s="32"/>
      <c r="L13" s="18"/>
    </row>
    <row r="14" spans="2:14" ht="15.75" x14ac:dyDescent="0.25">
      <c r="C14" s="33"/>
      <c r="D14" s="34"/>
      <c r="E14" s="34"/>
      <c r="G14" s="33"/>
      <c r="H14" s="29"/>
      <c r="I14" s="32"/>
      <c r="L14" s="18"/>
    </row>
    <row r="15" spans="2:14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  <c r="M15" s="63"/>
      <c r="N15" s="63"/>
    </row>
    <row r="16" spans="2:14" ht="17.25" thickTop="1" thickBot="1" x14ac:dyDescent="0.3">
      <c r="B16" s="39" t="s">
        <v>20</v>
      </c>
      <c r="C16" s="33">
        <v>2750</v>
      </c>
      <c r="D16" s="34">
        <v>5</v>
      </c>
      <c r="E16" s="40">
        <v>1</v>
      </c>
      <c r="F16" s="33">
        <v>632</v>
      </c>
      <c r="G16" s="41">
        <v>2511</v>
      </c>
      <c r="H16" s="42">
        <v>1500</v>
      </c>
      <c r="I16" s="43">
        <v>500</v>
      </c>
      <c r="J16" t="s">
        <v>21</v>
      </c>
    </row>
    <row r="17" spans="2:10" ht="15.75" thickBot="1" x14ac:dyDescent="0.3">
      <c r="C17" s="33"/>
      <c r="D17" s="34"/>
      <c r="E17" s="34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8811</v>
      </c>
      <c r="H18" s="50"/>
      <c r="I18" s="51">
        <f>SUM(I7:I16)</f>
        <v>1750</v>
      </c>
    </row>
    <row r="21" spans="2:10" ht="15.75" x14ac:dyDescent="0.25">
      <c r="B21" s="52"/>
      <c r="C21" s="18"/>
      <c r="D21" s="53"/>
      <c r="E21" s="54"/>
      <c r="F21" s="52"/>
      <c r="G21" s="52"/>
    </row>
    <row r="22" spans="2:10" x14ac:dyDescent="0.25">
      <c r="B22" s="52"/>
      <c r="C22" s="52"/>
      <c r="D22" s="54"/>
      <c r="E22" s="54"/>
      <c r="F22" s="52"/>
      <c r="G22" s="52"/>
    </row>
    <row r="23" spans="2:10" ht="15.75" x14ac:dyDescent="0.25">
      <c r="B23" s="52"/>
      <c r="C23" s="55"/>
      <c r="D23" s="56"/>
      <c r="E23" s="57"/>
      <c r="F23" s="58"/>
      <c r="G23" s="58"/>
    </row>
    <row r="24" spans="2:10" x14ac:dyDescent="0.25">
      <c r="B24" s="52"/>
      <c r="C24" s="59" t="s">
        <v>23</v>
      </c>
      <c r="D24" s="57"/>
      <c r="E24" s="57"/>
      <c r="F24" s="58"/>
      <c r="G24" s="58"/>
    </row>
    <row r="25" spans="2:10" ht="18.75" x14ac:dyDescent="0.3">
      <c r="C25" s="60" t="s">
        <v>24</v>
      </c>
      <c r="D25" s="57"/>
      <c r="E25" s="57"/>
      <c r="F25" s="61"/>
      <c r="G25" s="58"/>
    </row>
    <row r="26" spans="2:10" x14ac:dyDescent="0.25">
      <c r="C26" s="59"/>
      <c r="D26" s="57"/>
      <c r="E26" s="57"/>
      <c r="F26" s="58"/>
      <c r="G2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L17" sqref="L17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48</v>
      </c>
      <c r="D2" s="273"/>
      <c r="E2" s="273"/>
      <c r="F2" s="273"/>
      <c r="G2" s="273"/>
      <c r="H2" s="273"/>
      <c r="I2" s="273"/>
      <c r="J2" s="280" t="s">
        <v>49</v>
      </c>
      <c r="K2" s="280"/>
      <c r="L2" s="280"/>
      <c r="M2" s="280"/>
    </row>
    <row r="3" spans="2:13" x14ac:dyDescent="0.25">
      <c r="J3" s="280"/>
      <c r="K3" s="280"/>
      <c r="L3" s="280"/>
      <c r="M3" s="280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1650</v>
      </c>
      <c r="I8" s="21">
        <v>300</v>
      </c>
      <c r="J8" t="s">
        <v>13</v>
      </c>
      <c r="K8" s="22"/>
      <c r="L8" s="23"/>
    </row>
    <row r="9" spans="2:13" ht="21.75" customHeight="1" x14ac:dyDescent="0.25">
      <c r="B9" s="76" t="s">
        <v>14</v>
      </c>
      <c r="C9" s="12">
        <v>200</v>
      </c>
      <c r="D9" s="87">
        <v>4</v>
      </c>
      <c r="E9" s="65"/>
      <c r="F9" s="11" t="s">
        <v>10</v>
      </c>
      <c r="G9" s="19">
        <v>800</v>
      </c>
      <c r="H9" s="66">
        <v>200</v>
      </c>
      <c r="I9" s="67">
        <v>200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1400</v>
      </c>
      <c r="I10" s="21">
        <v>500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K13" s="102"/>
      <c r="L13" s="102"/>
      <c r="M13" s="102"/>
    </row>
    <row r="14" spans="2:13" ht="15.75" x14ac:dyDescent="0.25">
      <c r="C14" s="33"/>
      <c r="D14" s="34"/>
      <c r="E14" s="34"/>
      <c r="G14" s="33"/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/>
      <c r="F16" s="33">
        <v>632</v>
      </c>
      <c r="G16" s="41">
        <v>2118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9398</v>
      </c>
      <c r="H18" s="50"/>
      <c r="I18" s="51">
        <f>SUM(I7:I16)</f>
        <v>1000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21" customHeight="1" x14ac:dyDescent="0.35">
      <c r="B21" s="92"/>
      <c r="C21" s="18"/>
      <c r="D21" s="108" t="s">
        <v>46</v>
      </c>
      <c r="E21" s="109"/>
      <c r="F21" s="109"/>
      <c r="G21" s="109"/>
      <c r="H21" s="109"/>
      <c r="I21" s="58"/>
    </row>
    <row r="22" spans="2:10" x14ac:dyDescent="0.25">
      <c r="B22" s="79"/>
      <c r="C22" s="52"/>
      <c r="D22" s="103" t="s">
        <v>23</v>
      </c>
      <c r="E22" s="104"/>
      <c r="F22" s="104"/>
      <c r="G22" s="105"/>
      <c r="H22" s="105"/>
      <c r="I22" s="105"/>
    </row>
    <row r="23" spans="2:10" ht="18.75" x14ac:dyDescent="0.3">
      <c r="B23" s="79"/>
      <c r="C23" s="18"/>
      <c r="D23" s="106" t="s">
        <v>45</v>
      </c>
      <c r="E23" s="104"/>
      <c r="F23" s="104"/>
      <c r="G23" s="107"/>
      <c r="H23" s="105"/>
      <c r="I23" s="105"/>
    </row>
    <row r="24" spans="2:10" x14ac:dyDescent="0.25">
      <c r="B24" s="79"/>
      <c r="C24" s="22"/>
      <c r="D24" s="103"/>
      <c r="E24" s="104"/>
      <c r="F24" s="104"/>
      <c r="G24" s="105"/>
      <c r="H24" s="105"/>
      <c r="I24" s="105"/>
    </row>
    <row r="25" spans="2:10" ht="18.75" x14ac:dyDescent="0.3">
      <c r="C25" s="71"/>
    </row>
    <row r="26" spans="2:10" x14ac:dyDescent="0.25">
      <c r="C26" s="22"/>
    </row>
  </sheetData>
  <mergeCells count="3">
    <mergeCell ref="C2:I2"/>
    <mergeCell ref="K9:L9"/>
    <mergeCell ref="J2:M3"/>
  </mergeCells>
  <pageMargins left="0.39370078740157483" right="0.15748031496062992" top="0.74803149606299213" bottom="0.74803149606299213" header="0.31496062992125984" footer="0.31496062992125984"/>
  <pageSetup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J14" sqref="J14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50</v>
      </c>
      <c r="D2" s="273"/>
      <c r="E2" s="273"/>
      <c r="F2" s="273"/>
      <c r="G2" s="273"/>
      <c r="H2" s="273"/>
      <c r="I2" s="273"/>
      <c r="J2" s="280" t="s">
        <v>49</v>
      </c>
      <c r="K2" s="280"/>
      <c r="L2" s="280"/>
      <c r="M2" s="280"/>
    </row>
    <row r="3" spans="2:13" x14ac:dyDescent="0.25">
      <c r="J3" s="280"/>
      <c r="K3" s="280"/>
      <c r="L3" s="280"/>
      <c r="M3" s="280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2</v>
      </c>
      <c r="F7" s="11" t="s">
        <v>10</v>
      </c>
      <c r="G7" s="15">
        <v>2380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1350</v>
      </c>
      <c r="I8" s="21">
        <v>300</v>
      </c>
      <c r="J8" t="s">
        <v>13</v>
      </c>
      <c r="K8" s="111" t="s">
        <v>52</v>
      </c>
      <c r="L8" s="112"/>
      <c r="M8" s="113"/>
    </row>
    <row r="9" spans="2:13" ht="21.75" customHeight="1" x14ac:dyDescent="0.25">
      <c r="B9" s="76" t="s">
        <v>14</v>
      </c>
      <c r="C9" s="12">
        <v>200</v>
      </c>
      <c r="D9" s="87">
        <v>4</v>
      </c>
      <c r="E9" s="65"/>
      <c r="F9" s="11" t="s">
        <v>10</v>
      </c>
      <c r="G9" s="19">
        <v>800</v>
      </c>
      <c r="H9" s="66">
        <v>0</v>
      </c>
      <c r="I9" s="67">
        <v>0</v>
      </c>
      <c r="J9" t="s">
        <v>15</v>
      </c>
      <c r="K9" s="281" t="s">
        <v>54</v>
      </c>
      <c r="L9" s="281"/>
      <c r="M9" s="28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9">
        <v>1200</v>
      </c>
      <c r="H10" s="20">
        <v>900</v>
      </c>
      <c r="I10" s="21">
        <v>500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K13" s="102"/>
      <c r="L13" s="102"/>
      <c r="M13" s="102"/>
    </row>
    <row r="14" spans="2:13" ht="15.75" x14ac:dyDescent="0.25">
      <c r="C14" s="33"/>
      <c r="D14" s="34"/>
      <c r="E14" s="34"/>
      <c r="G14" s="33"/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/>
      <c r="F16" s="33">
        <v>632</v>
      </c>
      <c r="G16" s="41">
        <v>2118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9498</v>
      </c>
      <c r="H18" s="50"/>
      <c r="I18" s="51">
        <f>SUM(I7:I16)</f>
        <v>800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21" customHeight="1" x14ac:dyDescent="0.35">
      <c r="B21" s="92"/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103" t="s">
        <v>23</v>
      </c>
      <c r="E22" s="104"/>
      <c r="F22" s="104"/>
      <c r="G22" s="105"/>
      <c r="H22" s="105"/>
      <c r="I22" s="105"/>
    </row>
    <row r="23" spans="2:10" ht="18.75" x14ac:dyDescent="0.3">
      <c r="B23" s="79"/>
      <c r="C23" s="18"/>
      <c r="D23" s="106" t="s">
        <v>35</v>
      </c>
      <c r="E23" s="104"/>
      <c r="F23" s="104"/>
      <c r="G23" s="107"/>
      <c r="H23" s="105"/>
      <c r="I23" s="105"/>
    </row>
    <row r="24" spans="2:10" x14ac:dyDescent="0.25">
      <c r="B24" s="79"/>
      <c r="C24" s="22"/>
      <c r="D24" s="103"/>
      <c r="E24" s="104"/>
      <c r="F24" s="104"/>
      <c r="G24" s="105"/>
      <c r="H24" s="105"/>
      <c r="I24" s="105"/>
    </row>
    <row r="25" spans="2:10" ht="18.75" x14ac:dyDescent="0.3">
      <c r="C25" s="71"/>
    </row>
    <row r="26" spans="2:10" x14ac:dyDescent="0.25">
      <c r="C26" s="22"/>
    </row>
  </sheetData>
  <mergeCells count="3">
    <mergeCell ref="C2:I2"/>
    <mergeCell ref="J2:M3"/>
    <mergeCell ref="K9:M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D22" sqref="D22:I24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51</v>
      </c>
      <c r="D2" s="273"/>
      <c r="E2" s="273"/>
      <c r="F2" s="273"/>
      <c r="G2" s="273"/>
      <c r="H2" s="273"/>
      <c r="I2" s="273"/>
      <c r="J2" s="280" t="s">
        <v>49</v>
      </c>
      <c r="K2" s="280"/>
      <c r="L2" s="280"/>
      <c r="M2" s="280"/>
    </row>
    <row r="3" spans="2:13" x14ac:dyDescent="0.25">
      <c r="J3" s="280"/>
      <c r="K3" s="280"/>
      <c r="L3" s="280"/>
      <c r="M3" s="280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4</v>
      </c>
      <c r="E8" s="65"/>
      <c r="F8" s="11" t="s">
        <v>10</v>
      </c>
      <c r="G8" s="19">
        <v>933</v>
      </c>
      <c r="H8" s="20">
        <v>7350</v>
      </c>
      <c r="I8" s="114">
        <v>500</v>
      </c>
      <c r="J8" t="s">
        <v>13</v>
      </c>
      <c r="K8" s="22" t="s">
        <v>53</v>
      </c>
      <c r="L8" s="23"/>
    </row>
    <row r="9" spans="2:13" ht="21.75" customHeight="1" x14ac:dyDescent="0.25">
      <c r="B9" s="76" t="s">
        <v>14</v>
      </c>
      <c r="C9" s="12">
        <v>200</v>
      </c>
      <c r="D9" s="87">
        <v>5</v>
      </c>
      <c r="E9" s="65"/>
      <c r="F9" s="11" t="s">
        <v>10</v>
      </c>
      <c r="G9" s="19">
        <v>1000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9">
        <v>1200</v>
      </c>
      <c r="H10" s="20">
        <v>400</v>
      </c>
      <c r="I10" s="21">
        <v>400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K13" s="102"/>
      <c r="L13" s="102"/>
      <c r="M13" s="102"/>
    </row>
    <row r="14" spans="2:13" ht="15.75" x14ac:dyDescent="0.25">
      <c r="C14" s="33"/>
      <c r="D14" s="34"/>
      <c r="E14" s="34"/>
      <c r="G14" s="33"/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>
        <v>1</v>
      </c>
      <c r="F16" s="33">
        <v>632</v>
      </c>
      <c r="G16" s="41">
        <v>2511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9284</v>
      </c>
      <c r="H18" s="50"/>
      <c r="I18" s="51">
        <f>SUM(I7:I16)</f>
        <v>900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21" customHeight="1" x14ac:dyDescent="0.35">
      <c r="B21" s="92"/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103" t="s">
        <v>23</v>
      </c>
      <c r="E22" s="104"/>
      <c r="F22" s="104"/>
      <c r="G22" s="105"/>
      <c r="H22" s="105"/>
      <c r="I22" s="105"/>
    </row>
    <row r="23" spans="2:10" ht="18.75" x14ac:dyDescent="0.3">
      <c r="B23" s="79"/>
      <c r="C23" s="18"/>
      <c r="D23" s="106" t="s">
        <v>35</v>
      </c>
      <c r="E23" s="104"/>
      <c r="F23" s="104"/>
      <c r="G23" s="107"/>
      <c r="H23" s="105"/>
      <c r="I23" s="105"/>
    </row>
    <row r="24" spans="2:10" x14ac:dyDescent="0.25">
      <c r="B24" s="79"/>
      <c r="C24" s="22"/>
      <c r="D24" s="103"/>
      <c r="E24" s="104"/>
      <c r="F24" s="104"/>
      <c r="G24" s="105"/>
      <c r="H24" s="105"/>
      <c r="I24" s="105"/>
    </row>
    <row r="25" spans="2:10" ht="18.75" x14ac:dyDescent="0.3">
      <c r="C25" s="71"/>
    </row>
    <row r="26" spans="2:10" x14ac:dyDescent="0.25">
      <c r="C26" s="22"/>
    </row>
  </sheetData>
  <mergeCells count="3">
    <mergeCell ref="C2:I2"/>
    <mergeCell ref="J2:M3"/>
    <mergeCell ref="K9:L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H20" sqref="H20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55</v>
      </c>
      <c r="D2" s="273"/>
      <c r="E2" s="273"/>
      <c r="F2" s="273"/>
      <c r="G2" s="273"/>
      <c r="H2" s="273"/>
      <c r="I2" s="273"/>
      <c r="J2" s="280" t="s">
        <v>49</v>
      </c>
      <c r="K2" s="280"/>
      <c r="L2" s="280"/>
      <c r="M2" s="280"/>
    </row>
    <row r="3" spans="2:13" x14ac:dyDescent="0.25">
      <c r="J3" s="280"/>
      <c r="K3" s="280"/>
      <c r="L3" s="280"/>
      <c r="M3" s="280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/>
      <c r="F7" s="11" t="s">
        <v>10</v>
      </c>
      <c r="G7" s="15">
        <v>1700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6850</v>
      </c>
      <c r="I8" s="114">
        <v>800</v>
      </c>
      <c r="J8" t="s">
        <v>13</v>
      </c>
      <c r="K8" s="22" t="s">
        <v>53</v>
      </c>
      <c r="L8" s="23"/>
    </row>
    <row r="9" spans="2:13" ht="21.75" customHeight="1" x14ac:dyDescent="0.25">
      <c r="B9" s="76" t="s">
        <v>14</v>
      </c>
      <c r="C9" s="12">
        <v>200</v>
      </c>
      <c r="D9" s="87" t="s">
        <v>56</v>
      </c>
      <c r="E9" s="65"/>
      <c r="F9" s="11" t="s">
        <v>10</v>
      </c>
      <c r="G9" s="19">
        <v>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9">
        <v>1200</v>
      </c>
      <c r="H10" s="20">
        <v>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K13" s="102"/>
      <c r="L13" s="102"/>
      <c r="M13" s="102"/>
    </row>
    <row r="14" spans="2:13" ht="15.75" x14ac:dyDescent="0.25">
      <c r="C14" s="33"/>
      <c r="D14" s="34"/>
      <c r="E14" s="34"/>
      <c r="G14" s="33"/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/>
      <c r="F16" s="33">
        <v>632</v>
      </c>
      <c r="G16" s="41">
        <v>2118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8018</v>
      </c>
      <c r="H18" s="50"/>
      <c r="I18" s="51">
        <f>SUM(I7:I16)</f>
        <v>800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21" customHeight="1" x14ac:dyDescent="0.35">
      <c r="B21" s="92"/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103"/>
      <c r="E22" s="104"/>
      <c r="F22" s="104"/>
      <c r="G22" s="105"/>
      <c r="H22" s="105"/>
      <c r="I22" s="105"/>
    </row>
    <row r="23" spans="2:10" ht="18.75" x14ac:dyDescent="0.3">
      <c r="B23" s="79"/>
      <c r="C23" s="18"/>
      <c r="D23" s="106"/>
      <c r="E23" s="104"/>
      <c r="F23" s="104"/>
      <c r="G23" s="107"/>
      <c r="H23" s="105"/>
      <c r="I23" s="105"/>
    </row>
    <row r="24" spans="2:10" x14ac:dyDescent="0.25">
      <c r="B24" s="79"/>
      <c r="C24" s="22"/>
      <c r="D24" s="103"/>
      <c r="E24" s="104"/>
      <c r="F24" s="104"/>
      <c r="G24" s="105"/>
      <c r="H24" s="105"/>
      <c r="I24" s="105"/>
    </row>
    <row r="25" spans="2:10" ht="18.75" x14ac:dyDescent="0.3">
      <c r="C25" s="71"/>
    </row>
    <row r="26" spans="2:10" x14ac:dyDescent="0.25">
      <c r="C26" s="22"/>
    </row>
  </sheetData>
  <mergeCells count="3">
    <mergeCell ref="C2:I2"/>
    <mergeCell ref="J2:M3"/>
    <mergeCell ref="K9:L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H21" sqref="H21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57</v>
      </c>
      <c r="D2" s="273"/>
      <c r="E2" s="273"/>
      <c r="F2" s="273"/>
      <c r="G2" s="273"/>
      <c r="H2" s="273"/>
      <c r="I2" s="273"/>
      <c r="J2" s="280" t="s">
        <v>49</v>
      </c>
      <c r="K2" s="280"/>
      <c r="L2" s="280"/>
      <c r="M2" s="280"/>
    </row>
    <row r="3" spans="2:13" x14ac:dyDescent="0.25">
      <c r="J3" s="280"/>
      <c r="K3" s="280"/>
      <c r="L3" s="280"/>
      <c r="M3" s="280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6050</v>
      </c>
      <c r="I8" s="114">
        <v>800</v>
      </c>
      <c r="J8" t="s">
        <v>13</v>
      </c>
      <c r="K8" s="22"/>
      <c r="L8" s="23"/>
    </row>
    <row r="9" spans="2:13" ht="21.75" customHeight="1" x14ac:dyDescent="0.25">
      <c r="B9" s="76"/>
      <c r="C9" s="12"/>
      <c r="D9" s="87"/>
      <c r="E9" s="65"/>
      <c r="F9" s="11" t="s">
        <v>10</v>
      </c>
      <c r="G9" s="19">
        <v>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9">
        <v>1200</v>
      </c>
      <c r="H10" s="20">
        <v>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3">
      <c r="B13" s="115" t="s">
        <v>59</v>
      </c>
      <c r="C13" s="12"/>
      <c r="D13" s="13"/>
      <c r="E13" s="73"/>
      <c r="F13" s="11"/>
      <c r="G13" s="116">
        <v>1200</v>
      </c>
      <c r="H13" s="29"/>
      <c r="I13" s="32"/>
      <c r="K13" s="102"/>
      <c r="L13" s="102"/>
      <c r="M13" s="102"/>
    </row>
    <row r="14" spans="2:13" ht="15.75" x14ac:dyDescent="0.25">
      <c r="C14" s="33"/>
      <c r="D14" s="34"/>
      <c r="E14" s="34"/>
      <c r="G14" s="33"/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/>
      <c r="F16" s="33">
        <v>632</v>
      </c>
      <c r="G16" s="41">
        <v>2118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9558</v>
      </c>
      <c r="H18" s="50"/>
      <c r="I18" s="51">
        <f>SUM(I7:I16)</f>
        <v>800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21" customHeight="1" x14ac:dyDescent="0.35">
      <c r="B21" s="92"/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103" t="s">
        <v>23</v>
      </c>
      <c r="E22" s="104"/>
      <c r="F22" s="104"/>
      <c r="G22" s="105"/>
      <c r="H22" s="105"/>
      <c r="I22" s="105"/>
    </row>
    <row r="23" spans="2:10" ht="18.75" x14ac:dyDescent="0.3">
      <c r="B23" s="79"/>
      <c r="C23" s="18"/>
      <c r="D23" s="106" t="s">
        <v>58</v>
      </c>
      <c r="E23" s="104"/>
      <c r="F23" s="104"/>
      <c r="G23" s="107"/>
      <c r="H23" s="105"/>
      <c r="I23" s="105"/>
    </row>
    <row r="24" spans="2:10" x14ac:dyDescent="0.25">
      <c r="B24" s="79"/>
      <c r="C24" s="22"/>
      <c r="D24" s="103"/>
      <c r="E24" s="104"/>
      <c r="F24" s="104"/>
      <c r="G24" s="105"/>
      <c r="H24" s="105"/>
      <c r="I24" s="105"/>
    </row>
    <row r="25" spans="2:10" ht="18.75" x14ac:dyDescent="0.3">
      <c r="C25" s="71"/>
    </row>
    <row r="26" spans="2:10" x14ac:dyDescent="0.25">
      <c r="C26" s="22"/>
    </row>
  </sheetData>
  <mergeCells count="3">
    <mergeCell ref="C2:I2"/>
    <mergeCell ref="J2:M3"/>
    <mergeCell ref="K9:L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K19" sqref="K19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60</v>
      </c>
      <c r="D2" s="273"/>
      <c r="E2" s="273"/>
      <c r="F2" s="273"/>
      <c r="G2" s="273"/>
      <c r="H2" s="273"/>
      <c r="I2" s="273"/>
      <c r="J2" s="280" t="s">
        <v>49</v>
      </c>
      <c r="K2" s="280"/>
      <c r="L2" s="280"/>
      <c r="M2" s="280"/>
    </row>
    <row r="3" spans="2:13" x14ac:dyDescent="0.25">
      <c r="J3" s="280"/>
      <c r="K3" s="280"/>
      <c r="L3" s="280"/>
      <c r="M3" s="280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5250</v>
      </c>
      <c r="I8" s="114">
        <v>800</v>
      </c>
      <c r="J8" t="s">
        <v>13</v>
      </c>
      <c r="K8" s="22"/>
      <c r="L8" s="23"/>
    </row>
    <row r="9" spans="2:13" ht="21.75" customHeight="1" x14ac:dyDescent="0.25">
      <c r="B9" s="76" t="s">
        <v>61</v>
      </c>
      <c r="C9" s="12">
        <v>200</v>
      </c>
      <c r="D9" s="87">
        <v>3</v>
      </c>
      <c r="E9" s="65"/>
      <c r="F9" s="11" t="s">
        <v>10</v>
      </c>
      <c r="G9" s="19">
        <v>600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9">
        <v>1200</v>
      </c>
      <c r="H10" s="20">
        <v>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3">
      <c r="B13" s="117" t="s">
        <v>59</v>
      </c>
      <c r="C13" s="118"/>
      <c r="D13" s="119"/>
      <c r="E13" s="120"/>
      <c r="F13" s="121"/>
      <c r="G13" s="122">
        <v>1200</v>
      </c>
      <c r="H13" s="29"/>
      <c r="I13" s="32"/>
      <c r="K13" s="102"/>
      <c r="L13" s="102"/>
      <c r="M13" s="102"/>
    </row>
    <row r="14" spans="2:13" ht="15.75" x14ac:dyDescent="0.25">
      <c r="C14" s="33"/>
      <c r="D14" s="34"/>
      <c r="E14" s="34"/>
      <c r="G14" s="33"/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/>
      <c r="F16" s="33">
        <v>632</v>
      </c>
      <c r="G16" s="41">
        <v>2118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10158</v>
      </c>
      <c r="H18" s="50"/>
      <c r="I18" s="51">
        <f>SUM(I7:I16)</f>
        <v>800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21" customHeight="1" x14ac:dyDescent="0.35">
      <c r="B21" s="92"/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103" t="s">
        <v>23</v>
      </c>
      <c r="E22" s="104"/>
      <c r="F22" s="104"/>
      <c r="G22" s="105"/>
      <c r="H22" s="105"/>
      <c r="I22" s="105"/>
    </row>
    <row r="23" spans="2:10" ht="18.75" x14ac:dyDescent="0.3">
      <c r="B23" s="79"/>
      <c r="C23" s="18"/>
      <c r="D23" s="106" t="s">
        <v>35</v>
      </c>
      <c r="E23" s="104"/>
      <c r="F23" s="104"/>
      <c r="G23" s="107"/>
      <c r="H23" s="105"/>
      <c r="I23" s="105"/>
    </row>
    <row r="24" spans="2:10" x14ac:dyDescent="0.25">
      <c r="B24" s="79"/>
      <c r="C24" s="22"/>
      <c r="D24" s="103"/>
      <c r="E24" s="104"/>
      <c r="F24" s="104"/>
      <c r="G24" s="105"/>
      <c r="H24" s="105"/>
      <c r="I24" s="105"/>
    </row>
    <row r="25" spans="2:10" ht="18.75" x14ac:dyDescent="0.3">
      <c r="C25" s="71"/>
    </row>
    <row r="26" spans="2:10" x14ac:dyDescent="0.25">
      <c r="C26" s="22"/>
    </row>
  </sheetData>
  <mergeCells count="3">
    <mergeCell ref="C2:I2"/>
    <mergeCell ref="J2:M3"/>
    <mergeCell ref="K9:L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M21" sqref="M21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62</v>
      </c>
      <c r="D2" s="273"/>
      <c r="E2" s="273"/>
      <c r="F2" s="273"/>
      <c r="G2" s="273"/>
      <c r="H2" s="273"/>
      <c r="I2" s="273"/>
      <c r="J2" s="280" t="s">
        <v>49</v>
      </c>
      <c r="K2" s="280"/>
      <c r="L2" s="280"/>
      <c r="M2" s="280"/>
    </row>
    <row r="3" spans="2:13" x14ac:dyDescent="0.25">
      <c r="J3" s="280"/>
      <c r="K3" s="280"/>
      <c r="L3" s="280"/>
      <c r="M3" s="280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4450</v>
      </c>
      <c r="I8" s="114">
        <v>800</v>
      </c>
      <c r="J8" t="s">
        <v>13</v>
      </c>
      <c r="K8" s="22"/>
      <c r="L8" s="23"/>
    </row>
    <row r="9" spans="2:13" ht="21.75" customHeight="1" x14ac:dyDescent="0.25">
      <c r="B9" s="76" t="s">
        <v>61</v>
      </c>
      <c r="C9" s="12">
        <v>200</v>
      </c>
      <c r="D9" s="87">
        <v>6</v>
      </c>
      <c r="E9" s="65"/>
      <c r="F9" s="11" t="s">
        <v>10</v>
      </c>
      <c r="G9" s="19">
        <v>1200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9">
        <v>1200</v>
      </c>
      <c r="H10" s="20">
        <v>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3">
      <c r="B13" s="117" t="s">
        <v>59</v>
      </c>
      <c r="C13" s="118"/>
      <c r="D13" s="119"/>
      <c r="E13" s="120"/>
      <c r="F13" s="121"/>
      <c r="G13" s="123">
        <v>1200</v>
      </c>
      <c r="H13" s="29"/>
      <c r="I13" s="32"/>
      <c r="K13" s="102"/>
      <c r="L13" s="102"/>
      <c r="M13" s="102"/>
    </row>
    <row r="14" spans="2:13" ht="15.75" x14ac:dyDescent="0.25">
      <c r="C14" s="33"/>
      <c r="D14" s="34"/>
      <c r="E14" s="34"/>
      <c r="G14" s="33"/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/>
      <c r="F16" s="33">
        <v>632</v>
      </c>
      <c r="G16" s="41">
        <v>2118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10758</v>
      </c>
      <c r="H18" s="50"/>
      <c r="I18" s="51">
        <f>SUM(I7:I16)</f>
        <v>800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21" customHeight="1" x14ac:dyDescent="0.35">
      <c r="B21" s="92"/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103" t="s">
        <v>23</v>
      </c>
      <c r="E22" s="104"/>
      <c r="F22" s="104"/>
      <c r="G22" s="105"/>
      <c r="H22" s="105"/>
      <c r="I22" s="105"/>
    </row>
    <row r="23" spans="2:10" ht="18.75" x14ac:dyDescent="0.3">
      <c r="B23" s="79"/>
      <c r="C23" s="18"/>
      <c r="D23" s="106" t="s">
        <v>35</v>
      </c>
      <c r="E23" s="104"/>
      <c r="F23" s="104"/>
      <c r="G23" s="107"/>
      <c r="H23" s="105"/>
      <c r="I23" s="105"/>
    </row>
    <row r="24" spans="2:10" x14ac:dyDescent="0.25">
      <c r="B24" s="79"/>
      <c r="C24" s="22"/>
      <c r="D24" s="103"/>
      <c r="E24" s="104"/>
      <c r="F24" s="104"/>
      <c r="G24" s="105"/>
      <c r="H24" s="105"/>
      <c r="I24" s="105"/>
    </row>
    <row r="25" spans="2:10" ht="18.75" x14ac:dyDescent="0.3">
      <c r="C25" s="71"/>
    </row>
    <row r="26" spans="2:10" x14ac:dyDescent="0.25">
      <c r="C26" s="22"/>
    </row>
  </sheetData>
  <mergeCells count="3">
    <mergeCell ref="C2:I2"/>
    <mergeCell ref="J2:M3"/>
    <mergeCell ref="K9:L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I22" sqref="I22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63</v>
      </c>
      <c r="D2" s="273"/>
      <c r="E2" s="273"/>
      <c r="F2" s="273"/>
      <c r="G2" s="273"/>
      <c r="H2" s="273"/>
      <c r="I2" s="273"/>
      <c r="J2" s="124"/>
      <c r="K2" s="124"/>
      <c r="L2" s="124"/>
      <c r="M2" s="124"/>
    </row>
    <row r="3" spans="2:13" ht="15" customHeight="1" x14ac:dyDescent="0.3">
      <c r="J3" s="124"/>
      <c r="K3" s="124"/>
      <c r="L3" s="124"/>
      <c r="M3" s="124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4</v>
      </c>
      <c r="E8" s="65"/>
      <c r="F8" s="11" t="s">
        <v>10</v>
      </c>
      <c r="G8" s="19">
        <v>933.32</v>
      </c>
      <c r="H8" s="20">
        <v>3650</v>
      </c>
      <c r="I8" s="114">
        <v>800</v>
      </c>
      <c r="J8" t="s">
        <v>13</v>
      </c>
      <c r="K8" s="22"/>
      <c r="L8" s="23"/>
    </row>
    <row r="9" spans="2:13" ht="21.75" customHeight="1" x14ac:dyDescent="0.25">
      <c r="B9" s="76" t="s">
        <v>61</v>
      </c>
      <c r="C9" s="12">
        <v>200</v>
      </c>
      <c r="D9" s="87">
        <v>7</v>
      </c>
      <c r="E9" s="65"/>
      <c r="F9" s="11" t="s">
        <v>10</v>
      </c>
      <c r="G9" s="19">
        <v>1400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3">
      <c r="B13" s="117" t="s">
        <v>59</v>
      </c>
      <c r="C13" s="118"/>
      <c r="D13" s="119"/>
      <c r="E13" s="120"/>
      <c r="F13" s="121"/>
      <c r="G13" s="123">
        <v>1200</v>
      </c>
      <c r="H13" s="29"/>
      <c r="I13" s="32"/>
      <c r="K13" s="102"/>
      <c r="L13" s="102"/>
      <c r="M13" s="102"/>
    </row>
    <row r="14" spans="2:13" ht="18.75" x14ac:dyDescent="0.3">
      <c r="B14" s="125" t="s">
        <v>64</v>
      </c>
      <c r="C14" s="55"/>
      <c r="D14" s="57"/>
      <c r="E14" s="57"/>
      <c r="F14" s="58"/>
      <c r="G14" s="126">
        <v>40</v>
      </c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>
        <v>1</v>
      </c>
      <c r="F16" s="33">
        <v>632</v>
      </c>
      <c r="G16" s="41">
        <v>2511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11164.32</v>
      </c>
      <c r="H18" s="50"/>
      <c r="I18" s="51">
        <f>SUM(I7:I16)</f>
        <v>800</v>
      </c>
    </row>
    <row r="20" spans="2:10" ht="15" customHeight="1" x14ac:dyDescent="0.35">
      <c r="B20" s="92"/>
      <c r="D20" s="91"/>
      <c r="E20" s="91"/>
      <c r="F20" s="91"/>
      <c r="G20" s="91"/>
      <c r="H20" s="91"/>
    </row>
    <row r="21" spans="2:10" ht="21" customHeight="1" x14ac:dyDescent="0.35"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22"/>
      <c r="E22" s="54"/>
      <c r="F22" s="54"/>
      <c r="G22" s="52"/>
      <c r="H22" s="52"/>
      <c r="I22" s="52"/>
    </row>
    <row r="23" spans="2:10" ht="18.75" x14ac:dyDescent="0.3">
      <c r="B23" s="79"/>
      <c r="C23" s="18"/>
      <c r="D23" s="71"/>
      <c r="E23" s="54"/>
      <c r="F23" s="54"/>
      <c r="G23" s="72"/>
      <c r="H23" s="52"/>
      <c r="I23" s="52"/>
    </row>
    <row r="24" spans="2:10" x14ac:dyDescent="0.25">
      <c r="B24" s="79"/>
      <c r="C24" s="22"/>
      <c r="D24" s="22"/>
      <c r="E24" s="54"/>
      <c r="F24" s="54"/>
      <c r="G24" s="52"/>
      <c r="H24" s="52"/>
      <c r="I24" s="52"/>
    </row>
    <row r="25" spans="2:10" ht="18.75" x14ac:dyDescent="0.3">
      <c r="C25" s="71"/>
      <c r="D25" s="52"/>
      <c r="E25" s="52"/>
      <c r="F25" s="52"/>
      <c r="G25" s="52"/>
      <c r="H25" s="52"/>
      <c r="I25" s="52"/>
    </row>
    <row r="26" spans="2:10" x14ac:dyDescent="0.25">
      <c r="C26" s="22"/>
    </row>
  </sheetData>
  <mergeCells count="2">
    <mergeCell ref="C2:I2"/>
    <mergeCell ref="K9:L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H20" sqref="H20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65</v>
      </c>
      <c r="D2" s="273"/>
      <c r="E2" s="273"/>
      <c r="F2" s="273"/>
      <c r="G2" s="273"/>
      <c r="H2" s="273"/>
      <c r="I2" s="273"/>
      <c r="J2" s="124"/>
      <c r="K2" s="124"/>
      <c r="L2" s="124"/>
      <c r="M2" s="124"/>
    </row>
    <row r="3" spans="2:13" ht="15" customHeight="1" x14ac:dyDescent="0.3">
      <c r="J3" s="124"/>
      <c r="K3" s="124"/>
      <c r="L3" s="124"/>
      <c r="M3" s="124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2850</v>
      </c>
      <c r="I8" s="114">
        <v>560</v>
      </c>
      <c r="J8" t="s">
        <v>13</v>
      </c>
      <c r="K8" s="127" t="s">
        <v>46</v>
      </c>
      <c r="L8" s="23"/>
    </row>
    <row r="9" spans="2:13" ht="21.75" customHeight="1" x14ac:dyDescent="0.25">
      <c r="B9" s="76" t="s">
        <v>61</v>
      </c>
      <c r="C9" s="12">
        <v>200</v>
      </c>
      <c r="D9" s="87">
        <v>6</v>
      </c>
      <c r="E9" s="65"/>
      <c r="F9" s="11" t="s">
        <v>10</v>
      </c>
      <c r="G9" s="19">
        <v>1200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3">
      <c r="B13" s="117" t="s">
        <v>59</v>
      </c>
      <c r="C13" s="118"/>
      <c r="D13" s="119"/>
      <c r="E13" s="120"/>
      <c r="F13" s="121"/>
      <c r="G13" s="123">
        <v>1400</v>
      </c>
      <c r="H13" s="29"/>
      <c r="I13" s="32"/>
      <c r="K13" s="102"/>
      <c r="L13" s="102"/>
      <c r="M13" s="102"/>
    </row>
    <row r="14" spans="2:13" ht="18.75" x14ac:dyDescent="0.3">
      <c r="B14" s="125" t="s">
        <v>64</v>
      </c>
      <c r="C14" s="55"/>
      <c r="D14" s="57"/>
      <c r="E14" s="57"/>
      <c r="F14" s="58"/>
      <c r="G14" s="126">
        <v>40</v>
      </c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392.86</v>
      </c>
      <c r="D16" s="74">
        <v>5</v>
      </c>
      <c r="E16" s="40">
        <v>2</v>
      </c>
      <c r="F16" s="33">
        <v>632</v>
      </c>
      <c r="G16" s="41">
        <v>2904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12024</v>
      </c>
      <c r="H18" s="50"/>
      <c r="I18" s="51">
        <f>SUM(I7:I16)</f>
        <v>560</v>
      </c>
    </row>
    <row r="20" spans="2:10" ht="15" customHeight="1" x14ac:dyDescent="0.35">
      <c r="B20" s="92"/>
      <c r="D20" s="91"/>
      <c r="E20" s="91"/>
      <c r="F20" s="91"/>
      <c r="G20" s="91"/>
      <c r="H20" s="91"/>
    </row>
    <row r="21" spans="2:10" ht="21" customHeight="1" x14ac:dyDescent="0.35"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22"/>
      <c r="E22" s="54"/>
      <c r="F22" s="54"/>
      <c r="G22" s="52"/>
      <c r="H22" s="52"/>
      <c r="I22" s="52"/>
    </row>
    <row r="23" spans="2:10" ht="18.75" x14ac:dyDescent="0.3">
      <c r="B23" s="79"/>
      <c r="C23" s="18"/>
      <c r="D23" s="71"/>
      <c r="E23" s="54"/>
      <c r="F23" s="54"/>
      <c r="G23" s="72"/>
      <c r="H23" s="52"/>
      <c r="I23" s="52"/>
    </row>
    <row r="24" spans="2:10" x14ac:dyDescent="0.25">
      <c r="B24" s="79"/>
      <c r="C24" s="22"/>
      <c r="D24" s="22"/>
      <c r="E24" s="54"/>
      <c r="F24" s="54"/>
      <c r="G24" s="52"/>
      <c r="H24" s="52"/>
      <c r="I24" s="52"/>
    </row>
    <row r="25" spans="2:10" ht="18.75" x14ac:dyDescent="0.3">
      <c r="C25" s="71"/>
      <c r="D25" s="52"/>
      <c r="E25" s="52"/>
      <c r="F25" s="52"/>
      <c r="G25" s="52"/>
      <c r="H25" s="52"/>
      <c r="I25" s="52"/>
    </row>
    <row r="26" spans="2:10" x14ac:dyDescent="0.25">
      <c r="C26" s="22"/>
    </row>
  </sheetData>
  <mergeCells count="2">
    <mergeCell ref="C2:I2"/>
    <mergeCell ref="K9:L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sqref="A1:XFD1048576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66</v>
      </c>
      <c r="D2" s="273"/>
      <c r="E2" s="273"/>
      <c r="F2" s="273"/>
      <c r="G2" s="273"/>
      <c r="H2" s="273"/>
      <c r="I2" s="273"/>
      <c r="J2" s="124"/>
      <c r="K2" s="124"/>
      <c r="L2" s="124"/>
      <c r="M2" s="124"/>
    </row>
    <row r="3" spans="2:13" ht="15" customHeight="1" x14ac:dyDescent="0.3">
      <c r="J3" s="124"/>
      <c r="K3" s="124"/>
      <c r="L3" s="124"/>
      <c r="M3" s="124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2</v>
      </c>
      <c r="F7" s="11" t="s">
        <v>10</v>
      </c>
      <c r="G7" s="15">
        <v>2380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2290</v>
      </c>
      <c r="I8" s="114">
        <v>800</v>
      </c>
      <c r="J8" t="s">
        <v>13</v>
      </c>
      <c r="K8" s="53"/>
      <c r="L8" s="23"/>
    </row>
    <row r="9" spans="2:13" ht="21.75" customHeight="1" x14ac:dyDescent="0.25">
      <c r="B9" s="76" t="s">
        <v>61</v>
      </c>
      <c r="C9" s="12">
        <v>200</v>
      </c>
      <c r="D9" s="87">
        <v>6</v>
      </c>
      <c r="E9" s="65"/>
      <c r="F9" s="11" t="s">
        <v>10</v>
      </c>
      <c r="G9" s="19">
        <v>1200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9">
        <v>1200</v>
      </c>
      <c r="H10" s="20">
        <v>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3">
      <c r="B13" s="117" t="s">
        <v>59</v>
      </c>
      <c r="C13" s="118"/>
      <c r="D13" s="119"/>
      <c r="E13" s="120"/>
      <c r="F13" s="121"/>
      <c r="G13" s="123">
        <v>1200</v>
      </c>
      <c r="H13" s="29"/>
      <c r="I13" s="32"/>
      <c r="K13" s="102"/>
      <c r="L13" s="102"/>
      <c r="M13" s="102"/>
    </row>
    <row r="14" spans="2:13" ht="18.75" x14ac:dyDescent="0.3">
      <c r="B14" s="125" t="s">
        <v>64</v>
      </c>
      <c r="C14" s="55"/>
      <c r="D14" s="57"/>
      <c r="E14" s="57"/>
      <c r="F14" s="58"/>
      <c r="G14" s="126">
        <v>40</v>
      </c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392.86</v>
      </c>
      <c r="D16" s="74">
        <v>5</v>
      </c>
      <c r="E16" s="40">
        <v>1</v>
      </c>
      <c r="F16" s="33">
        <v>632</v>
      </c>
      <c r="G16" s="41">
        <v>2511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11531</v>
      </c>
      <c r="H18" s="50"/>
      <c r="I18" s="51">
        <f>SUM(I7:I16)</f>
        <v>800</v>
      </c>
    </row>
    <row r="20" spans="2:10" ht="15" customHeight="1" x14ac:dyDescent="0.35">
      <c r="B20" s="92"/>
      <c r="D20" s="91"/>
      <c r="E20" s="91"/>
      <c r="F20" s="91"/>
      <c r="G20" s="91"/>
      <c r="H20" s="91"/>
    </row>
    <row r="21" spans="2:10" ht="21" customHeight="1" x14ac:dyDescent="0.35"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22"/>
      <c r="E22" s="54"/>
      <c r="F22" s="54"/>
      <c r="G22" s="52"/>
      <c r="H22" s="52"/>
      <c r="I22" s="52"/>
    </row>
    <row r="23" spans="2:10" ht="18.75" x14ac:dyDescent="0.3">
      <c r="B23" s="79"/>
      <c r="C23" s="18"/>
      <c r="D23" s="71"/>
      <c r="E23" s="54"/>
      <c r="F23" s="54"/>
      <c r="G23" s="72"/>
      <c r="H23" s="52"/>
      <c r="I23" s="52"/>
    </row>
    <row r="24" spans="2:10" x14ac:dyDescent="0.25">
      <c r="B24" s="79"/>
      <c r="C24" s="22"/>
      <c r="D24" s="22"/>
      <c r="E24" s="54"/>
      <c r="F24" s="54"/>
      <c r="G24" s="52"/>
      <c r="H24" s="52"/>
      <c r="I24" s="52"/>
    </row>
    <row r="25" spans="2:10" ht="18.75" x14ac:dyDescent="0.3">
      <c r="C25" s="71"/>
      <c r="D25" s="52"/>
      <c r="E25" s="52"/>
      <c r="F25" s="52"/>
      <c r="G25" s="52"/>
      <c r="H25" s="52"/>
      <c r="I25" s="52"/>
    </row>
    <row r="26" spans="2:10" x14ac:dyDescent="0.25">
      <c r="C26" s="22"/>
    </row>
  </sheetData>
  <mergeCells count="2">
    <mergeCell ref="C2:I2"/>
    <mergeCell ref="K9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workbookViewId="0">
      <selection activeCell="M18" sqref="M18"/>
    </sheetView>
  </sheetViews>
  <sheetFormatPr baseColWidth="10" defaultRowHeight="15" x14ac:dyDescent="0.25"/>
  <cols>
    <col min="1" max="1" width="2.42578125" customWidth="1"/>
    <col min="2" max="2" width="37.85546875" customWidth="1"/>
    <col min="3" max="3" width="10.5703125" customWidth="1"/>
    <col min="4" max="4" width="11.140625" customWidth="1"/>
    <col min="5" max="5" width="10.140625" bestFit="1" customWidth="1"/>
    <col min="7" max="7" width="12" bestFit="1" customWidth="1"/>
    <col min="9" max="9" width="13.140625" customWidth="1"/>
  </cols>
  <sheetData>
    <row r="2" spans="2:14" ht="18.75" x14ac:dyDescent="0.3">
      <c r="D2" s="1" t="s">
        <v>26</v>
      </c>
    </row>
    <row r="4" spans="2:14" x14ac:dyDescent="0.25">
      <c r="B4" t="s">
        <v>0</v>
      </c>
      <c r="H4" s="2"/>
    </row>
    <row r="5" spans="2:14" ht="15.75" thickBot="1" x14ac:dyDescent="0.3">
      <c r="H5" s="3"/>
    </row>
    <row r="6" spans="2:14" ht="30.75" thickBot="1" x14ac:dyDescent="0.3">
      <c r="C6" s="4" t="s">
        <v>1</v>
      </c>
      <c r="D6" s="5" t="s">
        <v>2</v>
      </c>
      <c r="E6" s="6" t="s">
        <v>3</v>
      </c>
      <c r="F6" s="6" t="s">
        <v>4</v>
      </c>
      <c r="G6" s="7" t="s">
        <v>5</v>
      </c>
      <c r="H6" s="8" t="s">
        <v>6</v>
      </c>
      <c r="I6" s="9" t="s">
        <v>7</v>
      </c>
      <c r="J6" s="10" t="s">
        <v>8</v>
      </c>
      <c r="L6" s="262" t="s">
        <v>29</v>
      </c>
      <c r="M6" s="263"/>
      <c r="N6" s="264"/>
    </row>
    <row r="7" spans="2:14" ht="21.75" customHeight="1" thickTop="1" thickBot="1" x14ac:dyDescent="0.3">
      <c r="B7" s="11" t="s">
        <v>9</v>
      </c>
      <c r="C7" s="12">
        <v>340</v>
      </c>
      <c r="D7" s="13">
        <v>0</v>
      </c>
      <c r="E7" s="14"/>
      <c r="F7" s="11" t="s">
        <v>10</v>
      </c>
      <c r="G7" s="15">
        <v>0</v>
      </c>
      <c r="H7" s="16">
        <v>1500</v>
      </c>
      <c r="I7" s="17">
        <v>500</v>
      </c>
      <c r="J7" t="s">
        <v>11</v>
      </c>
      <c r="L7" s="265"/>
      <c r="M7" s="266"/>
      <c r="N7" s="267"/>
    </row>
    <row r="8" spans="2:14" ht="21.75" customHeight="1" x14ac:dyDescent="0.25">
      <c r="B8" s="11" t="s">
        <v>12</v>
      </c>
      <c r="C8" s="12">
        <v>233.33</v>
      </c>
      <c r="D8" s="70">
        <v>3</v>
      </c>
      <c r="E8" s="65">
        <v>-1</v>
      </c>
      <c r="F8" s="11" t="s">
        <v>10</v>
      </c>
      <c r="G8" s="19">
        <v>466.66</v>
      </c>
      <c r="H8" s="20">
        <v>0</v>
      </c>
      <c r="I8" s="21">
        <v>0</v>
      </c>
      <c r="J8" t="s">
        <v>13</v>
      </c>
      <c r="K8" s="22"/>
      <c r="L8" s="23"/>
    </row>
    <row r="9" spans="2:14" ht="21.75" customHeight="1" x14ac:dyDescent="0.3">
      <c r="B9" s="11" t="s">
        <v>14</v>
      </c>
      <c r="C9" s="12">
        <v>200</v>
      </c>
      <c r="D9" s="70">
        <v>6</v>
      </c>
      <c r="E9" s="25"/>
      <c r="F9" s="11" t="s">
        <v>10</v>
      </c>
      <c r="G9" s="19">
        <v>1200</v>
      </c>
      <c r="H9" s="66">
        <v>0</v>
      </c>
      <c r="I9" s="67">
        <v>0</v>
      </c>
      <c r="J9" t="s">
        <v>15</v>
      </c>
      <c r="L9" s="18"/>
    </row>
    <row r="10" spans="2:14" ht="21.75" customHeight="1" x14ac:dyDescent="0.25">
      <c r="B10" s="11" t="s">
        <v>16</v>
      </c>
      <c r="C10" s="12">
        <v>240</v>
      </c>
      <c r="D10" s="73">
        <v>5</v>
      </c>
      <c r="E10" s="13"/>
      <c r="F10" s="11" t="s">
        <v>10</v>
      </c>
      <c r="G10" s="19">
        <v>1200</v>
      </c>
      <c r="H10" s="20">
        <v>820</v>
      </c>
      <c r="I10" s="21">
        <v>300</v>
      </c>
      <c r="J10" t="s">
        <v>11</v>
      </c>
      <c r="L10" s="18"/>
    </row>
    <row r="11" spans="2:14" ht="21.75" customHeight="1" x14ac:dyDescent="0.25">
      <c r="B11" s="11" t="s">
        <v>17</v>
      </c>
      <c r="C11" s="12">
        <v>250</v>
      </c>
      <c r="D11" s="73">
        <v>6</v>
      </c>
      <c r="E11" s="1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68" t="s">
        <v>27</v>
      </c>
      <c r="L11" s="69"/>
      <c r="M11" s="68"/>
    </row>
    <row r="12" spans="2:14" ht="21.75" customHeight="1" x14ac:dyDescent="0.25">
      <c r="B12" s="28"/>
      <c r="C12" s="12"/>
      <c r="D12" s="13"/>
      <c r="E12" s="13"/>
      <c r="F12" s="12"/>
      <c r="G12" s="19">
        <v>0</v>
      </c>
      <c r="H12" s="29"/>
      <c r="I12" s="30"/>
      <c r="L12" s="18"/>
    </row>
    <row r="13" spans="2:14" ht="21.75" customHeight="1" x14ac:dyDescent="0.25">
      <c r="B13" s="28"/>
      <c r="C13" s="12"/>
      <c r="D13" s="13"/>
      <c r="E13" s="13"/>
      <c r="F13" s="11"/>
      <c r="G13" s="31">
        <v>0</v>
      </c>
      <c r="H13" s="29"/>
      <c r="I13" s="32"/>
      <c r="L13" s="18"/>
    </row>
    <row r="14" spans="2:14" ht="15.75" x14ac:dyDescent="0.25">
      <c r="C14" s="33"/>
      <c r="D14" s="34"/>
      <c r="E14" s="34"/>
      <c r="G14" s="33"/>
      <c r="H14" s="29"/>
      <c r="I14" s="32"/>
      <c r="L14" s="18"/>
    </row>
    <row r="15" spans="2:14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  <c r="M15" s="63"/>
      <c r="N15" s="63"/>
    </row>
    <row r="16" spans="2:14" ht="17.25" thickTop="1" thickBot="1" x14ac:dyDescent="0.3">
      <c r="B16" s="39" t="s">
        <v>20</v>
      </c>
      <c r="C16" s="33">
        <v>2750</v>
      </c>
      <c r="D16" s="74">
        <v>5</v>
      </c>
      <c r="E16" s="40">
        <v>1</v>
      </c>
      <c r="F16" s="33">
        <v>632</v>
      </c>
      <c r="G16" s="41">
        <v>2511</v>
      </c>
      <c r="H16" s="42">
        <v>1000</v>
      </c>
      <c r="I16" s="43">
        <v>500</v>
      </c>
      <c r="J16" t="s">
        <v>21</v>
      </c>
    </row>
    <row r="17" spans="2:10" ht="15.75" thickBot="1" x14ac:dyDescent="0.3">
      <c r="C17" s="33"/>
      <c r="D17" s="34"/>
      <c r="E17" s="34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6977.66</v>
      </c>
      <c r="H18" s="50"/>
      <c r="I18" s="51">
        <f>SUM(I7:I16)</f>
        <v>1300</v>
      </c>
    </row>
    <row r="21" spans="2:10" ht="15.75" x14ac:dyDescent="0.25">
      <c r="B21" s="52"/>
      <c r="C21" s="18"/>
      <c r="D21" s="53"/>
      <c r="E21" s="54"/>
      <c r="F21" s="52"/>
      <c r="G21" s="52"/>
    </row>
    <row r="22" spans="2:10" x14ac:dyDescent="0.25">
      <c r="B22" s="52"/>
      <c r="C22" s="52"/>
      <c r="D22" s="54"/>
      <c r="E22" s="54"/>
      <c r="F22" s="52"/>
      <c r="G22" s="52"/>
    </row>
    <row r="23" spans="2:10" ht="15.75" x14ac:dyDescent="0.25">
      <c r="B23" s="52"/>
      <c r="C23" s="18"/>
      <c r="D23" s="53"/>
      <c r="E23" s="54"/>
      <c r="F23" s="52"/>
      <c r="G23" s="52"/>
    </row>
    <row r="24" spans="2:10" x14ac:dyDescent="0.25">
      <c r="B24" s="52"/>
      <c r="C24" s="22"/>
      <c r="D24" s="54"/>
      <c r="E24" s="54"/>
      <c r="F24" s="52"/>
      <c r="G24" s="52"/>
    </row>
    <row r="25" spans="2:10" ht="18.75" x14ac:dyDescent="0.3">
      <c r="C25" s="71"/>
      <c r="D25" s="54"/>
      <c r="E25" s="54"/>
      <c r="F25" s="72"/>
      <c r="G25" s="52"/>
    </row>
    <row r="26" spans="2:10" x14ac:dyDescent="0.25">
      <c r="C26" s="22"/>
      <c r="D26" s="54"/>
      <c r="E26" s="54"/>
      <c r="F26" s="52"/>
      <c r="G26" s="52"/>
    </row>
  </sheetData>
  <mergeCells count="1">
    <mergeCell ref="L6:N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4" workbookViewId="0">
      <selection activeCell="G24" sqref="G24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67</v>
      </c>
      <c r="D2" s="273"/>
      <c r="E2" s="273"/>
      <c r="F2" s="273"/>
      <c r="G2" s="273"/>
      <c r="H2" s="273"/>
      <c r="I2" s="273"/>
      <c r="J2" s="124"/>
      <c r="K2" s="124"/>
      <c r="L2" s="124"/>
      <c r="M2" s="124"/>
    </row>
    <row r="3" spans="2:13" ht="15" customHeight="1" x14ac:dyDescent="0.3">
      <c r="J3" s="124"/>
      <c r="K3" s="124"/>
      <c r="L3" s="124"/>
      <c r="M3" s="124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/>
      <c r="F7" s="11" t="s">
        <v>10</v>
      </c>
      <c r="G7" s="15">
        <v>1700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73">
        <v>1</v>
      </c>
      <c r="F8" s="11" t="s">
        <v>10</v>
      </c>
      <c r="G8" s="19">
        <v>1633</v>
      </c>
      <c r="H8" s="20">
        <v>1490</v>
      </c>
      <c r="I8" s="114">
        <v>800</v>
      </c>
      <c r="J8" t="s">
        <v>13</v>
      </c>
      <c r="K8" s="53"/>
      <c r="L8" s="23"/>
    </row>
    <row r="9" spans="2:13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9">
        <v>1200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3">
      <c r="B13" s="117" t="s">
        <v>59</v>
      </c>
      <c r="C13" s="118"/>
      <c r="D13" s="119"/>
      <c r="E13" s="120"/>
      <c r="F13" s="121"/>
      <c r="G13" s="123">
        <v>1200</v>
      </c>
      <c r="H13" s="29"/>
      <c r="I13" s="32"/>
      <c r="K13" s="102"/>
      <c r="L13" s="102"/>
      <c r="M13" s="102"/>
    </row>
    <row r="14" spans="2:13" ht="18.75" x14ac:dyDescent="0.3">
      <c r="B14" s="125" t="s">
        <v>64</v>
      </c>
      <c r="C14" s="55"/>
      <c r="D14" s="57"/>
      <c r="E14" s="57"/>
      <c r="F14" s="58"/>
      <c r="G14" s="126">
        <v>40</v>
      </c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392.86</v>
      </c>
      <c r="D16" s="74">
        <v>5</v>
      </c>
      <c r="E16" s="40">
        <v>1</v>
      </c>
      <c r="F16" s="33">
        <v>632</v>
      </c>
      <c r="G16" s="41">
        <v>2511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11324</v>
      </c>
      <c r="H18" s="50"/>
      <c r="I18" s="51">
        <f>SUM(I7:I16)</f>
        <v>800</v>
      </c>
    </row>
    <row r="20" spans="2:10" ht="15" customHeight="1" x14ac:dyDescent="0.35">
      <c r="B20" s="92"/>
      <c r="D20" s="91"/>
      <c r="E20" s="91"/>
      <c r="F20" s="91"/>
      <c r="G20" s="91"/>
      <c r="H20" s="91"/>
    </row>
    <row r="21" spans="2:10" ht="21" customHeight="1" x14ac:dyDescent="0.35"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22"/>
      <c r="E22" s="54"/>
      <c r="F22" s="54"/>
      <c r="G22" s="52"/>
      <c r="H22" s="52"/>
      <c r="I22" s="52"/>
    </row>
    <row r="23" spans="2:10" ht="18.75" x14ac:dyDescent="0.3">
      <c r="B23" s="79"/>
      <c r="C23" s="18"/>
      <c r="D23" s="71"/>
      <c r="E23" s="54"/>
      <c r="F23" s="54"/>
      <c r="G23" s="72"/>
      <c r="H23" s="52"/>
      <c r="I23" s="52"/>
    </row>
    <row r="24" spans="2:10" x14ac:dyDescent="0.25">
      <c r="B24" s="79"/>
      <c r="C24" s="22"/>
      <c r="D24" s="22"/>
      <c r="E24" s="54"/>
      <c r="F24" s="54"/>
      <c r="G24" s="52"/>
      <c r="H24" s="52"/>
      <c r="I24" s="52"/>
    </row>
    <row r="25" spans="2:10" ht="18.75" x14ac:dyDescent="0.3">
      <c r="C25" s="71"/>
      <c r="D25" s="52"/>
      <c r="E25" s="52"/>
      <c r="F25" s="52"/>
      <c r="G25" s="52"/>
      <c r="H25" s="52"/>
      <c r="I25" s="52"/>
    </row>
    <row r="26" spans="2:10" x14ac:dyDescent="0.25">
      <c r="C26" s="22"/>
    </row>
  </sheetData>
  <mergeCells count="2">
    <mergeCell ref="C2:I2"/>
    <mergeCell ref="K9:L9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sqref="A1:XFD1048576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68</v>
      </c>
      <c r="D2" s="273"/>
      <c r="E2" s="273"/>
      <c r="F2" s="273"/>
      <c r="G2" s="273"/>
      <c r="H2" s="273"/>
      <c r="I2" s="273"/>
      <c r="J2" s="124"/>
      <c r="K2" s="124"/>
      <c r="L2" s="124"/>
      <c r="M2" s="124"/>
    </row>
    <row r="3" spans="2:13" ht="15" customHeight="1" x14ac:dyDescent="0.3">
      <c r="J3" s="124"/>
      <c r="K3" s="124"/>
      <c r="L3" s="124"/>
      <c r="M3" s="124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73"/>
      <c r="F8" s="11" t="s">
        <v>10</v>
      </c>
      <c r="G8" s="19">
        <v>1400</v>
      </c>
      <c r="H8" s="20">
        <v>690</v>
      </c>
      <c r="I8" s="114">
        <v>690</v>
      </c>
      <c r="J8" t="s">
        <v>13</v>
      </c>
      <c r="K8" s="53"/>
      <c r="L8" s="23"/>
    </row>
    <row r="9" spans="2:13" ht="21.75" customHeight="1" x14ac:dyDescent="0.25">
      <c r="B9" s="76" t="s">
        <v>61</v>
      </c>
      <c r="C9" s="12">
        <v>200</v>
      </c>
      <c r="D9" s="87">
        <v>5</v>
      </c>
      <c r="E9" s="73"/>
      <c r="F9" s="11" t="s">
        <v>10</v>
      </c>
      <c r="G9" s="19">
        <v>1000</v>
      </c>
      <c r="H9" s="66">
        <v>0</v>
      </c>
      <c r="I9" s="67">
        <v>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thickBot="1" x14ac:dyDescent="0.3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3">
      <c r="B13" s="128" t="s">
        <v>59</v>
      </c>
      <c r="C13" s="129"/>
      <c r="D13" s="14"/>
      <c r="E13" s="70"/>
      <c r="F13" s="28"/>
      <c r="G13" s="130">
        <v>1200</v>
      </c>
      <c r="H13" s="29"/>
      <c r="I13" s="32"/>
      <c r="J13" s="136" t="s">
        <v>69</v>
      </c>
      <c r="K13" s="131"/>
      <c r="L13" s="132"/>
      <c r="M13" s="137"/>
    </row>
    <row r="14" spans="2:13" ht="19.5" thickBot="1" x14ac:dyDescent="0.35">
      <c r="B14" s="125" t="s">
        <v>64</v>
      </c>
      <c r="C14" s="55"/>
      <c r="D14" s="57"/>
      <c r="E14" s="57"/>
      <c r="F14" s="58"/>
      <c r="G14" s="126">
        <v>40</v>
      </c>
      <c r="H14" s="29"/>
      <c r="I14" s="32"/>
      <c r="J14" s="133"/>
      <c r="K14" s="134"/>
      <c r="L14" s="135"/>
      <c r="M14" s="135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392.86</v>
      </c>
      <c r="D16" s="74">
        <v>5</v>
      </c>
      <c r="E16" s="40">
        <v>1</v>
      </c>
      <c r="F16" s="33">
        <v>632</v>
      </c>
      <c r="G16" s="41">
        <v>2511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11231</v>
      </c>
      <c r="H18" s="50"/>
      <c r="I18" s="51">
        <f>SUM(I7:I16)</f>
        <v>690</v>
      </c>
    </row>
    <row r="20" spans="2:10" ht="15" customHeight="1" x14ac:dyDescent="0.35">
      <c r="B20" s="92"/>
      <c r="D20" s="91"/>
      <c r="E20" s="91"/>
      <c r="F20" s="91"/>
      <c r="G20" s="91"/>
      <c r="H20" s="91"/>
    </row>
    <row r="21" spans="2:10" ht="21" customHeight="1" x14ac:dyDescent="0.35"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22"/>
      <c r="E22" s="54"/>
      <c r="F22" s="54"/>
      <c r="G22" s="52"/>
      <c r="H22" s="52"/>
      <c r="I22" s="52"/>
    </row>
    <row r="23" spans="2:10" ht="18.75" x14ac:dyDescent="0.3">
      <c r="B23" s="79"/>
      <c r="C23" s="18"/>
      <c r="D23" s="71"/>
      <c r="E23" s="54"/>
      <c r="F23" s="54"/>
      <c r="G23" s="72"/>
      <c r="H23" s="52"/>
      <c r="I23" s="52"/>
    </row>
    <row r="24" spans="2:10" x14ac:dyDescent="0.25">
      <c r="B24" s="79"/>
      <c r="C24" s="22"/>
      <c r="D24" s="22"/>
      <c r="E24" s="54"/>
      <c r="F24" s="54"/>
      <c r="G24" s="52"/>
      <c r="H24" s="52"/>
      <c r="I24" s="52"/>
    </row>
    <row r="25" spans="2:10" ht="18.75" x14ac:dyDescent="0.3">
      <c r="C25" s="71"/>
      <c r="D25" s="52"/>
      <c r="E25" s="52"/>
      <c r="F25" s="52"/>
      <c r="G25" s="52"/>
      <c r="H25" s="52"/>
      <c r="I25" s="52"/>
    </row>
    <row r="26" spans="2:10" x14ac:dyDescent="0.25">
      <c r="C26" s="22"/>
    </row>
  </sheetData>
  <mergeCells count="2">
    <mergeCell ref="C2:I2"/>
    <mergeCell ref="K9:L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workbookViewId="0">
      <selection sqref="A1:XFD1048576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4" ht="18.75" customHeight="1" x14ac:dyDescent="0.35">
      <c r="C2" s="273" t="s">
        <v>71</v>
      </c>
      <c r="D2" s="273"/>
      <c r="E2" s="273"/>
      <c r="F2" s="273"/>
      <c r="G2" s="273"/>
      <c r="H2" s="273"/>
      <c r="I2" s="273"/>
      <c r="J2" s="124"/>
      <c r="K2" s="124"/>
      <c r="L2" s="124"/>
      <c r="M2" s="124"/>
    </row>
    <row r="3" spans="2:14" ht="15" customHeight="1" x14ac:dyDescent="0.3">
      <c r="J3" s="124"/>
      <c r="K3" s="124"/>
      <c r="L3" s="124"/>
      <c r="M3" s="124"/>
    </row>
    <row r="4" spans="2:14" ht="18.75" x14ac:dyDescent="0.3">
      <c r="B4" s="80" t="s">
        <v>0</v>
      </c>
      <c r="H4" s="2"/>
    </row>
    <row r="5" spans="2:14" ht="15.75" thickBot="1" x14ac:dyDescent="0.3">
      <c r="H5" s="3"/>
    </row>
    <row r="6" spans="2:14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4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4" ht="21.75" customHeight="1" x14ac:dyDescent="0.25">
      <c r="B8" s="76" t="s">
        <v>12</v>
      </c>
      <c r="C8" s="12">
        <v>233.33</v>
      </c>
      <c r="D8" s="70">
        <v>6</v>
      </c>
      <c r="E8" s="73"/>
      <c r="F8" s="11" t="s">
        <v>10</v>
      </c>
      <c r="G8" s="19">
        <v>1400</v>
      </c>
      <c r="H8" s="20">
        <v>0</v>
      </c>
      <c r="I8" s="114">
        <v>0</v>
      </c>
      <c r="J8" t="s">
        <v>13</v>
      </c>
      <c r="K8" s="53"/>
      <c r="L8" s="23"/>
    </row>
    <row r="9" spans="2:14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9">
        <v>1200</v>
      </c>
      <c r="H9" s="66">
        <v>0</v>
      </c>
      <c r="I9" s="67">
        <v>0</v>
      </c>
      <c r="J9" t="s">
        <v>15</v>
      </c>
      <c r="K9" s="271"/>
      <c r="L9" s="271"/>
    </row>
    <row r="10" spans="2:14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1000</v>
      </c>
      <c r="I10" s="21">
        <v>500</v>
      </c>
      <c r="J10" t="s">
        <v>11</v>
      </c>
      <c r="L10" s="18"/>
    </row>
    <row r="11" spans="2:14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4" ht="21.75" customHeight="1" thickBot="1" x14ac:dyDescent="0.3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4" ht="21.75" customHeight="1" x14ac:dyDescent="0.3">
      <c r="B13" s="128" t="s">
        <v>59</v>
      </c>
      <c r="C13" s="129"/>
      <c r="D13" s="14"/>
      <c r="E13" s="70"/>
      <c r="F13" s="28"/>
      <c r="G13" s="130">
        <v>1200</v>
      </c>
      <c r="H13" s="29"/>
      <c r="I13" s="32"/>
      <c r="J13" s="138" t="s">
        <v>70</v>
      </c>
      <c r="K13" s="139"/>
      <c r="L13" s="140"/>
      <c r="M13" s="141"/>
      <c r="N13" s="142"/>
    </row>
    <row r="14" spans="2:14" ht="19.5" thickBot="1" x14ac:dyDescent="0.35">
      <c r="B14" s="125" t="s">
        <v>64</v>
      </c>
      <c r="C14" s="55"/>
      <c r="D14" s="57"/>
      <c r="E14" s="57"/>
      <c r="F14" s="58"/>
      <c r="G14" s="126">
        <v>40</v>
      </c>
      <c r="H14" s="29"/>
      <c r="I14" s="32"/>
      <c r="J14" s="143"/>
      <c r="K14" s="144"/>
      <c r="L14" s="145"/>
      <c r="M14" s="145"/>
      <c r="N14" s="142"/>
    </row>
    <row r="15" spans="2:14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4" ht="17.25" thickTop="1" thickBot="1" x14ac:dyDescent="0.3">
      <c r="B16" s="78" t="s">
        <v>20</v>
      </c>
      <c r="C16" s="33">
        <v>392.86</v>
      </c>
      <c r="D16" s="74">
        <v>5</v>
      </c>
      <c r="E16" s="40">
        <v>1</v>
      </c>
      <c r="F16" s="33">
        <v>632</v>
      </c>
      <c r="G16" s="41">
        <v>2511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11431</v>
      </c>
      <c r="H18" s="50"/>
      <c r="I18" s="51">
        <f>SUM(I7:I16)</f>
        <v>500</v>
      </c>
    </row>
    <row r="20" spans="2:10" ht="15" customHeight="1" x14ac:dyDescent="0.35">
      <c r="B20" s="92"/>
      <c r="D20" s="91"/>
      <c r="E20" s="91"/>
      <c r="F20" s="91"/>
      <c r="G20" s="91"/>
      <c r="H20" s="91"/>
    </row>
    <row r="21" spans="2:10" ht="21" customHeight="1" x14ac:dyDescent="0.35"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22"/>
      <c r="E22" s="54"/>
      <c r="F22" s="54"/>
      <c r="G22" s="52"/>
      <c r="H22" s="52"/>
      <c r="I22" s="52"/>
    </row>
    <row r="23" spans="2:10" ht="18.75" x14ac:dyDescent="0.3">
      <c r="B23" s="79"/>
      <c r="C23" s="18"/>
      <c r="D23" s="71"/>
      <c r="E23" s="54"/>
      <c r="F23" s="54"/>
      <c r="G23" s="72"/>
      <c r="H23" s="52"/>
      <c r="I23" s="52"/>
    </row>
    <row r="24" spans="2:10" x14ac:dyDescent="0.25">
      <c r="B24" s="79"/>
      <c r="C24" s="22"/>
      <c r="D24" s="22"/>
      <c r="E24" s="54"/>
      <c r="F24" s="54"/>
      <c r="G24" s="52"/>
      <c r="H24" s="52"/>
      <c r="I24" s="52"/>
    </row>
    <row r="25" spans="2:10" ht="18.75" x14ac:dyDescent="0.3">
      <c r="C25" s="71"/>
      <c r="D25" s="52"/>
      <c r="E25" s="52"/>
      <c r="F25" s="52"/>
      <c r="G25" s="52"/>
      <c r="H25" s="52"/>
      <c r="I25" s="52"/>
    </row>
    <row r="26" spans="2:10" x14ac:dyDescent="0.25">
      <c r="C26" s="22"/>
    </row>
  </sheetData>
  <mergeCells count="2">
    <mergeCell ref="C2:I2"/>
    <mergeCell ref="K9:L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workbookViewId="0">
      <selection activeCell="D21" sqref="D21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4" ht="18.75" customHeight="1" x14ac:dyDescent="0.35">
      <c r="C2" s="273" t="s">
        <v>72</v>
      </c>
      <c r="D2" s="273"/>
      <c r="E2" s="273"/>
      <c r="F2" s="273"/>
      <c r="G2" s="273"/>
      <c r="H2" s="273"/>
      <c r="I2" s="273"/>
      <c r="J2" s="124"/>
      <c r="K2" s="124"/>
      <c r="L2" s="124"/>
      <c r="M2" s="124"/>
    </row>
    <row r="3" spans="2:14" ht="15" customHeight="1" x14ac:dyDescent="0.3">
      <c r="J3" s="124"/>
      <c r="K3" s="124"/>
      <c r="L3" s="124"/>
      <c r="M3" s="124"/>
    </row>
    <row r="4" spans="2:14" ht="18.75" x14ac:dyDescent="0.3">
      <c r="B4" s="80" t="s">
        <v>0</v>
      </c>
      <c r="H4" s="2"/>
    </row>
    <row r="5" spans="2:14" ht="15.75" thickBot="1" x14ac:dyDescent="0.3">
      <c r="H5" s="3"/>
    </row>
    <row r="6" spans="2:14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152" t="s">
        <v>7</v>
      </c>
      <c r="J6" s="10" t="s">
        <v>8</v>
      </c>
    </row>
    <row r="7" spans="2:14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53">
        <v>0</v>
      </c>
      <c r="J7" t="s">
        <v>11</v>
      </c>
      <c r="L7" s="18"/>
    </row>
    <row r="8" spans="2:14" ht="21.75" customHeight="1" x14ac:dyDescent="0.25">
      <c r="B8" s="76" t="s">
        <v>12</v>
      </c>
      <c r="C8" s="12">
        <v>233.33</v>
      </c>
      <c r="D8" s="70">
        <v>6</v>
      </c>
      <c r="E8" s="73"/>
      <c r="F8" s="11" t="s">
        <v>10</v>
      </c>
      <c r="G8" s="19">
        <v>1400</v>
      </c>
      <c r="H8" s="20">
        <v>0</v>
      </c>
      <c r="I8" s="154">
        <v>0</v>
      </c>
      <c r="J8" t="s">
        <v>13</v>
      </c>
      <c r="K8" s="53"/>
      <c r="L8" s="23"/>
    </row>
    <row r="9" spans="2:14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9">
        <v>1200</v>
      </c>
      <c r="H9" s="66">
        <v>0</v>
      </c>
      <c r="I9" s="155">
        <v>0</v>
      </c>
      <c r="J9" t="s">
        <v>15</v>
      </c>
      <c r="K9" s="271"/>
      <c r="L9" s="271"/>
    </row>
    <row r="10" spans="2:14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500</v>
      </c>
      <c r="I10" s="156">
        <v>500</v>
      </c>
      <c r="J10" t="s">
        <v>11</v>
      </c>
      <c r="L10" s="18"/>
    </row>
    <row r="11" spans="2:14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156">
        <v>0</v>
      </c>
      <c r="J11" t="s">
        <v>13</v>
      </c>
      <c r="K11" s="22"/>
      <c r="L11" s="23"/>
    </row>
    <row r="12" spans="2:14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149"/>
      <c r="L12" s="18"/>
    </row>
    <row r="13" spans="2:14" ht="21.75" customHeight="1" x14ac:dyDescent="0.3">
      <c r="B13" s="128" t="s">
        <v>59</v>
      </c>
      <c r="C13" s="129"/>
      <c r="D13" s="14"/>
      <c r="E13" s="70"/>
      <c r="F13" s="28"/>
      <c r="G13" s="130">
        <v>1200</v>
      </c>
      <c r="H13" s="29"/>
      <c r="I13" s="150"/>
      <c r="J13" s="146"/>
      <c r="K13" s="147"/>
      <c r="L13" s="147"/>
      <c r="M13" s="102"/>
      <c r="N13" s="52"/>
    </row>
    <row r="14" spans="2:14" ht="18.75" x14ac:dyDescent="0.3">
      <c r="B14" s="125" t="s">
        <v>64</v>
      </c>
      <c r="C14" s="55"/>
      <c r="D14" s="57"/>
      <c r="E14" s="57"/>
      <c r="F14" s="58"/>
      <c r="G14" s="126">
        <v>40</v>
      </c>
      <c r="H14" s="29"/>
      <c r="I14" s="150"/>
      <c r="J14" s="148"/>
      <c r="K14" s="102"/>
      <c r="L14" s="102"/>
      <c r="M14" s="102"/>
      <c r="N14" s="52"/>
    </row>
    <row r="15" spans="2:14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151"/>
      <c r="J15" s="63"/>
      <c r="K15" s="64"/>
      <c r="L15" s="63"/>
    </row>
    <row r="16" spans="2:14" ht="17.25" thickTop="1" thickBot="1" x14ac:dyDescent="0.3">
      <c r="B16" s="78" t="s">
        <v>20</v>
      </c>
      <c r="C16" s="33">
        <v>392.86</v>
      </c>
      <c r="D16" s="74">
        <v>5</v>
      </c>
      <c r="E16" s="40">
        <v>1</v>
      </c>
      <c r="F16" s="33">
        <v>632</v>
      </c>
      <c r="G16" s="41">
        <v>2511</v>
      </c>
      <c r="H16" s="157">
        <v>1100</v>
      </c>
      <c r="I16" s="158">
        <v>100</v>
      </c>
      <c r="J16" t="s">
        <v>21</v>
      </c>
    </row>
    <row r="17" spans="2:10" ht="16.5" thickTop="1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11431</v>
      </c>
      <c r="H18" s="50"/>
      <c r="I18" s="51">
        <f>SUM(I7:I16)</f>
        <v>600</v>
      </c>
    </row>
    <row r="20" spans="2:10" ht="15" customHeight="1" x14ac:dyDescent="0.35">
      <c r="B20" s="92"/>
      <c r="D20" s="91"/>
      <c r="E20" s="91"/>
      <c r="F20" s="91"/>
      <c r="G20" s="91"/>
      <c r="H20" s="91"/>
    </row>
    <row r="21" spans="2:10" ht="21" customHeight="1" x14ac:dyDescent="0.35">
      <c r="C21" s="18"/>
      <c r="D21" s="110"/>
      <c r="E21" s="91"/>
      <c r="F21" s="91"/>
      <c r="G21" s="91"/>
      <c r="H21" s="91"/>
      <c r="I21" s="52"/>
    </row>
    <row r="22" spans="2:10" x14ac:dyDescent="0.25">
      <c r="B22" s="79"/>
      <c r="C22" s="52"/>
      <c r="D22" s="22"/>
      <c r="E22" s="54"/>
      <c r="F22" s="54"/>
      <c r="G22" s="52"/>
      <c r="H22" s="52"/>
      <c r="I22" s="52"/>
    </row>
    <row r="23" spans="2:10" ht="18.75" x14ac:dyDescent="0.3">
      <c r="B23" s="79"/>
      <c r="C23" s="18"/>
      <c r="D23" s="71"/>
      <c r="E23" s="54"/>
      <c r="F23" s="54"/>
      <c r="G23" s="72"/>
      <c r="H23" s="52"/>
      <c r="I23" s="52"/>
    </row>
    <row r="24" spans="2:10" x14ac:dyDescent="0.25">
      <c r="B24" s="79"/>
      <c r="C24" s="22"/>
      <c r="D24" s="22"/>
      <c r="E24" s="54"/>
      <c r="F24" s="54"/>
      <c r="G24" s="52"/>
      <c r="H24" s="52"/>
      <c r="I24" s="52"/>
    </row>
    <row r="25" spans="2:10" ht="18.75" x14ac:dyDescent="0.3">
      <c r="C25" s="71"/>
      <c r="D25" s="52"/>
      <c r="E25" s="52"/>
      <c r="F25" s="52"/>
      <c r="G25" s="52"/>
      <c r="H25" s="52"/>
      <c r="I25" s="52"/>
    </row>
    <row r="26" spans="2:10" x14ac:dyDescent="0.25">
      <c r="C26" s="22"/>
    </row>
  </sheetData>
  <mergeCells count="2">
    <mergeCell ref="C2:I2"/>
    <mergeCell ref="K9:L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F23" sqref="F23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10" max="10" width="13.140625" customWidth="1"/>
  </cols>
  <sheetData>
    <row r="2" spans="2:15" ht="18.75" customHeight="1" x14ac:dyDescent="0.35">
      <c r="C2" s="273" t="s">
        <v>74</v>
      </c>
      <c r="D2" s="273"/>
      <c r="E2" s="273"/>
      <c r="F2" s="273"/>
      <c r="G2" s="273"/>
      <c r="H2" s="273"/>
      <c r="I2" s="273"/>
      <c r="J2" s="273"/>
      <c r="K2" s="124"/>
      <c r="L2" s="124"/>
      <c r="M2" s="124"/>
      <c r="N2" s="124"/>
    </row>
    <row r="3" spans="2:15" ht="15" customHeight="1" x14ac:dyDescent="0.3">
      <c r="K3" s="124"/>
      <c r="L3" s="124"/>
      <c r="M3" s="124"/>
      <c r="N3" s="124"/>
    </row>
    <row r="4" spans="2:15" ht="18.75" x14ac:dyDescent="0.3">
      <c r="B4" s="80" t="s">
        <v>0</v>
      </c>
      <c r="I4" s="2"/>
    </row>
    <row r="5" spans="2:15" ht="15.75" thickBot="1" x14ac:dyDescent="0.3">
      <c r="I5" s="3"/>
    </row>
    <row r="6" spans="2:15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160" t="s">
        <v>5</v>
      </c>
      <c r="H6" s="175" t="s">
        <v>73</v>
      </c>
      <c r="I6" s="162" t="s">
        <v>6</v>
      </c>
      <c r="J6" s="152" t="s">
        <v>7</v>
      </c>
      <c r="K6" s="10" t="s">
        <v>8</v>
      </c>
    </row>
    <row r="7" spans="2:15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6"/>
      <c r="I7" s="163">
        <v>0</v>
      </c>
      <c r="J7" s="153">
        <v>0</v>
      </c>
      <c r="K7" t="s">
        <v>11</v>
      </c>
      <c r="M7" s="18"/>
    </row>
    <row r="8" spans="2:15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9">
        <v>1400</v>
      </c>
      <c r="H8" s="173">
        <v>-515.41999999999996</v>
      </c>
      <c r="I8" s="164">
        <v>3300</v>
      </c>
      <c r="J8" s="155">
        <v>500</v>
      </c>
      <c r="K8" t="s">
        <v>13</v>
      </c>
      <c r="L8" s="53"/>
      <c r="M8" s="23"/>
    </row>
    <row r="9" spans="2:15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9">
        <v>1200</v>
      </c>
      <c r="H9" s="166"/>
      <c r="I9" s="165">
        <v>0</v>
      </c>
      <c r="J9" s="155">
        <v>0</v>
      </c>
      <c r="K9" t="s">
        <v>15</v>
      </c>
      <c r="L9" s="271"/>
      <c r="M9" s="271"/>
    </row>
    <row r="10" spans="2:15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166"/>
      <c r="I10" s="164">
        <v>0</v>
      </c>
      <c r="J10" s="156">
        <v>0</v>
      </c>
      <c r="K10" t="s">
        <v>11</v>
      </c>
      <c r="M10" s="18"/>
    </row>
    <row r="11" spans="2:15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166"/>
      <c r="I11" s="164">
        <v>0</v>
      </c>
      <c r="J11" s="156">
        <v>0</v>
      </c>
      <c r="K11" t="s">
        <v>13</v>
      </c>
      <c r="L11" s="22"/>
      <c r="M11" s="23"/>
    </row>
    <row r="12" spans="2:15" ht="21.75" customHeight="1" x14ac:dyDescent="0.25">
      <c r="B12" s="77"/>
      <c r="C12" s="12"/>
      <c r="D12" s="13"/>
      <c r="E12" s="73"/>
      <c r="F12" s="12"/>
      <c r="G12" s="19">
        <v>0</v>
      </c>
      <c r="H12" s="167"/>
      <c r="I12" s="159"/>
      <c r="J12" s="149"/>
      <c r="M12" s="18"/>
    </row>
    <row r="13" spans="2:15" ht="21.75" customHeight="1" x14ac:dyDescent="0.3">
      <c r="B13" s="128" t="s">
        <v>59</v>
      </c>
      <c r="C13" s="129"/>
      <c r="D13" s="14"/>
      <c r="E13" s="70"/>
      <c r="F13" s="28"/>
      <c r="G13" s="130">
        <v>1200</v>
      </c>
      <c r="H13" s="168"/>
      <c r="I13" s="159"/>
      <c r="J13" s="150"/>
      <c r="K13" s="146"/>
      <c r="L13" s="147"/>
      <c r="M13" s="147"/>
      <c r="N13" s="102"/>
      <c r="O13" s="52"/>
    </row>
    <row r="14" spans="2:15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59"/>
      <c r="J14" s="150"/>
      <c r="K14" s="148"/>
      <c r="L14" s="102"/>
      <c r="M14" s="102"/>
      <c r="N14" s="102"/>
      <c r="O14" s="52"/>
    </row>
    <row r="15" spans="2:15" ht="19.5" thickBot="1" x14ac:dyDescent="0.35">
      <c r="C15" s="35" t="s">
        <v>18</v>
      </c>
      <c r="D15" s="36"/>
      <c r="E15" s="36"/>
      <c r="F15" s="37"/>
      <c r="G15" s="161"/>
      <c r="H15" s="170"/>
      <c r="I15" s="159"/>
      <c r="J15" s="151"/>
      <c r="K15" s="63"/>
      <c r="L15" s="64"/>
      <c r="M15" s="63"/>
    </row>
    <row r="16" spans="2:15" ht="20.25" thickTop="1" thickBot="1" x14ac:dyDescent="0.35">
      <c r="B16" s="78" t="s">
        <v>20</v>
      </c>
      <c r="C16" s="33">
        <v>392.86</v>
      </c>
      <c r="D16" s="74">
        <v>5</v>
      </c>
      <c r="E16" s="40">
        <v>1</v>
      </c>
      <c r="F16" s="33"/>
      <c r="G16" s="41">
        <v>3143</v>
      </c>
      <c r="H16" s="174">
        <v>-632</v>
      </c>
      <c r="I16" s="157">
        <v>1000</v>
      </c>
      <c r="J16" s="158">
        <v>100</v>
      </c>
      <c r="K16" t="s">
        <v>21</v>
      </c>
    </row>
    <row r="17" spans="2:11" ht="16.5" thickTop="1" thickBot="1" x14ac:dyDescent="0.3">
      <c r="B17" s="79"/>
      <c r="C17" s="18"/>
      <c r="D17" s="54"/>
      <c r="E17" s="90"/>
      <c r="I17" s="44"/>
      <c r="J17" s="45"/>
      <c r="K17" s="46"/>
    </row>
    <row r="18" spans="2:11" ht="21.75" customHeight="1" thickBot="1" x14ac:dyDescent="0.3">
      <c r="C18" s="33"/>
      <c r="D18" s="34"/>
      <c r="E18" s="47"/>
      <c r="F18" s="48" t="s">
        <v>22</v>
      </c>
      <c r="G18" s="49">
        <f>SUM(G7:G17)</f>
        <v>12063</v>
      </c>
      <c r="H18" s="171">
        <f t="shared" ref="H18" si="0">SUM(H7:H16)</f>
        <v>-1147.42</v>
      </c>
      <c r="I18" s="51"/>
      <c r="J18" s="172">
        <f>SUM(J7:J16)</f>
        <v>600</v>
      </c>
    </row>
    <row r="20" spans="2:11" ht="15" customHeight="1" x14ac:dyDescent="0.35">
      <c r="B20" s="92"/>
      <c r="D20" s="91"/>
      <c r="E20" s="91"/>
      <c r="F20" s="91"/>
      <c r="G20" s="91"/>
      <c r="H20" s="91"/>
      <c r="I20" s="91"/>
    </row>
    <row r="21" spans="2:11" ht="21" customHeight="1" x14ac:dyDescent="0.35">
      <c r="C21" s="18"/>
      <c r="D21" s="110"/>
      <c r="E21" s="91"/>
      <c r="F21" s="91"/>
      <c r="G21" s="91"/>
      <c r="H21" s="91"/>
      <c r="I21" s="91"/>
      <c r="J21" s="52"/>
    </row>
    <row r="22" spans="2:11" x14ac:dyDescent="0.25">
      <c r="B22" s="79"/>
      <c r="C22" s="52"/>
      <c r="D22" s="22"/>
      <c r="E22" s="54"/>
      <c r="F22" s="54"/>
      <c r="G22" s="52"/>
      <c r="H22" s="52"/>
      <c r="I22" s="52"/>
      <c r="J22" s="52"/>
    </row>
    <row r="23" spans="2:11" ht="18.75" x14ac:dyDescent="0.3">
      <c r="B23" s="79"/>
      <c r="C23" s="18"/>
      <c r="D23" s="71"/>
      <c r="E23" s="54"/>
      <c r="F23" s="54"/>
      <c r="G23" s="72"/>
      <c r="H23" s="72"/>
      <c r="I23" s="52"/>
      <c r="J23" s="52"/>
    </row>
    <row r="24" spans="2:11" x14ac:dyDescent="0.25">
      <c r="B24" s="79"/>
      <c r="C24" s="22"/>
      <c r="D24" s="22"/>
      <c r="E24" s="54"/>
      <c r="F24" s="54"/>
      <c r="G24" s="52"/>
      <c r="H24" s="52"/>
      <c r="I24" s="52"/>
      <c r="J24" s="52"/>
    </row>
    <row r="25" spans="2:11" ht="18.75" x14ac:dyDescent="0.3">
      <c r="C25" s="71"/>
      <c r="D25" s="52"/>
      <c r="E25" s="52"/>
      <c r="F25" s="52"/>
      <c r="G25" s="52"/>
      <c r="H25" s="52"/>
      <c r="I25" s="52"/>
      <c r="J25" s="52"/>
    </row>
    <row r="26" spans="2:11" x14ac:dyDescent="0.25">
      <c r="C26" s="22"/>
    </row>
  </sheetData>
  <mergeCells count="2">
    <mergeCell ref="C2:J2"/>
    <mergeCell ref="L9:M9"/>
  </mergeCells>
  <pageMargins left="0.70866141732283472" right="0.15748031496062992" top="0.74803149606299213" bottom="0.74803149606299213" header="0.31496062992125984" footer="0.31496062992125984"/>
  <pageSetup scale="85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C20" sqref="C20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75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>H7+G7</f>
        <v>2040</v>
      </c>
      <c r="J7" s="163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4</v>
      </c>
      <c r="E8" s="73"/>
      <c r="F8" s="11" t="s">
        <v>10</v>
      </c>
      <c r="G8" s="181">
        <v>933.32</v>
      </c>
      <c r="H8" s="173">
        <v>-257.70999999999998</v>
      </c>
      <c r="I8" s="180">
        <f t="shared" ref="I8:I16" si="0">H8+G8</f>
        <v>675.61000000000013</v>
      </c>
      <c r="J8" s="176">
        <v>2800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65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64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3300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57">
        <v>900</v>
      </c>
      <c r="K16" s="158">
        <v>100</v>
      </c>
      <c r="L16" t="s">
        <v>21</v>
      </c>
    </row>
    <row r="17" spans="2:12" ht="15.75" thickBot="1" x14ac:dyDescent="0.3">
      <c r="B17" s="79"/>
      <c r="C17" s="18"/>
      <c r="D17" s="54"/>
      <c r="E17" s="90"/>
      <c r="G17" s="187"/>
      <c r="J17" s="44"/>
      <c r="K17" s="45"/>
      <c r="L17" s="46"/>
    </row>
    <row r="18" spans="2:12" ht="21.75" customHeight="1" thickBot="1" x14ac:dyDescent="0.35">
      <c r="C18" s="33"/>
      <c r="D18" s="34"/>
      <c r="E18" s="47"/>
      <c r="F18" s="48" t="s">
        <v>22</v>
      </c>
      <c r="G18" s="188">
        <f>SUM(G7:G17)</f>
        <v>11596.32</v>
      </c>
      <c r="H18" s="189">
        <f t="shared" ref="H18" si="1">SUM(H7:H16)</f>
        <v>-889.71</v>
      </c>
      <c r="I18" s="190">
        <f>SUM(G18:H18)</f>
        <v>10706.61</v>
      </c>
      <c r="J18" s="51"/>
      <c r="K18" s="172">
        <f>SUM(K7:K16)</f>
        <v>1100</v>
      </c>
    </row>
    <row r="20" spans="2:12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2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2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2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2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2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2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F21" sqref="F21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78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2</v>
      </c>
      <c r="F7" s="11" t="s">
        <v>10</v>
      </c>
      <c r="G7" s="179">
        <v>2380</v>
      </c>
      <c r="H7" s="166"/>
      <c r="I7" s="180">
        <f>H7+G7</f>
        <v>2380</v>
      </c>
      <c r="J7" s="163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ref="I8:I16" si="0">H8+G8</f>
        <v>1142.29</v>
      </c>
      <c r="J8" s="176">
        <v>2300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65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64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2800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57">
        <v>800</v>
      </c>
      <c r="K16" s="158">
        <v>100</v>
      </c>
      <c r="L16" t="s">
        <v>21</v>
      </c>
    </row>
    <row r="17" spans="2:12" ht="15.75" thickBot="1" x14ac:dyDescent="0.3">
      <c r="B17" s="79"/>
      <c r="C17" s="18"/>
      <c r="D17" s="54"/>
      <c r="E17" s="90"/>
      <c r="G17" s="187"/>
      <c r="J17" s="44"/>
      <c r="K17" s="45"/>
      <c r="L17" s="46"/>
    </row>
    <row r="18" spans="2:12" ht="21.75" customHeight="1" thickBot="1" x14ac:dyDescent="0.35">
      <c r="C18" s="33"/>
      <c r="D18" s="34"/>
      <c r="E18" s="47"/>
      <c r="F18" s="48" t="s">
        <v>22</v>
      </c>
      <c r="G18" s="188">
        <f>SUM(G7:G17)</f>
        <v>12403</v>
      </c>
      <c r="H18" s="189">
        <f t="shared" ref="H18" si="1">SUM(H7:H16)</f>
        <v>-889.71</v>
      </c>
      <c r="I18" s="190">
        <f>SUM(G18:H18)</f>
        <v>11513.29</v>
      </c>
      <c r="J18" s="51"/>
      <c r="K18" s="172">
        <f>SUM(K7:K16)</f>
        <v>1100</v>
      </c>
    </row>
    <row r="20" spans="2:12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2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2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2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2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2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2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C21" sqref="C20:C21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79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/>
      <c r="F7" s="11" t="s">
        <v>10</v>
      </c>
      <c r="G7" s="179">
        <v>1700</v>
      </c>
      <c r="H7" s="166"/>
      <c r="I7" s="180">
        <f>H7+G7</f>
        <v>1700</v>
      </c>
      <c r="J7" s="163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ref="I8:I16" si="0">H8+G8</f>
        <v>1142.29</v>
      </c>
      <c r="J8" s="176">
        <v>1800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5</v>
      </c>
      <c r="E9" s="73"/>
      <c r="F9" s="11" t="s">
        <v>10</v>
      </c>
      <c r="G9" s="181">
        <v>1000</v>
      </c>
      <c r="H9" s="166"/>
      <c r="I9" s="180">
        <f t="shared" si="0"/>
        <v>1000</v>
      </c>
      <c r="J9" s="165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81">
        <v>1200</v>
      </c>
      <c r="H10" s="166"/>
      <c r="I10" s="180">
        <f t="shared" si="0"/>
        <v>1200</v>
      </c>
      <c r="J10" s="191">
        <v>500</v>
      </c>
      <c r="K10" s="156">
        <v>250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2300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22</v>
      </c>
      <c r="H14" s="169"/>
      <c r="I14" s="180">
        <f t="shared" si="0"/>
        <v>22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57">
        <v>700</v>
      </c>
      <c r="K16" s="158">
        <v>100</v>
      </c>
      <c r="L16" t="s">
        <v>21</v>
      </c>
    </row>
    <row r="17" spans="2:12" ht="15.75" thickBot="1" x14ac:dyDescent="0.3">
      <c r="B17" s="79"/>
      <c r="C17" s="18"/>
      <c r="D17" s="54"/>
      <c r="E17" s="90"/>
      <c r="G17" s="187"/>
      <c r="J17" s="44"/>
      <c r="K17" s="45"/>
      <c r="L17" s="46"/>
    </row>
    <row r="18" spans="2:12" ht="21.75" customHeight="1" thickBot="1" x14ac:dyDescent="0.35">
      <c r="C18" s="33"/>
      <c r="D18" s="34"/>
      <c r="E18" s="47"/>
      <c r="F18" s="48" t="s">
        <v>22</v>
      </c>
      <c r="G18" s="188">
        <f>SUM(G7:G17)</f>
        <v>11265</v>
      </c>
      <c r="H18" s="189">
        <f t="shared" ref="H18" si="1">SUM(H7:H16)</f>
        <v>-889.71</v>
      </c>
      <c r="I18" s="190">
        <f>SUM(G18:H18)</f>
        <v>10375.290000000001</v>
      </c>
      <c r="J18" s="51"/>
      <c r="K18" s="172">
        <f>SUM(K7:K16)</f>
        <v>1350</v>
      </c>
    </row>
    <row r="20" spans="2:12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2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2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2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2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2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2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J14" sqref="J14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80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>H7+G7</f>
        <v>2040</v>
      </c>
      <c r="J7" s="192">
        <v>2200</v>
      </c>
      <c r="K7" s="153">
        <v>1000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ref="I8:I16" si="0">H8+G8</f>
        <v>1142.29</v>
      </c>
      <c r="J8" s="176">
        <v>1300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65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250</v>
      </c>
      <c r="K10" s="156">
        <v>250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4</v>
      </c>
      <c r="E11" s="73">
        <v>0</v>
      </c>
      <c r="F11" s="12">
        <v>100</v>
      </c>
      <c r="G11" s="181">
        <v>1100</v>
      </c>
      <c r="H11" s="166"/>
      <c r="I11" s="180">
        <f t="shared" si="0"/>
        <v>1100</v>
      </c>
      <c r="J11" s="176">
        <v>1800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93">
        <v>600</v>
      </c>
      <c r="K16" s="158">
        <v>100</v>
      </c>
      <c r="L16" t="s">
        <v>21</v>
      </c>
    </row>
    <row r="17" spans="2:12" ht="15.75" thickBot="1" x14ac:dyDescent="0.3">
      <c r="B17" s="79"/>
      <c r="C17" s="18"/>
      <c r="D17" s="54"/>
      <c r="E17" s="90"/>
      <c r="G17" s="187"/>
      <c r="J17" s="44"/>
      <c r="K17" s="45"/>
      <c r="L17" s="46"/>
    </row>
    <row r="18" spans="2:12" ht="21.75" customHeight="1" thickBot="1" x14ac:dyDescent="0.35">
      <c r="C18" s="33"/>
      <c r="D18" s="34"/>
      <c r="E18" s="47"/>
      <c r="F18" s="48" t="s">
        <v>22</v>
      </c>
      <c r="G18" s="188">
        <f>SUM(G7:G17)</f>
        <v>11563</v>
      </c>
      <c r="H18" s="189">
        <f t="shared" ref="H18" si="1">SUM(H7:H16)</f>
        <v>-889.71</v>
      </c>
      <c r="I18" s="190">
        <f>SUM(G18:H18)</f>
        <v>10673.29</v>
      </c>
      <c r="J18" s="51"/>
      <c r="K18" s="172">
        <f>SUM(K7:K16)</f>
        <v>2350</v>
      </c>
    </row>
    <row r="20" spans="2:12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2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2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2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2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2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2" x14ac:dyDescent="0.25">
      <c r="C26" s="22"/>
    </row>
  </sheetData>
  <mergeCells count="2">
    <mergeCell ref="C2:K2"/>
    <mergeCell ref="M9:N9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E23" sqref="E23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81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>H7+G7</f>
        <v>2040</v>
      </c>
      <c r="J7" s="192">
        <v>1000</v>
      </c>
      <c r="K7" s="153">
        <v>1000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ref="I8:I16" si="0">H8+G8</f>
        <v>1142.29</v>
      </c>
      <c r="J8" s="176">
        <v>800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65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1300</v>
      </c>
      <c r="K11" s="156">
        <v>300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/>
      <c r="F16" s="33"/>
      <c r="G16" s="185">
        <v>2750</v>
      </c>
      <c r="H16" s="174">
        <v>-632</v>
      </c>
      <c r="I16" s="186">
        <f t="shared" si="0"/>
        <v>2118</v>
      </c>
      <c r="J16" s="193">
        <v>500</v>
      </c>
      <c r="K16" s="158">
        <v>100</v>
      </c>
      <c r="L16" t="s">
        <v>21</v>
      </c>
    </row>
    <row r="17" spans="2:12" ht="15.75" thickBot="1" x14ac:dyDescent="0.3">
      <c r="B17" s="79"/>
      <c r="C17" s="18"/>
      <c r="D17" s="54"/>
      <c r="E17" s="90"/>
      <c r="G17" s="187"/>
      <c r="J17" s="44"/>
      <c r="K17" s="45"/>
      <c r="L17" s="46"/>
    </row>
    <row r="18" spans="2:12" ht="21.75" customHeight="1" thickBot="1" x14ac:dyDescent="0.35">
      <c r="C18" s="33"/>
      <c r="D18" s="34"/>
      <c r="E18" s="47"/>
      <c r="F18" s="48" t="s">
        <v>22</v>
      </c>
      <c r="G18" s="188">
        <f>SUM(G7:G17)</f>
        <v>11670</v>
      </c>
      <c r="H18" s="189">
        <f t="shared" ref="H18" si="1">SUM(H7:H16)</f>
        <v>-889.71</v>
      </c>
      <c r="I18" s="190">
        <f>SUM(G18:H18)</f>
        <v>10780.29</v>
      </c>
      <c r="J18" s="51"/>
      <c r="K18" s="172">
        <f>SUM(K7:K16)</f>
        <v>1900</v>
      </c>
    </row>
    <row r="20" spans="2:12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2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2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2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2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2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2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workbookViewId="0">
      <selection sqref="A1:XFD1048576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4" ht="18.75" x14ac:dyDescent="0.3">
      <c r="D2" s="1" t="s">
        <v>28</v>
      </c>
    </row>
    <row r="4" spans="2:14" ht="18.75" x14ac:dyDescent="0.3">
      <c r="B4" s="80" t="s">
        <v>0</v>
      </c>
      <c r="H4" s="2"/>
    </row>
    <row r="5" spans="2:14" ht="15.75" thickBot="1" x14ac:dyDescent="0.3">
      <c r="H5" s="3"/>
    </row>
    <row r="6" spans="2:14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4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1000</v>
      </c>
      <c r="I7" s="17">
        <v>500</v>
      </c>
      <c r="J7" t="s">
        <v>11</v>
      </c>
      <c r="L7" s="18"/>
    </row>
    <row r="8" spans="2:14" ht="21.75" customHeight="1" thickBot="1" x14ac:dyDescent="0.3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0</v>
      </c>
      <c r="I8" s="21">
        <v>0</v>
      </c>
      <c r="J8" t="s">
        <v>13</v>
      </c>
      <c r="K8" s="22"/>
      <c r="L8" s="23"/>
    </row>
    <row r="9" spans="2:14" ht="21.75" customHeight="1" thickBot="1" x14ac:dyDescent="0.3">
      <c r="B9" s="76" t="s">
        <v>14</v>
      </c>
      <c r="C9" s="12">
        <v>200</v>
      </c>
      <c r="D9" s="70">
        <v>6</v>
      </c>
      <c r="E9" s="65"/>
      <c r="F9" s="11" t="s">
        <v>10</v>
      </c>
      <c r="G9" s="19">
        <v>1200</v>
      </c>
      <c r="H9" s="66">
        <v>280</v>
      </c>
      <c r="I9" s="67">
        <v>280</v>
      </c>
      <c r="J9" t="s">
        <v>15</v>
      </c>
      <c r="K9" s="268" t="s">
        <v>30</v>
      </c>
      <c r="L9" s="269"/>
      <c r="M9" s="270"/>
    </row>
    <row r="10" spans="2:14" ht="21.75" customHeight="1" x14ac:dyDescent="0.25">
      <c r="B10" s="76" t="s">
        <v>16</v>
      </c>
      <c r="C10" s="12">
        <v>240</v>
      </c>
      <c r="D10" s="73">
        <v>5</v>
      </c>
      <c r="E10" s="73">
        <v>2</v>
      </c>
      <c r="F10" s="11" t="s">
        <v>10</v>
      </c>
      <c r="G10" s="19">
        <v>1680</v>
      </c>
      <c r="H10" s="20">
        <v>520</v>
      </c>
      <c r="I10" s="21">
        <v>520</v>
      </c>
      <c r="J10" t="s">
        <v>11</v>
      </c>
      <c r="L10" s="18"/>
    </row>
    <row r="11" spans="2:14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  <c r="M11" s="22"/>
    </row>
    <row r="12" spans="2:14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4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L13" s="18"/>
    </row>
    <row r="14" spans="2:14" ht="15.75" x14ac:dyDescent="0.25">
      <c r="C14" s="33"/>
      <c r="D14" s="34"/>
      <c r="E14" s="34"/>
      <c r="G14" s="33"/>
      <c r="H14" s="29"/>
      <c r="I14" s="32"/>
      <c r="L14" s="18"/>
    </row>
    <row r="15" spans="2:14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  <c r="M15" s="63"/>
      <c r="N15" s="63"/>
    </row>
    <row r="16" spans="2:14" ht="17.25" thickTop="1" thickBot="1" x14ac:dyDescent="0.3">
      <c r="B16" s="78" t="s">
        <v>20</v>
      </c>
      <c r="C16" s="33">
        <v>2750</v>
      </c>
      <c r="D16" s="74">
        <v>5</v>
      </c>
      <c r="E16" s="40">
        <v>1</v>
      </c>
      <c r="F16" s="33">
        <v>632</v>
      </c>
      <c r="G16" s="41">
        <v>2511</v>
      </c>
      <c r="H16" s="42">
        <v>500</v>
      </c>
      <c r="I16" s="43">
        <v>500</v>
      </c>
      <c r="J16" t="s">
        <v>21</v>
      </c>
    </row>
    <row r="17" spans="2:10" ht="15.75" thickBot="1" x14ac:dyDescent="0.3">
      <c r="C17" s="33"/>
      <c r="D17" s="34"/>
      <c r="E17" s="34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10431</v>
      </c>
      <c r="H18" s="50"/>
      <c r="I18" s="51">
        <f>SUM(I7:I16)</f>
        <v>1800</v>
      </c>
    </row>
    <row r="21" spans="2:10" ht="15.75" x14ac:dyDescent="0.25">
      <c r="B21" s="79"/>
      <c r="C21" s="18"/>
      <c r="D21" s="53"/>
      <c r="E21" s="54"/>
      <c r="F21" s="52"/>
      <c r="G21" s="52"/>
    </row>
    <row r="22" spans="2:10" x14ac:dyDescent="0.25">
      <c r="B22" s="79"/>
      <c r="C22" s="52"/>
      <c r="D22" s="54"/>
      <c r="E22" s="54"/>
      <c r="F22" s="52"/>
      <c r="G22" s="52"/>
    </row>
    <row r="23" spans="2:10" ht="15.75" x14ac:dyDescent="0.25">
      <c r="B23" s="79"/>
      <c r="C23" s="18"/>
      <c r="D23" s="53"/>
      <c r="E23" s="54"/>
      <c r="F23" s="52"/>
      <c r="G23" s="52"/>
    </row>
    <row r="24" spans="2:10" x14ac:dyDescent="0.25">
      <c r="B24" s="79"/>
      <c r="C24" s="22"/>
      <c r="D24" s="54"/>
      <c r="E24" s="54"/>
      <c r="F24" s="52"/>
      <c r="G24" s="52"/>
    </row>
    <row r="25" spans="2:10" ht="18.75" x14ac:dyDescent="0.3">
      <c r="C25" s="71"/>
      <c r="D25" s="54"/>
      <c r="E25" s="54"/>
      <c r="F25" s="72"/>
      <c r="G25" s="52"/>
    </row>
    <row r="26" spans="2:10" x14ac:dyDescent="0.25">
      <c r="C26" s="22"/>
      <c r="D26" s="54"/>
      <c r="E26" s="54"/>
      <c r="F26" s="52"/>
      <c r="G26" s="52"/>
    </row>
  </sheetData>
  <mergeCells count="1">
    <mergeCell ref="K9:M9"/>
  </mergeCells>
  <pageMargins left="0.23" right="0.16" top="0.74803149606299213" bottom="0.74803149606299213" header="0.31496062992125984" footer="0.31496062992125984"/>
  <pageSetup scale="85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C20" sqref="C20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82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>H7+G7</f>
        <v>2040</v>
      </c>
      <c r="J7" s="192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ref="I8:I16" si="0">H8+G8</f>
        <v>1142.29</v>
      </c>
      <c r="J8" s="176">
        <v>300</v>
      </c>
      <c r="K8" s="155">
        <v>300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65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1000</v>
      </c>
      <c r="K11" s="156">
        <v>300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93">
        <v>400</v>
      </c>
      <c r="K16" s="158">
        <v>100</v>
      </c>
      <c r="L16" t="s">
        <v>21</v>
      </c>
    </row>
    <row r="17" spans="2:12" ht="15.75" thickBot="1" x14ac:dyDescent="0.3">
      <c r="B17" s="79"/>
      <c r="C17" s="18"/>
      <c r="D17" s="54"/>
      <c r="E17" s="90"/>
      <c r="G17" s="187"/>
      <c r="J17" s="44"/>
      <c r="K17" s="45"/>
      <c r="L17" s="46"/>
    </row>
    <row r="18" spans="2:12" ht="21.75" customHeight="1" thickBot="1" x14ac:dyDescent="0.35">
      <c r="C18" s="33"/>
      <c r="D18" s="34"/>
      <c r="E18" s="47"/>
      <c r="F18" s="48" t="s">
        <v>22</v>
      </c>
      <c r="G18" s="188">
        <f>SUM(G7:G17)</f>
        <v>12063</v>
      </c>
      <c r="H18" s="189">
        <f t="shared" ref="H18" si="1">SUM(H7:H16)</f>
        <v>-889.71</v>
      </c>
      <c r="I18" s="190">
        <f>SUM(G18:H18)</f>
        <v>11173.29</v>
      </c>
      <c r="J18" s="51"/>
      <c r="K18" s="172">
        <f>SUM(K7:K16)</f>
        <v>700</v>
      </c>
    </row>
    <row r="20" spans="2:12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2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2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2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2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2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2" x14ac:dyDescent="0.25">
      <c r="C26" s="22"/>
    </row>
  </sheetData>
  <mergeCells count="2">
    <mergeCell ref="C2:K2"/>
    <mergeCell ref="M9:N9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K12" sqref="K12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83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>H7+G7</f>
        <v>2040</v>
      </c>
      <c r="J7" s="192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ref="I8:I16" si="0">H8+G8</f>
        <v>1142.29</v>
      </c>
      <c r="J8" s="176">
        <v>0</v>
      </c>
      <c r="K8" s="155">
        <v>300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700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>
        <v>2</v>
      </c>
      <c r="F16" s="33"/>
      <c r="G16" s="185">
        <v>3536</v>
      </c>
      <c r="H16" s="174">
        <v>-632</v>
      </c>
      <c r="I16" s="186">
        <f t="shared" si="0"/>
        <v>2904</v>
      </c>
      <c r="J16" s="193">
        <v>300</v>
      </c>
      <c r="K16" s="158">
        <v>300</v>
      </c>
      <c r="L16" t="s">
        <v>21</v>
      </c>
    </row>
    <row r="17" spans="2:12" ht="15.75" thickBot="1" x14ac:dyDescent="0.3">
      <c r="B17" s="79"/>
      <c r="C17" s="18"/>
      <c r="D17" s="54"/>
      <c r="E17" s="90"/>
      <c r="G17" s="187"/>
      <c r="J17" s="44"/>
      <c r="K17" s="45"/>
      <c r="L17" s="46"/>
    </row>
    <row r="18" spans="2:12" ht="21.75" customHeight="1" thickBot="1" x14ac:dyDescent="0.35">
      <c r="C18" s="33"/>
      <c r="D18" s="34"/>
      <c r="E18" s="47"/>
      <c r="F18" s="48" t="s">
        <v>22</v>
      </c>
      <c r="G18" s="188">
        <f>SUM(G7:G17)</f>
        <v>12456</v>
      </c>
      <c r="H18" s="189">
        <f t="shared" ref="H18" si="1">SUM(H7:H16)</f>
        <v>-889.71</v>
      </c>
      <c r="I18" s="190">
        <f>SUM(G18:H18)</f>
        <v>11566.29</v>
      </c>
      <c r="J18" s="51"/>
      <c r="K18" s="172">
        <f>SUM(K7:K16)</f>
        <v>1100</v>
      </c>
    </row>
    <row r="20" spans="2:12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2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2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2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2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2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2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E21" sqref="E21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84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>H7+G7</f>
        <v>2040</v>
      </c>
      <c r="J7" s="192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ref="I8:I16" si="0">H8+G8</f>
        <v>1142.29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200</v>
      </c>
      <c r="K10" s="156">
        <v>200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400</v>
      </c>
      <c r="K11" s="156">
        <v>400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1440</v>
      </c>
      <c r="H13" s="168"/>
      <c r="I13" s="180">
        <f t="shared" si="0"/>
        <v>1440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93">
        <v>0</v>
      </c>
      <c r="K16" s="158">
        <v>0</v>
      </c>
      <c r="L16" t="s">
        <v>21</v>
      </c>
    </row>
    <row r="17" spans="2:12" ht="15.75" thickBot="1" x14ac:dyDescent="0.3">
      <c r="B17" s="79"/>
      <c r="C17" s="18"/>
      <c r="D17" s="54"/>
      <c r="E17" s="90"/>
      <c r="G17" s="187"/>
      <c r="J17" s="44"/>
      <c r="K17" s="45"/>
      <c r="L17" s="46"/>
    </row>
    <row r="18" spans="2:12" ht="21.75" customHeight="1" thickBot="1" x14ac:dyDescent="0.35">
      <c r="C18" s="33"/>
      <c r="D18" s="34"/>
      <c r="E18" s="47"/>
      <c r="F18" s="48" t="s">
        <v>22</v>
      </c>
      <c r="G18" s="188">
        <f>SUM(G7:G17)</f>
        <v>12303</v>
      </c>
      <c r="H18" s="189">
        <f t="shared" ref="H18" si="1">SUM(H7:H16)</f>
        <v>-889.71</v>
      </c>
      <c r="I18" s="190">
        <f>SUM(G18:H18)</f>
        <v>11413.29</v>
      </c>
      <c r="J18" s="51"/>
      <c r="K18" s="172">
        <f>SUM(K7:K16)</f>
        <v>600</v>
      </c>
    </row>
    <row r="20" spans="2:12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2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2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2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2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2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2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K9" sqref="K9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85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2</v>
      </c>
      <c r="F7" s="11" t="s">
        <v>10</v>
      </c>
      <c r="G7" s="179">
        <v>2040</v>
      </c>
      <c r="H7" s="166"/>
      <c r="I7" s="180">
        <v>2380</v>
      </c>
      <c r="J7" s="192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ref="I8:I16" si="0">H8+G8</f>
        <v>1142.29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3300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93">
        <v>5500</v>
      </c>
      <c r="K16" s="158">
        <v>500</v>
      </c>
      <c r="L16" t="s">
        <v>21</v>
      </c>
    </row>
    <row r="17" spans="2:12" ht="15.75" thickBot="1" x14ac:dyDescent="0.3">
      <c r="B17" s="79"/>
      <c r="C17" s="18"/>
      <c r="D17" s="54"/>
      <c r="E17" s="90"/>
      <c r="G17" s="187"/>
      <c r="J17" s="44"/>
      <c r="K17" s="45"/>
      <c r="L17" s="46"/>
    </row>
    <row r="18" spans="2:12" ht="21.75" customHeight="1" thickBot="1" x14ac:dyDescent="0.35">
      <c r="C18" s="33"/>
      <c r="D18" s="34"/>
      <c r="E18" s="47"/>
      <c r="F18" s="48" t="s">
        <v>22</v>
      </c>
      <c r="G18" s="188">
        <f>SUM(G7:G17)</f>
        <v>12063</v>
      </c>
      <c r="H18" s="189">
        <f t="shared" ref="H18" si="1">SUM(H7:H16)</f>
        <v>-889.71</v>
      </c>
      <c r="I18" s="190">
        <f>SUM(G18:H18)</f>
        <v>11173.29</v>
      </c>
      <c r="J18" s="51"/>
      <c r="K18" s="172">
        <f>SUM(K7:K16)</f>
        <v>1000</v>
      </c>
    </row>
    <row r="20" spans="2:12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2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2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2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2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2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2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K8" sqref="K8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86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 t="shared" ref="I7:I16" si="0">H7+G7</f>
        <v>2040</v>
      </c>
      <c r="J7" s="192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si="0"/>
        <v>1142.29</v>
      </c>
      <c r="J8" s="176">
        <v>3300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1500</v>
      </c>
      <c r="K10" s="156">
        <v>0</v>
      </c>
      <c r="L10" t="s">
        <v>11</v>
      </c>
      <c r="M10" s="195" t="s">
        <v>89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2800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/>
      <c r="F16" s="33"/>
      <c r="G16" s="185">
        <v>2750</v>
      </c>
      <c r="H16" s="174">
        <v>-632</v>
      </c>
      <c r="I16" s="186">
        <f t="shared" si="0"/>
        <v>2118</v>
      </c>
      <c r="J16" s="193">
        <v>5000</v>
      </c>
      <c r="K16" s="158">
        <v>0</v>
      </c>
      <c r="L16" t="s">
        <v>21</v>
      </c>
    </row>
    <row r="17" spans="2:17" ht="15.75" thickBot="1" x14ac:dyDescent="0.3">
      <c r="B17" s="79"/>
      <c r="C17" s="18"/>
      <c r="D17" s="54"/>
      <c r="E17" s="90"/>
      <c r="G17" s="187"/>
      <c r="J17" s="44"/>
      <c r="K17" s="45"/>
      <c r="L17" s="46"/>
      <c r="N17" s="282" t="s">
        <v>87</v>
      </c>
      <c r="O17" s="283"/>
      <c r="P17" s="283"/>
      <c r="Q17" s="284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11670</v>
      </c>
      <c r="H18" s="189">
        <f t="shared" ref="H18" si="1">SUM(H7:H16)</f>
        <v>-889.71</v>
      </c>
      <c r="I18" s="190">
        <f>SUM(G18:H18)</f>
        <v>10780.29</v>
      </c>
      <c r="J18" s="51"/>
      <c r="K18" s="172">
        <f>SUM(K7:K16)</f>
        <v>1000</v>
      </c>
      <c r="N18" s="285"/>
      <c r="O18" s="286"/>
      <c r="P18" s="286"/>
      <c r="Q18" s="287"/>
    </row>
    <row r="19" spans="2:17" ht="15.75" thickBot="1" x14ac:dyDescent="0.3">
      <c r="N19" s="288"/>
      <c r="O19" s="289"/>
      <c r="P19" s="289"/>
      <c r="Q19" s="290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3">
    <mergeCell ref="C2:K2"/>
    <mergeCell ref="M9:N9"/>
    <mergeCell ref="N17:Q19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J9" sqref="J9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88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 t="shared" ref="I7:I16" si="0">H7+G7</f>
        <v>2040</v>
      </c>
      <c r="J7" s="192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2">
        <v>233.33</v>
      </c>
      <c r="D8" s="70">
        <v>6</v>
      </c>
      <c r="E8" s="73"/>
      <c r="F8" s="11" t="s">
        <v>10</v>
      </c>
      <c r="G8" s="181">
        <v>1400</v>
      </c>
      <c r="H8" s="173">
        <v>-257.70999999999998</v>
      </c>
      <c r="I8" s="180">
        <f t="shared" si="0"/>
        <v>1142.29</v>
      </c>
      <c r="J8" s="176">
        <v>2800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2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1000</v>
      </c>
      <c r="K10" s="156">
        <v>500</v>
      </c>
      <c r="L10" t="s">
        <v>11</v>
      </c>
      <c r="N10" s="18"/>
    </row>
    <row r="11" spans="2:16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2300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35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33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93">
        <v>5000</v>
      </c>
      <c r="K16" s="158">
        <v>1000</v>
      </c>
      <c r="L16" t="s">
        <v>21</v>
      </c>
    </row>
    <row r="17" spans="2:17" ht="15.75" thickBot="1" x14ac:dyDescent="0.3">
      <c r="B17" s="79"/>
      <c r="C17" s="18"/>
      <c r="D17" s="54"/>
      <c r="E17" s="90"/>
      <c r="G17" s="187"/>
      <c r="J17" s="44"/>
      <c r="K17" s="45"/>
      <c r="L17" s="46"/>
      <c r="N17" s="291"/>
      <c r="O17" s="291"/>
      <c r="P17" s="291"/>
      <c r="Q17" s="29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12063</v>
      </c>
      <c r="H18" s="189">
        <f t="shared" ref="H18" si="1">SUM(H7:H16)</f>
        <v>-889.71</v>
      </c>
      <c r="I18" s="190">
        <f>SUM(G18:H18)</f>
        <v>11173.29</v>
      </c>
      <c r="J18" s="51"/>
      <c r="K18" s="172">
        <f>SUM(K7:K16)</f>
        <v>2500</v>
      </c>
      <c r="N18" s="291"/>
      <c r="O18" s="291"/>
      <c r="P18" s="291"/>
      <c r="Q18" s="291"/>
    </row>
    <row r="19" spans="2:17" x14ac:dyDescent="0.25">
      <c r="N19" s="291"/>
      <c r="O19" s="291"/>
      <c r="P19" s="291"/>
      <c r="Q19" s="29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3">
    <mergeCell ref="C2:K2"/>
    <mergeCell ref="M9:N9"/>
    <mergeCell ref="N17:Q1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J9" sqref="J9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90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 t="shared" ref="I7:I16" si="0">H7+G7</f>
        <v>2040</v>
      </c>
      <c r="J7" s="192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v>1600</v>
      </c>
      <c r="H8" s="173">
        <v>-257.70999999999998</v>
      </c>
      <c r="I8" s="180">
        <f t="shared" si="0"/>
        <v>1342.29</v>
      </c>
      <c r="J8" s="176">
        <v>2300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500</v>
      </c>
      <c r="K10" s="156">
        <v>500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1800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77"/>
      <c r="C12" s="12"/>
      <c r="D12" s="13"/>
      <c r="E12" s="73"/>
      <c r="F12" s="12"/>
      <c r="G12" s="181">
        <v>0</v>
      </c>
      <c r="H12" s="167"/>
      <c r="I12" s="180">
        <f t="shared" si="0"/>
        <v>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1440</v>
      </c>
      <c r="H13" s="168"/>
      <c r="I13" s="180">
        <f t="shared" si="0"/>
        <v>1440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>
        <v>2</v>
      </c>
      <c r="F16" s="33"/>
      <c r="G16" s="185">
        <v>3536</v>
      </c>
      <c r="H16" s="174">
        <v>-632</v>
      </c>
      <c r="I16" s="186">
        <f t="shared" si="0"/>
        <v>2904</v>
      </c>
      <c r="J16" s="193">
        <v>4000</v>
      </c>
      <c r="K16" s="158">
        <v>500</v>
      </c>
      <c r="L16" t="s">
        <v>21</v>
      </c>
    </row>
    <row r="17" spans="2:17" ht="15.75" thickBot="1" x14ac:dyDescent="0.3">
      <c r="B17" s="79"/>
      <c r="C17" s="18"/>
      <c r="D17" s="54"/>
      <c r="E17" s="90"/>
      <c r="G17" s="187"/>
      <c r="J17" s="44"/>
      <c r="K17" s="45"/>
      <c r="L17" s="46"/>
      <c r="N17" s="291"/>
      <c r="O17" s="291"/>
      <c r="P17" s="291"/>
      <c r="Q17" s="29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12896</v>
      </c>
      <c r="H18" s="189">
        <f t="shared" ref="H18" si="1">SUM(H7:H16)</f>
        <v>-889.71</v>
      </c>
      <c r="I18" s="190">
        <f>SUM(G18:H18)</f>
        <v>12006.29</v>
      </c>
      <c r="J18" s="51"/>
      <c r="K18" s="172">
        <f>SUM(K7:K16)</f>
        <v>2000</v>
      </c>
      <c r="N18" s="291"/>
      <c r="O18" s="291"/>
      <c r="P18" s="291"/>
      <c r="Q18" s="291"/>
    </row>
    <row r="19" spans="2:17" x14ac:dyDescent="0.25">
      <c r="N19" s="291"/>
      <c r="O19" s="291"/>
      <c r="P19" s="291"/>
      <c r="Q19" s="29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3">
    <mergeCell ref="C2:K2"/>
    <mergeCell ref="M9:N9"/>
    <mergeCell ref="N17:Q19"/>
  </mergeCells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J9" sqref="J9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91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2</v>
      </c>
      <c r="F7" s="11" t="s">
        <v>10</v>
      </c>
      <c r="G7" s="179">
        <v>2380</v>
      </c>
      <c r="H7" s="166"/>
      <c r="I7" s="180">
        <f t="shared" ref="I7:I16" si="0">H7+G7</f>
        <v>2380</v>
      </c>
      <c r="J7" s="192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v>1600</v>
      </c>
      <c r="H8" s="173">
        <v>-257.70999999999998</v>
      </c>
      <c r="I8" s="180">
        <f t="shared" si="0"/>
        <v>1342.29</v>
      </c>
      <c r="J8" s="176">
        <v>1800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1300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199" t="s">
        <v>92</v>
      </c>
      <c r="C12" s="196">
        <v>200</v>
      </c>
      <c r="D12" s="200">
        <v>1</v>
      </c>
      <c r="E12" s="73"/>
      <c r="F12" s="12"/>
      <c r="G12" s="181">
        <v>200</v>
      </c>
      <c r="H12" s="167"/>
      <c r="I12" s="180">
        <f t="shared" si="0"/>
        <v>200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1440</v>
      </c>
      <c r="H13" s="168"/>
      <c r="I13" s="180">
        <f t="shared" si="0"/>
        <v>1440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93">
        <v>3500</v>
      </c>
      <c r="K16" s="158">
        <v>500</v>
      </c>
      <c r="L16" t="s">
        <v>21</v>
      </c>
    </row>
    <row r="17" spans="2:17" ht="15.75" thickBot="1" x14ac:dyDescent="0.3">
      <c r="B17" s="79"/>
      <c r="C17" s="18"/>
      <c r="D17" s="54"/>
      <c r="E17" s="90"/>
      <c r="G17" s="187"/>
      <c r="J17" s="44"/>
      <c r="K17" s="45"/>
      <c r="L17" s="46"/>
      <c r="N17" s="291"/>
      <c r="O17" s="291"/>
      <c r="P17" s="291"/>
      <c r="Q17" s="29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13043</v>
      </c>
      <c r="H18" s="189">
        <f t="shared" ref="H18" si="1">SUM(H7:H16)</f>
        <v>-889.71</v>
      </c>
      <c r="I18" s="190">
        <f>SUM(G18:H18)</f>
        <v>12153.29</v>
      </c>
      <c r="J18" s="51"/>
      <c r="K18" s="172">
        <f>SUM(K7:K16)</f>
        <v>1500</v>
      </c>
      <c r="N18" s="291"/>
      <c r="O18" s="291"/>
      <c r="P18" s="291"/>
      <c r="Q18" s="291"/>
    </row>
    <row r="19" spans="2:17" x14ac:dyDescent="0.25">
      <c r="N19" s="291"/>
      <c r="O19" s="291"/>
      <c r="P19" s="291"/>
      <c r="Q19" s="29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3">
    <mergeCell ref="C2:K2"/>
    <mergeCell ref="M9:N9"/>
    <mergeCell ref="N17:Q1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J9" sqref="J9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93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 t="shared" ref="I7:I16" si="0">H7+G7</f>
        <v>2040</v>
      </c>
      <c r="J7" s="192">
        <v>0</v>
      </c>
      <c r="K7" s="153">
        <v>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5</v>
      </c>
      <c r="E8" s="73"/>
      <c r="F8" s="11" t="s">
        <v>10</v>
      </c>
      <c r="G8" s="181">
        <v>1333</v>
      </c>
      <c r="H8" s="173">
        <v>-257.70999999999998</v>
      </c>
      <c r="I8" s="180">
        <f t="shared" si="0"/>
        <v>1075.29</v>
      </c>
      <c r="J8" s="176">
        <v>1300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800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199" t="s">
        <v>92</v>
      </c>
      <c r="C12" s="196">
        <v>200</v>
      </c>
      <c r="D12" s="200">
        <v>1</v>
      </c>
      <c r="E12" s="73"/>
      <c r="F12" s="12"/>
      <c r="G12" s="181">
        <v>200</v>
      </c>
      <c r="H12" s="167"/>
      <c r="I12" s="180">
        <f t="shared" si="0"/>
        <v>200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1440</v>
      </c>
      <c r="H13" s="168"/>
      <c r="I13" s="180">
        <f t="shared" si="0"/>
        <v>1440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>
        <v>2</v>
      </c>
      <c r="F16" s="33"/>
      <c r="G16" s="185">
        <v>3536</v>
      </c>
      <c r="H16" s="174">
        <v>-632</v>
      </c>
      <c r="I16" s="186">
        <f t="shared" si="0"/>
        <v>2904</v>
      </c>
      <c r="J16" s="193">
        <v>3000</v>
      </c>
      <c r="K16" s="158">
        <v>500</v>
      </c>
      <c r="L16" t="s">
        <v>21</v>
      </c>
    </row>
    <row r="17" spans="2:17" ht="15.75" thickBot="1" x14ac:dyDescent="0.3">
      <c r="B17" s="79"/>
      <c r="C17" s="18"/>
      <c r="D17" s="54"/>
      <c r="E17" s="90"/>
      <c r="G17" s="187"/>
      <c r="J17" s="44"/>
      <c r="K17" s="45"/>
      <c r="L17" s="46"/>
      <c r="N17" s="291"/>
      <c r="O17" s="291"/>
      <c r="P17" s="291"/>
      <c r="Q17" s="29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12829</v>
      </c>
      <c r="H18" s="189">
        <f t="shared" ref="H18" si="1">SUM(H7:H16)</f>
        <v>-889.71</v>
      </c>
      <c r="I18" s="190">
        <f>SUM(G18:H18)</f>
        <v>11939.29</v>
      </c>
      <c r="J18" s="51"/>
      <c r="K18" s="172">
        <f>SUM(K7:K16)</f>
        <v>1500</v>
      </c>
      <c r="N18" s="291"/>
      <c r="O18" s="291"/>
      <c r="P18" s="291"/>
      <c r="Q18" s="291"/>
    </row>
    <row r="19" spans="2:17" x14ac:dyDescent="0.25">
      <c r="N19" s="291"/>
      <c r="O19" s="291"/>
      <c r="P19" s="291"/>
      <c r="Q19" s="29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3">
    <mergeCell ref="C2:K2"/>
    <mergeCell ref="M9:N9"/>
    <mergeCell ref="N17:Q1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H20" sqref="H20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94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/>
      <c r="I7" s="180">
        <f t="shared" ref="I7:I16" si="0">H7+G7</f>
        <v>2040</v>
      </c>
      <c r="J7" s="192">
        <v>4000</v>
      </c>
      <c r="K7" s="153">
        <v>1000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f>C8*D8-0.02</f>
        <v>1600</v>
      </c>
      <c r="H8" s="173">
        <v>-257.70999999999998</v>
      </c>
      <c r="I8" s="180">
        <f t="shared" si="0"/>
        <v>1342.29</v>
      </c>
      <c r="J8" s="176">
        <v>800</v>
      </c>
      <c r="K8" s="155">
        <v>500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180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300</v>
      </c>
      <c r="K11" s="156">
        <v>300</v>
      </c>
      <c r="L11" t="s">
        <v>13</v>
      </c>
      <c r="M11" s="22"/>
      <c r="N11" s="23"/>
    </row>
    <row r="12" spans="2:16" ht="21.75" customHeight="1" x14ac:dyDescent="0.25">
      <c r="B12" s="199" t="s">
        <v>92</v>
      </c>
      <c r="C12" s="196">
        <v>200</v>
      </c>
      <c r="D12" s="200">
        <v>1</v>
      </c>
      <c r="E12" s="73"/>
      <c r="F12" s="12"/>
      <c r="G12" s="181">
        <v>200</v>
      </c>
      <c r="H12" s="167"/>
      <c r="I12" s="180">
        <f t="shared" si="0"/>
        <v>200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180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/>
      <c r="F16" s="33"/>
      <c r="G16" s="185">
        <v>2750</v>
      </c>
      <c r="H16" s="174">
        <v>-632</v>
      </c>
      <c r="I16" s="186">
        <f t="shared" si="0"/>
        <v>2118</v>
      </c>
      <c r="J16" s="193">
        <v>2500</v>
      </c>
      <c r="K16" s="158">
        <v>500</v>
      </c>
      <c r="L16" t="s">
        <v>21</v>
      </c>
    </row>
    <row r="17" spans="2:17" ht="15.75" thickBot="1" x14ac:dyDescent="0.3">
      <c r="B17" s="79"/>
      <c r="C17" s="18"/>
      <c r="D17" s="54"/>
      <c r="E17" s="90"/>
      <c r="G17" s="187"/>
      <c r="J17" s="44"/>
      <c r="K17" s="45"/>
      <c r="L17" s="46"/>
      <c r="N17" s="291"/>
      <c r="O17" s="291"/>
      <c r="P17" s="291"/>
      <c r="Q17" s="29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12070</v>
      </c>
      <c r="H18" s="189">
        <f t="shared" ref="H18" si="1">SUM(H7:H16)</f>
        <v>-889.71</v>
      </c>
      <c r="I18" s="190">
        <f>SUM(G18:H18)</f>
        <v>11180.29</v>
      </c>
      <c r="J18" s="51"/>
      <c r="K18" s="172">
        <f>SUM(K7:K16)</f>
        <v>2300</v>
      </c>
      <c r="N18" s="291"/>
      <c r="O18" s="291"/>
      <c r="P18" s="291"/>
      <c r="Q18" s="291"/>
    </row>
    <row r="19" spans="2:17" x14ac:dyDescent="0.25">
      <c r="N19" s="291"/>
      <c r="O19" s="291"/>
      <c r="P19" s="291"/>
      <c r="Q19" s="29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3">
    <mergeCell ref="C2:K2"/>
    <mergeCell ref="M9:N9"/>
    <mergeCell ref="N17:Q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C21" sqref="C21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2" ht="18.75" x14ac:dyDescent="0.3">
      <c r="D2" s="1" t="s">
        <v>31</v>
      </c>
    </row>
    <row r="4" spans="2:12" ht="18.75" x14ac:dyDescent="0.3">
      <c r="B4" s="80" t="s">
        <v>0</v>
      </c>
      <c r="H4" s="2"/>
    </row>
    <row r="5" spans="2:12" ht="15.75" thickBot="1" x14ac:dyDescent="0.3">
      <c r="H5" s="3"/>
    </row>
    <row r="6" spans="2:12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2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500</v>
      </c>
      <c r="I7" s="17">
        <v>500</v>
      </c>
      <c r="J7" t="s">
        <v>11</v>
      </c>
      <c r="L7" s="18"/>
    </row>
    <row r="8" spans="2:12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0</v>
      </c>
      <c r="I8" s="21">
        <v>0</v>
      </c>
      <c r="J8" t="s">
        <v>13</v>
      </c>
      <c r="K8" s="22"/>
      <c r="L8" s="23"/>
    </row>
    <row r="9" spans="2:12" ht="21.75" customHeight="1" x14ac:dyDescent="0.25">
      <c r="B9" s="76" t="s">
        <v>14</v>
      </c>
      <c r="C9" s="12">
        <v>200</v>
      </c>
      <c r="D9" s="70">
        <v>6</v>
      </c>
      <c r="E9" s="65"/>
      <c r="F9" s="11" t="s">
        <v>10</v>
      </c>
      <c r="G9" s="19">
        <v>1200</v>
      </c>
      <c r="H9" s="66">
        <v>0</v>
      </c>
      <c r="I9" s="67">
        <v>0</v>
      </c>
      <c r="J9" t="s">
        <v>15</v>
      </c>
      <c r="K9" s="271"/>
      <c r="L9" s="271"/>
    </row>
    <row r="10" spans="2:12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0</v>
      </c>
      <c r="I10" s="21">
        <v>0</v>
      </c>
      <c r="J10" t="s">
        <v>11</v>
      </c>
      <c r="L10" s="18"/>
    </row>
    <row r="11" spans="2:12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2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2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L13" s="18"/>
    </row>
    <row r="14" spans="2:12" ht="15.75" x14ac:dyDescent="0.25">
      <c r="C14" s="33"/>
      <c r="D14" s="34"/>
      <c r="E14" s="34"/>
      <c r="G14" s="33"/>
      <c r="H14" s="29"/>
      <c r="I14" s="32"/>
      <c r="L14" s="18"/>
    </row>
    <row r="15" spans="2:12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2" ht="17.25" thickTop="1" thickBot="1" x14ac:dyDescent="0.3">
      <c r="B16" s="78" t="s">
        <v>20</v>
      </c>
      <c r="C16" s="33">
        <v>2750</v>
      </c>
      <c r="D16" s="74">
        <v>5</v>
      </c>
      <c r="E16" s="40">
        <v>1</v>
      </c>
      <c r="F16" s="33">
        <v>632</v>
      </c>
      <c r="G16" s="41">
        <v>2511</v>
      </c>
      <c r="H16" s="42">
        <v>0</v>
      </c>
      <c r="I16" s="86">
        <v>0</v>
      </c>
      <c r="J16" t="s">
        <v>21</v>
      </c>
    </row>
    <row r="17" spans="2:10" ht="15.75" thickBot="1" x14ac:dyDescent="0.3">
      <c r="C17" s="33"/>
      <c r="D17" s="34"/>
      <c r="E17" s="34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10191</v>
      </c>
      <c r="H18" s="50"/>
      <c r="I18" s="51">
        <f>SUM(I7:I16)</f>
        <v>500</v>
      </c>
    </row>
    <row r="21" spans="2:10" ht="15.75" x14ac:dyDescent="0.25">
      <c r="B21" s="79"/>
      <c r="C21" s="18"/>
      <c r="D21" s="53"/>
      <c r="E21" s="54"/>
      <c r="F21" s="52"/>
      <c r="G21" s="52"/>
    </row>
    <row r="22" spans="2:10" x14ac:dyDescent="0.25">
      <c r="B22" s="79"/>
      <c r="C22" s="52"/>
      <c r="D22" s="54"/>
      <c r="E22" s="54"/>
      <c r="F22" s="52"/>
      <c r="G22" s="52"/>
    </row>
    <row r="23" spans="2:10" ht="15.75" x14ac:dyDescent="0.25">
      <c r="B23" s="79"/>
      <c r="C23" s="18"/>
      <c r="D23" s="55"/>
      <c r="E23" s="56"/>
      <c r="F23" s="57"/>
      <c r="G23" s="58"/>
      <c r="H23" s="58"/>
    </row>
    <row r="24" spans="2:10" x14ac:dyDescent="0.25">
      <c r="B24" s="79"/>
      <c r="C24" s="22"/>
      <c r="D24" s="59" t="s">
        <v>23</v>
      </c>
      <c r="E24" s="57"/>
      <c r="F24" s="57"/>
      <c r="G24" s="58"/>
      <c r="H24" s="58"/>
    </row>
    <row r="25" spans="2:10" ht="18.75" x14ac:dyDescent="0.3">
      <c r="C25" s="71"/>
      <c r="D25" s="60" t="s">
        <v>33</v>
      </c>
      <c r="E25" s="57"/>
      <c r="F25" s="57"/>
      <c r="G25" s="61"/>
      <c r="H25" s="58"/>
    </row>
    <row r="26" spans="2:10" x14ac:dyDescent="0.25">
      <c r="C26" s="22"/>
      <c r="D26" s="59" t="s">
        <v>32</v>
      </c>
      <c r="E26" s="57"/>
      <c r="F26" s="57"/>
      <c r="G26" s="58"/>
      <c r="H26" s="58"/>
    </row>
  </sheetData>
  <mergeCells count="1">
    <mergeCell ref="K9:L9"/>
  </mergeCells>
  <pageMargins left="0.47244094488188981" right="0.15748031496062992" top="0.39370078740157483" bottom="0.74803149606299213" header="0.31496062992125984" footer="0.31496062992125984"/>
  <pageSetup scale="9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H21" sqref="H21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8" max="8" width="13.7109375" customWidth="1"/>
    <col min="9" max="9" width="15" customWidth="1"/>
    <col min="11" max="11" width="13.140625" customWidth="1"/>
  </cols>
  <sheetData>
    <row r="2" spans="2:16" ht="18.75" customHeight="1" x14ac:dyDescent="0.35">
      <c r="C2" s="273" t="s">
        <v>96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2</v>
      </c>
      <c r="F7" s="11" t="s">
        <v>10</v>
      </c>
      <c r="G7" s="179">
        <v>2040</v>
      </c>
      <c r="H7" s="166">
        <v>2380</v>
      </c>
      <c r="I7" s="180">
        <f t="shared" ref="I7:I16" si="0">H7+G7</f>
        <v>4420</v>
      </c>
      <c r="J7" s="192">
        <v>3000</v>
      </c>
      <c r="K7" s="153">
        <v>1000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f>C8*D8-0.02</f>
        <v>1600</v>
      </c>
      <c r="H8" s="173">
        <v>-257.70999999999998</v>
      </c>
      <c r="I8" s="180">
        <f t="shared" si="0"/>
        <v>1342.29</v>
      </c>
      <c r="J8" s="176">
        <v>300</v>
      </c>
      <c r="K8" s="155">
        <v>300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>
        <v>1</v>
      </c>
      <c r="F9" s="11" t="s">
        <v>10</v>
      </c>
      <c r="G9" s="181">
        <v>1400</v>
      </c>
      <c r="H9" s="166"/>
      <c r="I9" s="180">
        <f t="shared" si="0"/>
        <v>1400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180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180">
        <f t="shared" si="0"/>
        <v>1600</v>
      </c>
      <c r="J11" s="176">
        <v>0</v>
      </c>
      <c r="K11" s="156">
        <v>0</v>
      </c>
      <c r="L11" t="s">
        <v>13</v>
      </c>
      <c r="M11" s="22"/>
      <c r="N11" s="23"/>
    </row>
    <row r="12" spans="2:16" ht="21.75" customHeight="1" x14ac:dyDescent="0.25">
      <c r="B12" s="199" t="s">
        <v>92</v>
      </c>
      <c r="C12" s="196">
        <v>200</v>
      </c>
      <c r="D12" s="200">
        <v>2</v>
      </c>
      <c r="E12" s="73"/>
      <c r="F12" s="12"/>
      <c r="G12" s="181">
        <v>400</v>
      </c>
      <c r="H12" s="167"/>
      <c r="I12" s="180">
        <f t="shared" si="0"/>
        <v>400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1440</v>
      </c>
      <c r="H13" s="168"/>
      <c r="I13" s="180">
        <f t="shared" si="0"/>
        <v>1440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180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184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>
        <v>1</v>
      </c>
      <c r="F16" s="33"/>
      <c r="G16" s="185">
        <v>3143</v>
      </c>
      <c r="H16" s="174">
        <v>-632</v>
      </c>
      <c r="I16" s="186">
        <f t="shared" si="0"/>
        <v>2511</v>
      </c>
      <c r="J16" s="193">
        <v>2000</v>
      </c>
      <c r="K16" s="158">
        <v>0</v>
      </c>
      <c r="L16" t="s">
        <v>21</v>
      </c>
    </row>
    <row r="17" spans="2:17" ht="15.75" thickBot="1" x14ac:dyDescent="0.3">
      <c r="B17" s="79"/>
      <c r="C17" s="18"/>
      <c r="D17" s="54"/>
      <c r="E17" s="90"/>
      <c r="G17" s="187"/>
      <c r="J17" s="44"/>
      <c r="K17" s="45"/>
      <c r="L17" s="46"/>
      <c r="N17" s="292" t="s">
        <v>95</v>
      </c>
      <c r="O17" s="293"/>
      <c r="P17" s="293"/>
      <c r="Q17" s="294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13103</v>
      </c>
      <c r="H18" s="189">
        <f t="shared" ref="H18" si="1">SUM(H7:H16)</f>
        <v>1490.29</v>
      </c>
      <c r="I18" s="190">
        <f>SUM(G18:H18)</f>
        <v>14593.29</v>
      </c>
      <c r="J18" s="51"/>
      <c r="K18" s="172">
        <f>SUM(K7:K16)</f>
        <v>1300</v>
      </c>
      <c r="N18" s="295"/>
      <c r="O18" s="296"/>
      <c r="P18" s="296"/>
      <c r="Q18" s="297"/>
    </row>
    <row r="19" spans="2:17" ht="15.75" thickBot="1" x14ac:dyDescent="0.3">
      <c r="N19" s="298"/>
      <c r="O19" s="299"/>
      <c r="P19" s="299"/>
      <c r="Q19" s="300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3">
    <mergeCell ref="C2:K2"/>
    <mergeCell ref="M9:N9"/>
    <mergeCell ref="N17:Q19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F22" sqref="F22"/>
    </sheetView>
  </sheetViews>
  <sheetFormatPr baseColWidth="10" defaultColWidth="11" defaultRowHeight="15" x14ac:dyDescent="0.25"/>
  <cols>
    <col min="2" max="2" width="42.42578125" style="75" customWidth="1"/>
    <col min="8" max="8" width="12.28515625" bestFit="1" customWidth="1"/>
    <col min="9" max="9" width="14.140625" bestFit="1" customWidth="1"/>
  </cols>
  <sheetData>
    <row r="2" spans="2:16" ht="18.75" customHeight="1" x14ac:dyDescent="0.35">
      <c r="C2" s="273" t="s">
        <v>97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>
        <v>0</v>
      </c>
      <c r="I7" s="202">
        <f t="shared" ref="I7:I16" si="0">H7+G7</f>
        <v>2040</v>
      </c>
      <c r="J7" s="192">
        <v>5000</v>
      </c>
      <c r="K7" s="153">
        <v>1000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f>C8*D8-0.02</f>
        <v>1600</v>
      </c>
      <c r="H8" s="173">
        <v>-257.70999999999998</v>
      </c>
      <c r="I8" s="202">
        <f t="shared" si="0"/>
        <v>1342.29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202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202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202">
        <f t="shared" si="0"/>
        <v>1600</v>
      </c>
      <c r="J11" s="176">
        <v>3300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199" t="s">
        <v>92</v>
      </c>
      <c r="C12" s="196">
        <v>200</v>
      </c>
      <c r="D12" s="200">
        <v>1</v>
      </c>
      <c r="E12" s="73"/>
      <c r="F12" s="12"/>
      <c r="G12" s="181">
        <v>200</v>
      </c>
      <c r="H12" s="167"/>
      <c r="I12" s="202">
        <f t="shared" si="0"/>
        <v>200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1440</v>
      </c>
      <c r="H13" s="168"/>
      <c r="I13" s="202">
        <f t="shared" si="0"/>
        <v>1440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202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203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>
        <v>2</v>
      </c>
      <c r="F16" s="33"/>
      <c r="G16" s="185">
        <v>3536</v>
      </c>
      <c r="H16" s="174">
        <v>-632</v>
      </c>
      <c r="I16" s="204">
        <f t="shared" si="0"/>
        <v>2904</v>
      </c>
      <c r="J16" s="193">
        <v>2000</v>
      </c>
      <c r="K16" s="158">
        <v>500</v>
      </c>
      <c r="L16" t="s">
        <v>21</v>
      </c>
    </row>
    <row r="17" spans="2:17" ht="15.75" customHeight="1" thickBot="1" x14ac:dyDescent="0.3">
      <c r="B17" s="79"/>
      <c r="C17" s="18"/>
      <c r="D17" s="54"/>
      <c r="E17" s="90"/>
      <c r="G17" s="187"/>
      <c r="J17" s="44"/>
      <c r="K17" s="45"/>
      <c r="L17" s="46"/>
      <c r="N17" s="201"/>
      <c r="O17" s="201"/>
      <c r="P17" s="201"/>
      <c r="Q17" s="20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13096</v>
      </c>
      <c r="H18" s="189">
        <f t="shared" ref="H18" si="1">SUM(H7:H16)</f>
        <v>-889.71</v>
      </c>
      <c r="I18" s="190">
        <f>SUM(G18:H18)</f>
        <v>12206.29</v>
      </c>
      <c r="J18" s="51"/>
      <c r="K18" s="172">
        <f>SUM(K7:K16)</f>
        <v>2000</v>
      </c>
      <c r="N18" s="201"/>
      <c r="O18" s="201"/>
      <c r="P18" s="201"/>
      <c r="Q18" s="201"/>
    </row>
    <row r="19" spans="2:17" ht="15.75" customHeight="1" x14ac:dyDescent="0.25">
      <c r="N19" s="201"/>
      <c r="O19" s="201"/>
      <c r="P19" s="201"/>
      <c r="Q19" s="20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2">
    <mergeCell ref="C2:K2"/>
    <mergeCell ref="M9:N9"/>
  </mergeCells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F21" sqref="F21"/>
    </sheetView>
  </sheetViews>
  <sheetFormatPr baseColWidth="10" defaultColWidth="11" defaultRowHeight="15" x14ac:dyDescent="0.25"/>
  <cols>
    <col min="1" max="1" width="4.5703125" customWidth="1"/>
    <col min="2" max="2" width="45.5703125" style="75" customWidth="1"/>
    <col min="8" max="8" width="12.28515625" bestFit="1" customWidth="1"/>
    <col min="9" max="9" width="14.140625" bestFit="1" customWidth="1"/>
  </cols>
  <sheetData>
    <row r="2" spans="2:16" ht="18.75" customHeight="1" x14ac:dyDescent="0.35">
      <c r="C2" s="273" t="s">
        <v>98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>
        <v>0</v>
      </c>
      <c r="I7" s="202">
        <f t="shared" ref="I7:I16" si="0">H7+G7</f>
        <v>2040</v>
      </c>
      <c r="J7" s="192">
        <v>4000</v>
      </c>
      <c r="K7" s="153">
        <v>1000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f>C8*D8-0.02</f>
        <v>1600</v>
      </c>
      <c r="H8" s="173">
        <v>-257.70999999999998</v>
      </c>
      <c r="I8" s="202">
        <f t="shared" si="0"/>
        <v>1342.29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202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202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202">
        <f t="shared" si="0"/>
        <v>1600</v>
      </c>
      <c r="J11" s="176">
        <v>2800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199" t="s">
        <v>92</v>
      </c>
      <c r="C12" s="196">
        <v>200</v>
      </c>
      <c r="D12" s="200">
        <v>1</v>
      </c>
      <c r="E12" s="73"/>
      <c r="F12" s="12"/>
      <c r="G12" s="181">
        <v>200</v>
      </c>
      <c r="H12" s="167"/>
      <c r="I12" s="202">
        <f t="shared" si="0"/>
        <v>200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202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202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203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>
        <v>2</v>
      </c>
      <c r="F16" s="33"/>
      <c r="G16" s="185">
        <v>3536</v>
      </c>
      <c r="H16" s="174">
        <v>-632</v>
      </c>
      <c r="I16" s="204">
        <f t="shared" si="0"/>
        <v>2904</v>
      </c>
      <c r="J16" s="193">
        <v>1500</v>
      </c>
      <c r="K16" s="158">
        <v>500</v>
      </c>
      <c r="L16" t="s">
        <v>21</v>
      </c>
    </row>
    <row r="17" spans="2:17" ht="15.75" customHeight="1" thickBot="1" x14ac:dyDescent="0.3">
      <c r="B17" s="79"/>
      <c r="C17" s="18"/>
      <c r="D17" s="54"/>
      <c r="E17" s="90"/>
      <c r="G17" s="187"/>
      <c r="J17" s="44"/>
      <c r="K17" s="45"/>
      <c r="L17" s="46"/>
      <c r="N17" s="201"/>
      <c r="O17" s="201"/>
      <c r="P17" s="201"/>
      <c r="Q17" s="20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12856</v>
      </c>
      <c r="H18" s="189">
        <f t="shared" ref="H18" si="1">SUM(H7:H16)</f>
        <v>-889.71</v>
      </c>
      <c r="I18" s="190">
        <f>SUM(G18:H18)</f>
        <v>11966.29</v>
      </c>
      <c r="J18" s="51"/>
      <c r="K18" s="172">
        <f>SUM(K7:K16)</f>
        <v>2000</v>
      </c>
      <c r="N18" s="201"/>
      <c r="O18" s="201"/>
      <c r="P18" s="201"/>
      <c r="Q18" s="201"/>
    </row>
    <row r="19" spans="2:17" ht="15.75" customHeight="1" x14ac:dyDescent="0.25">
      <c r="N19" s="201"/>
      <c r="O19" s="201"/>
      <c r="P19" s="201"/>
      <c r="Q19" s="20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H21" sqref="H21"/>
    </sheetView>
  </sheetViews>
  <sheetFormatPr baseColWidth="10" defaultColWidth="11" defaultRowHeight="15" x14ac:dyDescent="0.25"/>
  <cols>
    <col min="1" max="1" width="4.5703125" customWidth="1"/>
    <col min="2" max="2" width="45.5703125" style="75" customWidth="1"/>
    <col min="8" max="8" width="12.28515625" bestFit="1" customWidth="1"/>
    <col min="9" max="9" width="14.140625" bestFit="1" customWidth="1"/>
  </cols>
  <sheetData>
    <row r="2" spans="2:16" ht="18.75" customHeight="1" x14ac:dyDescent="0.35">
      <c r="C2" s="273" t="s">
        <v>99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>
        <v>0</v>
      </c>
      <c r="I7" s="202">
        <f t="shared" ref="I7:I16" si="0">H7+G7</f>
        <v>2040</v>
      </c>
      <c r="J7" s="192">
        <v>3000</v>
      </c>
      <c r="K7" s="153">
        <v>1000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f>C8*D8-0.02</f>
        <v>1600</v>
      </c>
      <c r="H8" s="173">
        <v>-257.70999999999998</v>
      </c>
      <c r="I8" s="202">
        <f t="shared" si="0"/>
        <v>1342.29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202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202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202">
        <f t="shared" si="0"/>
        <v>1600</v>
      </c>
      <c r="J11" s="176">
        <v>2300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199" t="s">
        <v>92</v>
      </c>
      <c r="C12" s="196">
        <v>200</v>
      </c>
      <c r="D12" s="200">
        <v>1</v>
      </c>
      <c r="E12" s="73"/>
      <c r="F12" s="12"/>
      <c r="G12" s="181">
        <v>200</v>
      </c>
      <c r="H12" s="167"/>
      <c r="I12" s="202">
        <f t="shared" si="0"/>
        <v>200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202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202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203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>
        <v>2</v>
      </c>
      <c r="F16" s="33"/>
      <c r="G16" s="185">
        <v>3536</v>
      </c>
      <c r="H16" s="174">
        <v>-632</v>
      </c>
      <c r="I16" s="204">
        <f t="shared" si="0"/>
        <v>2904</v>
      </c>
      <c r="J16" s="193">
        <v>1000</v>
      </c>
      <c r="K16" s="158">
        <v>500</v>
      </c>
      <c r="L16" t="s">
        <v>21</v>
      </c>
    </row>
    <row r="17" spans="2:17" ht="15.75" customHeight="1" thickBot="1" x14ac:dyDescent="0.3">
      <c r="B17" s="79"/>
      <c r="C17" s="18"/>
      <c r="D17" s="54"/>
      <c r="E17" s="90"/>
      <c r="G17" s="187"/>
      <c r="J17" s="44"/>
      <c r="K17" s="45"/>
      <c r="L17" s="46"/>
      <c r="N17" s="201"/>
      <c r="O17" s="201"/>
      <c r="P17" s="201"/>
      <c r="Q17" s="20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12856</v>
      </c>
      <c r="H18" s="189">
        <f t="shared" ref="H18" si="1">SUM(H7:H16)</f>
        <v>-889.71</v>
      </c>
      <c r="I18" s="190">
        <f>SUM(G18:H18)</f>
        <v>11966.29</v>
      </c>
      <c r="J18" s="51"/>
      <c r="K18" s="172">
        <f>SUM(K7:K16)</f>
        <v>2000</v>
      </c>
      <c r="N18" s="201"/>
      <c r="O18" s="201"/>
      <c r="P18" s="201"/>
      <c r="Q18" s="201"/>
    </row>
    <row r="19" spans="2:17" ht="15.75" customHeight="1" x14ac:dyDescent="0.25">
      <c r="N19" s="201"/>
      <c r="O19" s="201"/>
      <c r="P19" s="201"/>
      <c r="Q19" s="20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E22" sqref="E22"/>
    </sheetView>
  </sheetViews>
  <sheetFormatPr baseColWidth="10" defaultColWidth="11" defaultRowHeight="15" x14ac:dyDescent="0.25"/>
  <cols>
    <col min="1" max="1" width="4.5703125" customWidth="1"/>
    <col min="2" max="2" width="45.5703125" style="75" customWidth="1"/>
    <col min="8" max="8" width="12.28515625" bestFit="1" customWidth="1"/>
    <col min="9" max="9" width="14.140625" bestFit="1" customWidth="1"/>
  </cols>
  <sheetData>
    <row r="2" spans="2:16" ht="18.75" customHeight="1" x14ac:dyDescent="0.35">
      <c r="C2" s="273" t="s">
        <v>100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>
        <v>0</v>
      </c>
      <c r="I7" s="202">
        <f t="shared" ref="I7:I16" si="0">H7+G7</f>
        <v>2040</v>
      </c>
      <c r="J7" s="192">
        <v>2000</v>
      </c>
      <c r="K7" s="153">
        <v>1000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f>C8*D8-0.02</f>
        <v>1600</v>
      </c>
      <c r="H8" s="173">
        <v>-257.70999999999998</v>
      </c>
      <c r="I8" s="202">
        <f t="shared" si="0"/>
        <v>1342.29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202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202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202">
        <f t="shared" si="0"/>
        <v>1600</v>
      </c>
      <c r="J11" s="176">
        <v>1800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199" t="s">
        <v>92</v>
      </c>
      <c r="C12" s="196">
        <v>200</v>
      </c>
      <c r="D12" s="200">
        <v>4</v>
      </c>
      <c r="E12" s="73"/>
      <c r="F12" s="12"/>
      <c r="G12" s="181">
        <v>800</v>
      </c>
      <c r="H12" s="167"/>
      <c r="I12" s="202">
        <f t="shared" si="0"/>
        <v>800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202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202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203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/>
      <c r="F16" s="33"/>
      <c r="G16" s="185">
        <v>2750</v>
      </c>
      <c r="H16" s="174">
        <v>-632</v>
      </c>
      <c r="I16" s="204">
        <f t="shared" si="0"/>
        <v>2118</v>
      </c>
      <c r="J16" s="193">
        <v>6000</v>
      </c>
      <c r="K16" s="158">
        <v>500</v>
      </c>
      <c r="L16" t="s">
        <v>21</v>
      </c>
    </row>
    <row r="17" spans="2:17" ht="15.75" customHeight="1" thickBot="1" x14ac:dyDescent="0.3">
      <c r="B17" s="79"/>
      <c r="C17" s="18"/>
      <c r="D17" s="54"/>
      <c r="E17" s="90"/>
      <c r="G17" s="187"/>
      <c r="J17" s="44"/>
      <c r="K17" s="45"/>
      <c r="L17" s="46"/>
      <c r="N17" s="201"/>
      <c r="O17" s="201"/>
      <c r="P17" s="201"/>
      <c r="Q17" s="20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12670</v>
      </c>
      <c r="H18" s="189">
        <f t="shared" ref="H18" si="1">SUM(H7:H16)</f>
        <v>-889.71</v>
      </c>
      <c r="I18" s="190">
        <f>SUM(G18:H18)</f>
        <v>11780.29</v>
      </c>
      <c r="J18" s="51"/>
      <c r="K18" s="172">
        <f>SUM(K7:K16)</f>
        <v>2000</v>
      </c>
      <c r="N18" s="201"/>
      <c r="O18" s="201"/>
      <c r="P18" s="201"/>
      <c r="Q18" s="201"/>
    </row>
    <row r="19" spans="2:17" ht="15.75" customHeight="1" x14ac:dyDescent="0.25">
      <c r="N19" s="201"/>
      <c r="O19" s="201"/>
      <c r="P19" s="201"/>
      <c r="Q19" s="20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C21" sqref="C21"/>
    </sheetView>
  </sheetViews>
  <sheetFormatPr baseColWidth="10" defaultColWidth="11" defaultRowHeight="15" x14ac:dyDescent="0.25"/>
  <cols>
    <col min="1" max="1" width="4.5703125" customWidth="1"/>
    <col min="2" max="2" width="45.5703125" style="75" customWidth="1"/>
    <col min="8" max="8" width="12.28515625" bestFit="1" customWidth="1"/>
    <col min="9" max="9" width="14.140625" bestFit="1" customWidth="1"/>
  </cols>
  <sheetData>
    <row r="2" spans="2:16" ht="18.75" customHeight="1" x14ac:dyDescent="0.35">
      <c r="C2" s="273" t="s">
        <v>101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x14ac:dyDescent="0.3">
      <c r="L3" s="124"/>
      <c r="M3" s="124"/>
      <c r="N3" s="124"/>
      <c r="O3" s="124"/>
    </row>
    <row r="4" spans="2:16" ht="18.75" x14ac:dyDescent="0.3">
      <c r="B4" s="80" t="s">
        <v>0</v>
      </c>
      <c r="J4" s="2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>
        <v>0</v>
      </c>
      <c r="I7" s="202">
        <f t="shared" ref="I7:I16" si="0">H7+G7</f>
        <v>2040</v>
      </c>
      <c r="J7" s="192">
        <v>1000</v>
      </c>
      <c r="K7" s="153">
        <v>1000</v>
      </c>
      <c r="L7" t="s">
        <v>11</v>
      </c>
      <c r="N7" s="18"/>
    </row>
    <row r="8" spans="2:16" ht="21.75" customHeight="1" x14ac:dyDescent="0.3">
      <c r="B8" s="76" t="s">
        <v>12</v>
      </c>
      <c r="C8" s="197">
        <v>266.67</v>
      </c>
      <c r="D8" s="70">
        <v>5</v>
      </c>
      <c r="E8" s="73"/>
      <c r="F8" s="11" t="s">
        <v>10</v>
      </c>
      <c r="G8" s="181">
        <f>C8*D8-0.02</f>
        <v>1333.3300000000002</v>
      </c>
      <c r="H8" s="173">
        <v>-257.70999999999998</v>
      </c>
      <c r="I8" s="202">
        <f t="shared" si="0"/>
        <v>1075.6200000000001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202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202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202">
        <f t="shared" si="0"/>
        <v>1600</v>
      </c>
      <c r="J11" s="176">
        <v>1300</v>
      </c>
      <c r="K11" s="156">
        <v>500</v>
      </c>
      <c r="L11" t="s">
        <v>13</v>
      </c>
      <c r="M11" s="22"/>
      <c r="N11" s="23"/>
    </row>
    <row r="12" spans="2:16" ht="21.75" customHeight="1" x14ac:dyDescent="0.25">
      <c r="B12" s="199" t="s">
        <v>92</v>
      </c>
      <c r="C12" s="196">
        <v>200</v>
      </c>
      <c r="D12" s="200">
        <v>1</v>
      </c>
      <c r="E12" s="73"/>
      <c r="F12" s="12"/>
      <c r="G12" s="181">
        <v>200</v>
      </c>
      <c r="H12" s="167"/>
      <c r="I12" s="202">
        <f t="shared" si="0"/>
        <v>200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1200</v>
      </c>
      <c r="H13" s="168"/>
      <c r="I13" s="202">
        <f t="shared" si="0"/>
        <v>1200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202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203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>
        <v>2</v>
      </c>
      <c r="F16" s="33"/>
      <c r="G16" s="185">
        <v>3536</v>
      </c>
      <c r="H16" s="174">
        <v>-632</v>
      </c>
      <c r="I16" s="204">
        <f t="shared" si="0"/>
        <v>2904</v>
      </c>
      <c r="J16" s="193">
        <v>5500</v>
      </c>
      <c r="K16" s="158">
        <v>500</v>
      </c>
      <c r="L16" t="s">
        <v>21</v>
      </c>
    </row>
    <row r="17" spans="2:17" ht="15.75" customHeight="1" thickBot="1" x14ac:dyDescent="0.3">
      <c r="B17" s="79"/>
      <c r="C17" s="18"/>
      <c r="D17" s="54"/>
      <c r="E17" s="90"/>
      <c r="G17" s="187"/>
      <c r="J17" s="44"/>
      <c r="K17" s="45"/>
      <c r="L17" s="46"/>
      <c r="N17" s="201"/>
      <c r="O17" s="201"/>
      <c r="P17" s="201"/>
      <c r="Q17" s="20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12589.33</v>
      </c>
      <c r="H18" s="189">
        <f t="shared" ref="H18" si="1">SUM(H7:H16)</f>
        <v>-889.71</v>
      </c>
      <c r="I18" s="190">
        <f>SUM(G18:H18)</f>
        <v>11699.619999999999</v>
      </c>
      <c r="J18" s="51"/>
      <c r="K18" s="172">
        <f>SUM(K7:K16)</f>
        <v>2000</v>
      </c>
      <c r="N18" s="201"/>
      <c r="O18" s="201"/>
      <c r="P18" s="201"/>
      <c r="Q18" s="201"/>
    </row>
    <row r="19" spans="2:17" ht="15.75" customHeight="1" x14ac:dyDescent="0.25">
      <c r="N19" s="201"/>
      <c r="O19" s="201"/>
      <c r="P19" s="201"/>
      <c r="Q19" s="20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2">
    <mergeCell ref="C2:K2"/>
    <mergeCell ref="M9:N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F21" sqref="F21"/>
    </sheetView>
  </sheetViews>
  <sheetFormatPr baseColWidth="10" defaultColWidth="11" defaultRowHeight="15" x14ac:dyDescent="0.25"/>
  <cols>
    <col min="1" max="1" width="4.5703125" customWidth="1"/>
    <col min="2" max="2" width="45.5703125" style="75" customWidth="1"/>
    <col min="8" max="8" width="12.28515625" bestFit="1" customWidth="1"/>
    <col min="9" max="9" width="14.140625" bestFit="1" customWidth="1"/>
  </cols>
  <sheetData>
    <row r="2" spans="2:16" ht="18.75" customHeight="1" x14ac:dyDescent="0.35">
      <c r="C2" s="273" t="s">
        <v>102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thickBot="1" x14ac:dyDescent="0.35">
      <c r="L3" s="124"/>
      <c r="M3" s="124"/>
      <c r="N3" s="124"/>
      <c r="O3" s="124"/>
    </row>
    <row r="4" spans="2:16" ht="19.5" thickBot="1" x14ac:dyDescent="0.35">
      <c r="B4" s="80" t="s">
        <v>0</v>
      </c>
      <c r="H4" s="301" t="s">
        <v>103</v>
      </c>
      <c r="I4" s="302"/>
      <c r="J4" s="302"/>
      <c r="K4" s="303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>
        <v>0</v>
      </c>
      <c r="I7" s="202">
        <f t="shared" ref="I7:I16" si="0">H7+G7</f>
        <v>2040</v>
      </c>
      <c r="J7" s="192">
        <v>7000</v>
      </c>
      <c r="K7" s="153">
        <v>1000</v>
      </c>
      <c r="L7" t="s">
        <v>11</v>
      </c>
      <c r="N7" s="23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f>C8*D8-0.02</f>
        <v>1600</v>
      </c>
      <c r="H8" s="173">
        <v>-257.70999999999998</v>
      </c>
      <c r="I8" s="202">
        <f t="shared" si="0"/>
        <v>1342.29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202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202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38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202">
        <f t="shared" si="0"/>
        <v>1600</v>
      </c>
      <c r="J11" s="176">
        <v>800</v>
      </c>
      <c r="K11" s="156">
        <v>500</v>
      </c>
      <c r="L11" t="s">
        <v>13</v>
      </c>
      <c r="M11" s="22"/>
      <c r="N11" s="23"/>
    </row>
    <row r="12" spans="2:16" ht="21.75" customHeight="1" x14ac:dyDescent="0.3">
      <c r="B12" s="199" t="s">
        <v>92</v>
      </c>
      <c r="C12" s="196">
        <v>200</v>
      </c>
      <c r="D12" s="205">
        <v>3</v>
      </c>
      <c r="E12" s="73"/>
      <c r="F12" s="12"/>
      <c r="G12" s="181">
        <v>600</v>
      </c>
      <c r="H12" s="167"/>
      <c r="I12" s="202">
        <f t="shared" si="0"/>
        <v>600</v>
      </c>
      <c r="J12" s="159"/>
      <c r="K12" s="149"/>
      <c r="N12" s="18"/>
    </row>
    <row r="13" spans="2:16" ht="21.75" customHeight="1" x14ac:dyDescent="0.3">
      <c r="B13" s="128" t="s">
        <v>59</v>
      </c>
      <c r="C13" s="129"/>
      <c r="D13" s="14"/>
      <c r="E13" s="70"/>
      <c r="F13" s="28"/>
      <c r="G13" s="182">
        <v>1440</v>
      </c>
      <c r="H13" s="168"/>
      <c r="I13" s="202">
        <f t="shared" si="0"/>
        <v>1440</v>
      </c>
      <c r="J13" s="159"/>
      <c r="K13" s="150"/>
      <c r="L13" s="146"/>
      <c r="M13" s="147"/>
      <c r="N13" s="147"/>
      <c r="O13" s="102"/>
      <c r="P13" s="52"/>
    </row>
    <row r="14" spans="2:16" ht="18.75" x14ac:dyDescent="0.3">
      <c r="B14" s="125" t="s">
        <v>64</v>
      </c>
      <c r="C14" s="55"/>
      <c r="D14" s="57"/>
      <c r="E14" s="57"/>
      <c r="F14" s="58"/>
      <c r="G14" s="126">
        <v>40</v>
      </c>
      <c r="H14" s="169"/>
      <c r="I14" s="202">
        <f t="shared" si="0"/>
        <v>40</v>
      </c>
      <c r="J14" s="159"/>
      <c r="K14" s="150"/>
      <c r="L14" s="148"/>
      <c r="M14" s="102"/>
      <c r="N14" s="102"/>
      <c r="O14" s="102"/>
      <c r="P14" s="52"/>
    </row>
    <row r="15" spans="2:16" ht="19.5" thickBot="1" x14ac:dyDescent="0.35">
      <c r="C15" s="198" t="s">
        <v>18</v>
      </c>
      <c r="D15" s="36"/>
      <c r="E15" s="36"/>
      <c r="F15" s="37"/>
      <c r="G15" s="183"/>
      <c r="H15" s="170"/>
      <c r="I15" s="203">
        <f t="shared" si="0"/>
        <v>0</v>
      </c>
      <c r="J15" s="159"/>
      <c r="K15" s="151"/>
      <c r="L15" s="63"/>
      <c r="M15" s="64"/>
      <c r="N15" s="63"/>
    </row>
    <row r="16" spans="2:16" ht="20.25" thickTop="1" thickBot="1" x14ac:dyDescent="0.35">
      <c r="B16" s="78" t="s">
        <v>20</v>
      </c>
      <c r="C16" s="185">
        <v>392.86</v>
      </c>
      <c r="D16" s="74">
        <v>5</v>
      </c>
      <c r="E16" s="40">
        <v>2</v>
      </c>
      <c r="F16" s="33"/>
      <c r="G16" s="185">
        <v>3536</v>
      </c>
      <c r="H16" s="174">
        <v>-632</v>
      </c>
      <c r="I16" s="204">
        <f t="shared" si="0"/>
        <v>2904</v>
      </c>
      <c r="J16" s="193">
        <v>5000</v>
      </c>
      <c r="K16" s="158">
        <v>0</v>
      </c>
      <c r="L16" t="s">
        <v>21</v>
      </c>
    </row>
    <row r="17" spans="2:17" ht="15.75" customHeight="1" thickBot="1" x14ac:dyDescent="0.3">
      <c r="B17" s="79"/>
      <c r="C17" s="18"/>
      <c r="D17" s="54"/>
      <c r="E17" s="90"/>
      <c r="G17" s="187"/>
      <c r="J17" s="44"/>
      <c r="K17" s="45"/>
      <c r="L17" s="46"/>
      <c r="N17" s="201"/>
      <c r="O17" s="201"/>
      <c r="P17" s="201"/>
      <c r="Q17" s="201"/>
    </row>
    <row r="18" spans="2:17" ht="21.75" customHeight="1" thickBot="1" x14ac:dyDescent="0.35">
      <c r="C18" s="33"/>
      <c r="D18" s="34"/>
      <c r="E18" s="47"/>
      <c r="F18" s="48" t="s">
        <v>22</v>
      </c>
      <c r="G18" s="188">
        <f>SUM(G7:G17)</f>
        <v>13496</v>
      </c>
      <c r="H18" s="189">
        <f t="shared" ref="H18" si="1">SUM(H7:H16)</f>
        <v>-889.71</v>
      </c>
      <c r="I18" s="190">
        <f>SUM(G18:H18)</f>
        <v>12606.29</v>
      </c>
      <c r="J18" s="51"/>
      <c r="K18" s="172">
        <f>SUM(K7:K16)</f>
        <v>1500</v>
      </c>
      <c r="N18" s="201"/>
      <c r="O18" s="201"/>
      <c r="P18" s="201"/>
      <c r="Q18" s="201"/>
    </row>
    <row r="19" spans="2:17" ht="15.75" customHeight="1" x14ac:dyDescent="0.25">
      <c r="N19" s="201"/>
      <c r="O19" s="201"/>
      <c r="P19" s="201"/>
      <c r="Q19" s="201"/>
    </row>
    <row r="20" spans="2:17" ht="15" customHeight="1" x14ac:dyDescent="0.35">
      <c r="B20" s="92"/>
      <c r="D20" s="91"/>
      <c r="E20" s="91"/>
      <c r="F20" s="91"/>
      <c r="G20" s="91"/>
      <c r="H20" s="91"/>
      <c r="I20" s="91"/>
      <c r="J20" s="91"/>
    </row>
    <row r="21" spans="2:17" ht="21" customHeight="1" x14ac:dyDescent="0.35">
      <c r="C21" s="18"/>
      <c r="D21" s="110"/>
      <c r="E21" s="91"/>
      <c r="F21" s="91"/>
      <c r="G21" s="91"/>
      <c r="H21" s="91"/>
      <c r="I21" s="91"/>
      <c r="J21" s="91"/>
      <c r="K21" s="52"/>
    </row>
    <row r="22" spans="2:17" x14ac:dyDescent="0.25">
      <c r="B22" s="79"/>
      <c r="C22" s="52"/>
      <c r="D22" s="22"/>
      <c r="E22" s="54"/>
      <c r="F22" s="54"/>
      <c r="G22" s="52"/>
      <c r="H22" s="52"/>
      <c r="I22" s="52"/>
      <c r="J22" s="52"/>
      <c r="K22" s="52"/>
    </row>
    <row r="23" spans="2:17" ht="18.75" x14ac:dyDescent="0.3">
      <c r="B23" s="79"/>
      <c r="C23" s="18"/>
      <c r="D23" s="71"/>
      <c r="E23" s="54"/>
      <c r="F23" s="54"/>
      <c r="G23" s="72"/>
      <c r="H23" s="72"/>
      <c r="I23" s="72"/>
      <c r="J23" s="52"/>
      <c r="K23" s="52"/>
    </row>
    <row r="24" spans="2:17" x14ac:dyDescent="0.25">
      <c r="B24" s="79"/>
      <c r="C24" s="22"/>
      <c r="D24" s="22"/>
      <c r="E24" s="54"/>
      <c r="F24" s="54"/>
      <c r="G24" s="52"/>
      <c r="H24" s="52"/>
      <c r="I24" s="52"/>
      <c r="J24" s="52"/>
      <c r="K24" s="52"/>
    </row>
    <row r="25" spans="2:17" ht="18.75" x14ac:dyDescent="0.3">
      <c r="C25" s="71"/>
      <c r="D25" s="52"/>
      <c r="E25" s="52"/>
      <c r="F25" s="52"/>
      <c r="G25" s="52"/>
      <c r="H25" s="52"/>
      <c r="I25" s="52"/>
      <c r="J25" s="52"/>
      <c r="K25" s="52"/>
    </row>
    <row r="26" spans="2:17" x14ac:dyDescent="0.25">
      <c r="C26" s="22"/>
    </row>
  </sheetData>
  <mergeCells count="3">
    <mergeCell ref="C2:K2"/>
    <mergeCell ref="M9:N9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workbookViewId="0">
      <selection activeCell="G23" sqref="G23"/>
    </sheetView>
  </sheetViews>
  <sheetFormatPr baseColWidth="10" defaultColWidth="11" defaultRowHeight="15" x14ac:dyDescent="0.25"/>
  <cols>
    <col min="1" max="1" width="4.5703125" customWidth="1"/>
    <col min="2" max="2" width="45.5703125" style="75" customWidth="1"/>
    <col min="8" max="8" width="12.28515625" bestFit="1" customWidth="1"/>
    <col min="9" max="9" width="14.140625" bestFit="1" customWidth="1"/>
  </cols>
  <sheetData>
    <row r="2" spans="2:16" ht="18.75" customHeight="1" x14ac:dyDescent="0.35">
      <c r="C2" s="273" t="s">
        <v>104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thickBot="1" x14ac:dyDescent="0.35">
      <c r="L3" s="124"/>
      <c r="M3" s="124"/>
      <c r="N3" s="124"/>
      <c r="O3" s="124"/>
    </row>
    <row r="4" spans="2:16" ht="19.5" thickBot="1" x14ac:dyDescent="0.35">
      <c r="B4" s="80" t="s">
        <v>0</v>
      </c>
      <c r="H4" s="301" t="s">
        <v>103</v>
      </c>
      <c r="I4" s="302"/>
      <c r="J4" s="302"/>
      <c r="K4" s="303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>
        <v>0</v>
      </c>
      <c r="I7" s="202">
        <f t="shared" ref="I7:I17" si="0">H7+G7</f>
        <v>2040</v>
      </c>
      <c r="J7" s="192">
        <v>6000</v>
      </c>
      <c r="K7" s="153">
        <v>1000</v>
      </c>
      <c r="L7" t="s">
        <v>11</v>
      </c>
      <c r="N7" s="23"/>
    </row>
    <row r="8" spans="2:16" ht="21.75" customHeight="1" x14ac:dyDescent="0.3">
      <c r="B8" s="76" t="s">
        <v>12</v>
      </c>
      <c r="C8" s="197">
        <v>266.67</v>
      </c>
      <c r="D8" s="70">
        <v>6</v>
      </c>
      <c r="E8" s="73"/>
      <c r="F8" s="11" t="s">
        <v>10</v>
      </c>
      <c r="G8" s="181">
        <f>C8*D8-0.02</f>
        <v>1600</v>
      </c>
      <c r="H8" s="173">
        <v>-257.70999999999998</v>
      </c>
      <c r="I8" s="202">
        <f t="shared" si="0"/>
        <v>1342.29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3</v>
      </c>
      <c r="E9" s="73"/>
      <c r="F9" s="11" t="s">
        <v>10</v>
      </c>
      <c r="G9" s="181">
        <v>600</v>
      </c>
      <c r="H9" s="166"/>
      <c r="I9" s="202">
        <f t="shared" si="0"/>
        <v>600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202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23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202">
        <f t="shared" si="0"/>
        <v>1600</v>
      </c>
      <c r="J11" s="176">
        <v>800</v>
      </c>
      <c r="K11" s="156">
        <v>500</v>
      </c>
      <c r="L11" t="s">
        <v>13</v>
      </c>
      <c r="M11" s="22"/>
      <c r="N11" s="23"/>
    </row>
    <row r="12" spans="2:16" ht="21.75" customHeight="1" x14ac:dyDescent="0.3">
      <c r="B12" s="199" t="s">
        <v>92</v>
      </c>
      <c r="C12" s="196">
        <v>200</v>
      </c>
      <c r="D12" s="205">
        <v>1</v>
      </c>
      <c r="E12" s="73"/>
      <c r="F12" s="12"/>
      <c r="G12" s="181">
        <v>200</v>
      </c>
      <c r="H12" s="167"/>
      <c r="I12" s="202">
        <f t="shared" si="0"/>
        <v>200</v>
      </c>
      <c r="J12" s="159"/>
      <c r="K12" s="149"/>
      <c r="N12" s="18"/>
    </row>
    <row r="13" spans="2:16" ht="21.75" customHeight="1" x14ac:dyDescent="0.3">
      <c r="B13" s="199" t="s">
        <v>105</v>
      </c>
      <c r="C13" s="196">
        <v>200</v>
      </c>
      <c r="D13" s="205">
        <v>1</v>
      </c>
      <c r="E13" s="73"/>
      <c r="F13" s="12"/>
      <c r="G13" s="181">
        <v>200</v>
      </c>
      <c r="H13" s="167"/>
      <c r="I13" s="202"/>
      <c r="J13" s="159"/>
      <c r="K13" s="206"/>
      <c r="N13" s="18"/>
    </row>
    <row r="14" spans="2:16" ht="21.75" customHeight="1" x14ac:dyDescent="0.3">
      <c r="B14" s="128" t="s">
        <v>59</v>
      </c>
      <c r="C14" s="129"/>
      <c r="D14" s="14"/>
      <c r="E14" s="70"/>
      <c r="F14" s="28"/>
      <c r="G14" s="182">
        <v>1440</v>
      </c>
      <c r="H14" s="168"/>
      <c r="I14" s="202">
        <f t="shared" si="0"/>
        <v>1440</v>
      </c>
      <c r="J14" s="159"/>
      <c r="K14" s="150"/>
      <c r="L14" s="146"/>
      <c r="M14" s="147"/>
      <c r="N14" s="147"/>
      <c r="O14" s="102"/>
      <c r="P14" s="52"/>
    </row>
    <row r="15" spans="2:16" ht="18.75" x14ac:dyDescent="0.3">
      <c r="B15" s="125"/>
      <c r="C15" s="55"/>
      <c r="D15" s="57"/>
      <c r="E15" s="57"/>
      <c r="F15" s="58"/>
      <c r="G15" s="126">
        <v>0</v>
      </c>
      <c r="H15" s="169"/>
      <c r="I15" s="202">
        <f t="shared" si="0"/>
        <v>0</v>
      </c>
      <c r="J15" s="159"/>
      <c r="K15" s="150"/>
      <c r="L15" s="148"/>
      <c r="M15" s="102"/>
      <c r="N15" s="102"/>
      <c r="O15" s="102"/>
      <c r="P15" s="52"/>
    </row>
    <row r="16" spans="2:16" ht="19.5" thickBot="1" x14ac:dyDescent="0.35">
      <c r="C16" s="198" t="s">
        <v>18</v>
      </c>
      <c r="D16" s="36"/>
      <c r="E16" s="36"/>
      <c r="F16" s="37"/>
      <c r="G16" s="183"/>
      <c r="H16" s="170"/>
      <c r="I16" s="203">
        <f t="shared" si="0"/>
        <v>0</v>
      </c>
      <c r="J16" s="159"/>
      <c r="K16" s="151"/>
      <c r="L16" s="63"/>
      <c r="M16" s="64"/>
      <c r="N16" s="63"/>
    </row>
    <row r="17" spans="2:17" ht="20.25" thickTop="1" thickBot="1" x14ac:dyDescent="0.35">
      <c r="B17" s="78" t="s">
        <v>20</v>
      </c>
      <c r="C17" s="185">
        <v>392.86</v>
      </c>
      <c r="D17" s="74">
        <v>5</v>
      </c>
      <c r="E17" s="40">
        <v>1</v>
      </c>
      <c r="F17" s="33"/>
      <c r="G17" s="185">
        <v>3143</v>
      </c>
      <c r="H17" s="174">
        <v>-632</v>
      </c>
      <c r="I17" s="204">
        <f t="shared" si="0"/>
        <v>2511</v>
      </c>
      <c r="J17" s="193">
        <v>7000</v>
      </c>
      <c r="K17" s="158">
        <v>500</v>
      </c>
      <c r="L17" t="s">
        <v>21</v>
      </c>
    </row>
    <row r="18" spans="2:17" ht="15.75" customHeight="1" thickBot="1" x14ac:dyDescent="0.3">
      <c r="B18" s="79"/>
      <c r="C18" s="18"/>
      <c r="D18" s="54"/>
      <c r="E18" s="90"/>
      <c r="G18" s="187"/>
      <c r="J18" s="44"/>
      <c r="K18" s="45"/>
      <c r="L18" s="46"/>
      <c r="N18" s="201"/>
      <c r="O18" s="201"/>
      <c r="P18" s="201"/>
      <c r="Q18" s="201"/>
    </row>
    <row r="19" spans="2:17" ht="21.75" customHeight="1" thickBot="1" x14ac:dyDescent="0.35">
      <c r="C19" s="33"/>
      <c r="D19" s="34"/>
      <c r="E19" s="47"/>
      <c r="F19" s="48" t="s">
        <v>22</v>
      </c>
      <c r="G19" s="188">
        <f>SUM(G7:G18)</f>
        <v>12263</v>
      </c>
      <c r="H19" s="189">
        <f t="shared" ref="H19" si="1">SUM(H7:H17)</f>
        <v>-889.71</v>
      </c>
      <c r="I19" s="190">
        <f>SUM(G19:H19)</f>
        <v>11373.29</v>
      </c>
      <c r="J19" s="51"/>
      <c r="K19" s="172">
        <f>SUM(K7:K17)</f>
        <v>2000</v>
      </c>
      <c r="N19" s="201"/>
      <c r="O19" s="201"/>
      <c r="P19" s="201"/>
      <c r="Q19" s="201"/>
    </row>
    <row r="20" spans="2:17" ht="15.75" customHeight="1" x14ac:dyDescent="0.25">
      <c r="N20" s="201"/>
      <c r="O20" s="201"/>
      <c r="P20" s="201"/>
      <c r="Q20" s="201"/>
    </row>
    <row r="21" spans="2:17" ht="15" customHeight="1" x14ac:dyDescent="0.35">
      <c r="B21" s="92"/>
      <c r="D21" s="91"/>
      <c r="E21" s="91"/>
      <c r="F21" s="91"/>
      <c r="G21" s="91"/>
      <c r="H21" s="91"/>
      <c r="I21" s="91"/>
      <c r="J21" s="91"/>
    </row>
    <row r="22" spans="2:17" ht="21" customHeight="1" x14ac:dyDescent="0.35">
      <c r="C22" s="18"/>
      <c r="D22" s="110"/>
      <c r="E22" s="91"/>
      <c r="F22" s="91"/>
      <c r="G22" s="91"/>
      <c r="H22" s="91"/>
      <c r="I22" s="91"/>
      <c r="J22" s="91"/>
      <c r="K22" s="52"/>
    </row>
    <row r="23" spans="2:17" x14ac:dyDescent="0.25">
      <c r="B23" s="79"/>
      <c r="C23" s="52"/>
      <c r="D23" s="22"/>
      <c r="E23" s="54"/>
      <c r="F23" s="54"/>
      <c r="G23" s="52"/>
      <c r="H23" s="52"/>
      <c r="I23" s="52"/>
      <c r="J23" s="52"/>
      <c r="K23" s="52"/>
    </row>
    <row r="24" spans="2:17" ht="18.75" x14ac:dyDescent="0.3">
      <c r="B24" s="79"/>
      <c r="C24" s="18"/>
      <c r="D24" s="71"/>
      <c r="E24" s="54"/>
      <c r="F24" s="54"/>
      <c r="G24" s="72"/>
      <c r="H24" s="72"/>
      <c r="I24" s="72"/>
      <c r="J24" s="52"/>
      <c r="K24" s="52"/>
    </row>
    <row r="25" spans="2:17" x14ac:dyDescent="0.25">
      <c r="B25" s="79"/>
      <c r="C25" s="22"/>
      <c r="D25" s="22"/>
      <c r="E25" s="54"/>
      <c r="F25" s="54"/>
      <c r="G25" s="52"/>
      <c r="H25" s="52"/>
      <c r="I25" s="52"/>
      <c r="J25" s="52"/>
      <c r="K25" s="52"/>
    </row>
    <row r="26" spans="2:17" ht="18.75" x14ac:dyDescent="0.3">
      <c r="C26" s="71"/>
      <c r="D26" s="52"/>
      <c r="E26" s="52"/>
      <c r="F26" s="52"/>
      <c r="G26" s="52"/>
      <c r="H26" s="52"/>
      <c r="I26" s="52"/>
      <c r="J26" s="52"/>
      <c r="K26" s="52"/>
    </row>
    <row r="27" spans="2:17" x14ac:dyDescent="0.25">
      <c r="C27" s="22"/>
    </row>
  </sheetData>
  <mergeCells count="3">
    <mergeCell ref="C2:K2"/>
    <mergeCell ref="H4:K4"/>
    <mergeCell ref="M9:N9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workbookViewId="0">
      <selection activeCell="G23" sqref="G23"/>
    </sheetView>
  </sheetViews>
  <sheetFormatPr baseColWidth="10" defaultColWidth="11" defaultRowHeight="15" x14ac:dyDescent="0.25"/>
  <cols>
    <col min="1" max="1" width="4.5703125" customWidth="1"/>
    <col min="2" max="2" width="45.5703125" style="75" customWidth="1"/>
    <col min="8" max="8" width="12.28515625" bestFit="1" customWidth="1"/>
    <col min="9" max="9" width="14.140625" bestFit="1" customWidth="1"/>
  </cols>
  <sheetData>
    <row r="2" spans="2:16" ht="18.75" customHeight="1" x14ac:dyDescent="0.35">
      <c r="C2" s="273" t="s">
        <v>106</v>
      </c>
      <c r="D2" s="273"/>
      <c r="E2" s="273"/>
      <c r="F2" s="273"/>
      <c r="G2" s="273"/>
      <c r="H2" s="273"/>
      <c r="I2" s="273"/>
      <c r="J2" s="273"/>
      <c r="K2" s="273"/>
      <c r="L2" s="124"/>
      <c r="M2" s="124"/>
      <c r="N2" s="124"/>
      <c r="O2" s="124"/>
    </row>
    <row r="3" spans="2:16" ht="15" customHeight="1" thickBot="1" x14ac:dyDescent="0.35">
      <c r="L3" s="124"/>
      <c r="M3" s="124"/>
      <c r="N3" s="124"/>
      <c r="O3" s="124"/>
    </row>
    <row r="4" spans="2:16" ht="19.5" thickBot="1" x14ac:dyDescent="0.35">
      <c r="B4" s="80" t="s">
        <v>0</v>
      </c>
      <c r="H4" s="301" t="s">
        <v>103</v>
      </c>
      <c r="I4" s="302"/>
      <c r="J4" s="302"/>
      <c r="K4" s="303"/>
    </row>
    <row r="5" spans="2:16" ht="15.75" thickBot="1" x14ac:dyDescent="0.3">
      <c r="J5" s="3"/>
    </row>
    <row r="6" spans="2:16" ht="31.5" thickBot="1" x14ac:dyDescent="0.35">
      <c r="C6" s="82" t="s">
        <v>1</v>
      </c>
      <c r="D6" s="85" t="s">
        <v>2</v>
      </c>
      <c r="E6" s="82" t="s">
        <v>3</v>
      </c>
      <c r="F6" s="83" t="s">
        <v>4</v>
      </c>
      <c r="G6" s="177" t="s">
        <v>76</v>
      </c>
      <c r="H6" s="175" t="s">
        <v>73</v>
      </c>
      <c r="I6" s="178" t="s">
        <v>77</v>
      </c>
      <c r="J6" s="162" t="s">
        <v>6</v>
      </c>
      <c r="K6" s="152" t="s">
        <v>7</v>
      </c>
      <c r="L6" s="10" t="s">
        <v>8</v>
      </c>
    </row>
    <row r="7" spans="2:16" ht="21.75" customHeight="1" thickTop="1" x14ac:dyDescent="0.25">
      <c r="B7" s="76" t="s">
        <v>9</v>
      </c>
      <c r="C7" s="196">
        <v>340</v>
      </c>
      <c r="D7" s="73">
        <v>5</v>
      </c>
      <c r="E7" s="70">
        <v>1</v>
      </c>
      <c r="F7" s="11" t="s">
        <v>10</v>
      </c>
      <c r="G7" s="179">
        <v>2040</v>
      </c>
      <c r="H7" s="166">
        <v>0</v>
      </c>
      <c r="I7" s="202">
        <f t="shared" ref="I7:I17" si="0">H7+G7</f>
        <v>2040</v>
      </c>
      <c r="J7" s="192">
        <v>5000</v>
      </c>
      <c r="K7" s="153">
        <v>1000</v>
      </c>
      <c r="L7" t="s">
        <v>11</v>
      </c>
      <c r="N7" s="23"/>
    </row>
    <row r="8" spans="2:16" ht="21.75" customHeight="1" x14ac:dyDescent="0.3">
      <c r="B8" s="76" t="s">
        <v>12</v>
      </c>
      <c r="C8" s="197">
        <v>266.67</v>
      </c>
      <c r="D8" s="70">
        <v>5</v>
      </c>
      <c r="E8" s="73"/>
      <c r="F8" s="11" t="s">
        <v>10</v>
      </c>
      <c r="G8" s="181">
        <f>C8*D8-0.02</f>
        <v>1333.3300000000002</v>
      </c>
      <c r="H8" s="173">
        <v>-257.70999999999998</v>
      </c>
      <c r="I8" s="202">
        <f t="shared" si="0"/>
        <v>1075.6200000000001</v>
      </c>
      <c r="J8" s="176">
        <v>0</v>
      </c>
      <c r="K8" s="155">
        <v>0</v>
      </c>
      <c r="L8" t="s">
        <v>13</v>
      </c>
      <c r="M8" s="53"/>
      <c r="N8" s="23"/>
    </row>
    <row r="9" spans="2:16" ht="21.75" customHeight="1" x14ac:dyDescent="0.25">
      <c r="B9" s="76" t="s">
        <v>61</v>
      </c>
      <c r="C9" s="196">
        <v>200</v>
      </c>
      <c r="D9" s="87">
        <v>6</v>
      </c>
      <c r="E9" s="73"/>
      <c r="F9" s="11" t="s">
        <v>10</v>
      </c>
      <c r="G9" s="181">
        <v>1200</v>
      </c>
      <c r="H9" s="166"/>
      <c r="I9" s="202">
        <f t="shared" si="0"/>
        <v>1200</v>
      </c>
      <c r="J9" s="194">
        <v>0</v>
      </c>
      <c r="K9" s="155">
        <v>0</v>
      </c>
      <c r="L9" t="s">
        <v>15</v>
      </c>
      <c r="M9" s="271"/>
      <c r="N9" s="271"/>
    </row>
    <row r="10" spans="2:16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1" t="s">
        <v>10</v>
      </c>
      <c r="G10" s="181">
        <v>1440</v>
      </c>
      <c r="H10" s="166"/>
      <c r="I10" s="202">
        <f t="shared" si="0"/>
        <v>1440</v>
      </c>
      <c r="J10" s="176">
        <v>0</v>
      </c>
      <c r="K10" s="156">
        <v>0</v>
      </c>
      <c r="L10" t="s">
        <v>11</v>
      </c>
      <c r="N10" s="18"/>
    </row>
    <row r="11" spans="2:16" ht="23.25" customHeight="1" thickBot="1" x14ac:dyDescent="0.3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166"/>
      <c r="I11" s="202">
        <f t="shared" si="0"/>
        <v>1600</v>
      </c>
      <c r="J11" s="176">
        <v>300</v>
      </c>
      <c r="K11" s="156">
        <v>300</v>
      </c>
      <c r="L11" t="s">
        <v>13</v>
      </c>
      <c r="M11" s="22"/>
      <c r="N11" s="23"/>
    </row>
    <row r="12" spans="2:16" ht="21.75" customHeight="1" x14ac:dyDescent="0.3">
      <c r="B12" s="199" t="s">
        <v>92</v>
      </c>
      <c r="C12" s="196">
        <v>200</v>
      </c>
      <c r="D12" s="205">
        <v>1</v>
      </c>
      <c r="E12" s="73"/>
      <c r="F12" s="12"/>
      <c r="G12" s="181">
        <f>C12</f>
        <v>200</v>
      </c>
      <c r="H12" s="167"/>
      <c r="I12" s="202">
        <f t="shared" si="0"/>
        <v>200</v>
      </c>
      <c r="J12" s="159"/>
      <c r="K12" s="149"/>
      <c r="N12" s="304" t="s">
        <v>108</v>
      </c>
      <c r="O12" s="305"/>
      <c r="P12" s="306"/>
    </row>
    <row r="13" spans="2:16" ht="21.75" customHeight="1" thickBot="1" x14ac:dyDescent="0.35">
      <c r="B13" s="199"/>
      <c r="C13" s="196"/>
      <c r="D13" s="205"/>
      <c r="E13" s="73"/>
      <c r="F13" s="12"/>
      <c r="G13" s="181">
        <v>0</v>
      </c>
      <c r="H13" s="167"/>
      <c r="I13" s="202"/>
      <c r="J13" s="159"/>
      <c r="K13" s="206"/>
      <c r="N13" s="307"/>
      <c r="O13" s="308"/>
      <c r="P13" s="309"/>
    </row>
    <row r="14" spans="2:16" ht="21.75" customHeight="1" x14ac:dyDescent="0.3">
      <c r="B14" s="128" t="s">
        <v>59</v>
      </c>
      <c r="C14" s="129"/>
      <c r="D14" s="14"/>
      <c r="E14" s="70"/>
      <c r="F14" s="28"/>
      <c r="G14" s="182">
        <v>1440</v>
      </c>
      <c r="H14" s="168"/>
      <c r="I14" s="202">
        <f t="shared" si="0"/>
        <v>1440</v>
      </c>
      <c r="J14" s="159"/>
      <c r="K14" s="150"/>
      <c r="L14" s="146"/>
      <c r="M14" s="147"/>
      <c r="N14" s="147"/>
      <c r="O14" s="102"/>
      <c r="P14" s="52"/>
    </row>
    <row r="15" spans="2:16" ht="18.75" x14ac:dyDescent="0.3">
      <c r="B15" s="125" t="s">
        <v>107</v>
      </c>
      <c r="C15" s="55"/>
      <c r="D15" s="57"/>
      <c r="E15" s="57"/>
      <c r="F15" s="58"/>
      <c r="G15" s="126">
        <v>40</v>
      </c>
      <c r="H15" s="169"/>
      <c r="I15" s="202">
        <f t="shared" si="0"/>
        <v>40</v>
      </c>
      <c r="J15" s="159"/>
      <c r="K15" s="150"/>
      <c r="L15" s="148"/>
      <c r="M15" s="102"/>
      <c r="N15" s="102"/>
      <c r="O15" s="102"/>
      <c r="P15" s="52"/>
    </row>
    <row r="16" spans="2:16" ht="19.5" thickBot="1" x14ac:dyDescent="0.35">
      <c r="C16" s="198" t="s">
        <v>18</v>
      </c>
      <c r="D16" s="36"/>
      <c r="E16" s="36"/>
      <c r="F16" s="37"/>
      <c r="G16" s="183"/>
      <c r="H16" s="170"/>
      <c r="I16" s="203">
        <f t="shared" si="0"/>
        <v>0</v>
      </c>
      <c r="J16" s="159"/>
      <c r="K16" s="151"/>
      <c r="L16" s="63"/>
      <c r="M16" s="64"/>
      <c r="N16" s="63"/>
    </row>
    <row r="17" spans="2:17" ht="20.25" thickTop="1" thickBot="1" x14ac:dyDescent="0.35">
      <c r="B17" s="78" t="s">
        <v>20</v>
      </c>
      <c r="C17" s="185">
        <v>392.86</v>
      </c>
      <c r="D17" s="74">
        <v>5</v>
      </c>
      <c r="E17" s="40">
        <v>1</v>
      </c>
      <c r="F17" s="33"/>
      <c r="G17" s="185">
        <v>3143</v>
      </c>
      <c r="H17" s="174">
        <v>-632</v>
      </c>
      <c r="I17" s="204">
        <f t="shared" si="0"/>
        <v>2511</v>
      </c>
      <c r="J17" s="193">
        <v>6500</v>
      </c>
      <c r="K17" s="158">
        <v>500</v>
      </c>
      <c r="L17" t="s">
        <v>21</v>
      </c>
    </row>
    <row r="18" spans="2:17" ht="15.75" customHeight="1" thickBot="1" x14ac:dyDescent="0.3">
      <c r="B18" s="79"/>
      <c r="C18" s="18"/>
      <c r="D18" s="54"/>
      <c r="E18" s="90"/>
      <c r="G18" s="187"/>
      <c r="J18" s="44"/>
      <c r="K18" s="45"/>
      <c r="L18" s="46"/>
      <c r="N18" s="201"/>
      <c r="O18" s="201"/>
      <c r="P18" s="201"/>
      <c r="Q18" s="201"/>
    </row>
    <row r="19" spans="2:17" ht="21.75" customHeight="1" thickBot="1" x14ac:dyDescent="0.35">
      <c r="C19" s="33"/>
      <c r="D19" s="34"/>
      <c r="E19" s="47"/>
      <c r="F19" s="48" t="s">
        <v>22</v>
      </c>
      <c r="G19" s="188">
        <f>SUM(G7:G18)</f>
        <v>12436.33</v>
      </c>
      <c r="H19" s="189">
        <f t="shared" ref="H19" si="1">SUM(H7:H17)</f>
        <v>-889.71</v>
      </c>
      <c r="I19" s="190">
        <f>SUM(G19:H19)</f>
        <v>11546.619999999999</v>
      </c>
      <c r="J19" s="51"/>
      <c r="K19" s="172">
        <f>SUM(K7:K17)</f>
        <v>1800</v>
      </c>
      <c r="N19" s="201"/>
      <c r="O19" s="201"/>
      <c r="P19" s="201"/>
      <c r="Q19" s="201"/>
    </row>
    <row r="20" spans="2:17" ht="15.75" customHeight="1" x14ac:dyDescent="0.25">
      <c r="N20" s="201"/>
      <c r="O20" s="201"/>
      <c r="P20" s="201"/>
      <c r="Q20" s="201"/>
    </row>
    <row r="21" spans="2:17" ht="15" customHeight="1" x14ac:dyDescent="0.35">
      <c r="B21" s="92"/>
      <c r="D21" s="91"/>
      <c r="E21" s="91"/>
      <c r="F21" s="91"/>
      <c r="G21" s="91"/>
      <c r="H21" s="91"/>
      <c r="I21" s="91"/>
      <c r="J21" s="91"/>
    </row>
    <row r="22" spans="2:17" ht="21" customHeight="1" x14ac:dyDescent="0.35">
      <c r="C22" s="18"/>
      <c r="D22" s="110"/>
      <c r="E22" s="91"/>
      <c r="F22" s="91"/>
      <c r="G22" s="91"/>
      <c r="H22" s="91"/>
      <c r="I22" s="91"/>
      <c r="J22" s="91"/>
      <c r="K22" s="52"/>
    </row>
    <row r="23" spans="2:17" x14ac:dyDescent="0.25">
      <c r="B23" s="79"/>
      <c r="C23" s="52"/>
      <c r="D23" s="22"/>
      <c r="E23" s="54"/>
      <c r="F23" s="54"/>
      <c r="G23" s="52"/>
      <c r="H23" s="52"/>
      <c r="I23" s="52"/>
      <c r="J23" s="52"/>
      <c r="K23" s="52"/>
    </row>
    <row r="24" spans="2:17" ht="18.75" x14ac:dyDescent="0.3">
      <c r="B24" s="79"/>
      <c r="C24" s="18"/>
      <c r="D24" s="71"/>
      <c r="E24" s="54"/>
      <c r="F24" s="54"/>
      <c r="G24" s="72"/>
      <c r="H24" s="72"/>
      <c r="I24" s="72"/>
      <c r="J24" s="52"/>
      <c r="K24" s="52"/>
    </row>
    <row r="25" spans="2:17" x14ac:dyDescent="0.25">
      <c r="B25" s="79"/>
      <c r="C25" s="22"/>
      <c r="D25" s="22"/>
      <c r="E25" s="54"/>
      <c r="F25" s="54"/>
      <c r="G25" s="52"/>
      <c r="H25" s="52"/>
      <c r="I25" s="52"/>
      <c r="J25" s="52"/>
      <c r="K25" s="52"/>
    </row>
    <row r="26" spans="2:17" ht="18.75" x14ac:dyDescent="0.3">
      <c r="C26" s="71"/>
      <c r="D26" s="52"/>
      <c r="E26" s="52"/>
      <c r="F26" s="52"/>
      <c r="G26" s="52"/>
      <c r="H26" s="52"/>
      <c r="I26" s="52"/>
      <c r="J26" s="52"/>
      <c r="K26" s="52"/>
    </row>
    <row r="27" spans="2:17" x14ac:dyDescent="0.25">
      <c r="C27" s="22"/>
    </row>
  </sheetData>
  <mergeCells count="4">
    <mergeCell ref="C2:K2"/>
    <mergeCell ref="H4:K4"/>
    <mergeCell ref="M9:N9"/>
    <mergeCell ref="N12:P13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D22" sqref="D22"/>
    </sheetView>
  </sheetViews>
  <sheetFormatPr baseColWidth="10" defaultColWidth="11" defaultRowHeight="15" x14ac:dyDescent="0.25"/>
  <cols>
    <col min="1" max="1" width="4.5703125" customWidth="1"/>
    <col min="2" max="2" width="31.7109375" style="75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73" t="s">
        <v>109</v>
      </c>
      <c r="D2" s="273"/>
      <c r="E2" s="273"/>
      <c r="F2" s="273"/>
      <c r="G2" s="273"/>
      <c r="H2" s="273"/>
      <c r="I2" s="273"/>
      <c r="J2" s="273"/>
      <c r="K2" s="273"/>
      <c r="L2" s="207"/>
      <c r="M2" s="124"/>
      <c r="N2" s="124"/>
      <c r="O2" s="124"/>
      <c r="P2" s="124"/>
    </row>
    <row r="3" spans="2:17" ht="15" customHeight="1" thickBot="1" x14ac:dyDescent="0.35">
      <c r="M3" s="124"/>
      <c r="N3" s="124"/>
      <c r="O3" s="124"/>
      <c r="P3" s="124"/>
    </row>
    <row r="4" spans="2:17" ht="19.5" thickBot="1" x14ac:dyDescent="0.35">
      <c r="B4" s="80" t="s">
        <v>0</v>
      </c>
      <c r="H4" s="301" t="s">
        <v>103</v>
      </c>
      <c r="I4" s="302"/>
      <c r="J4" s="302"/>
      <c r="K4" s="303"/>
      <c r="L4" s="210"/>
    </row>
    <row r="5" spans="2:17" ht="15.75" thickBot="1" x14ac:dyDescent="0.3">
      <c r="J5" s="3"/>
    </row>
    <row r="6" spans="2:17" ht="32.25" thickTop="1" thickBot="1" x14ac:dyDescent="0.35">
      <c r="B6" s="213"/>
      <c r="C6" s="214" t="s">
        <v>1</v>
      </c>
      <c r="D6" s="215" t="s">
        <v>2</v>
      </c>
      <c r="E6" s="214" t="s">
        <v>3</v>
      </c>
      <c r="F6" s="216" t="s">
        <v>4</v>
      </c>
      <c r="G6" s="217" t="s">
        <v>76</v>
      </c>
      <c r="H6" s="218" t="s">
        <v>73</v>
      </c>
      <c r="I6" s="219" t="s">
        <v>77</v>
      </c>
      <c r="J6" s="220" t="s">
        <v>6</v>
      </c>
      <c r="K6" s="152" t="s">
        <v>7</v>
      </c>
      <c r="L6" s="211" t="s">
        <v>111</v>
      </c>
      <c r="M6" s="221" t="s">
        <v>8</v>
      </c>
    </row>
    <row r="7" spans="2:17" ht="21.75" customHeight="1" thickTop="1" x14ac:dyDescent="0.25">
      <c r="B7" s="222" t="s">
        <v>9</v>
      </c>
      <c r="C7" s="223">
        <v>340</v>
      </c>
      <c r="D7" s="224">
        <v>5</v>
      </c>
      <c r="E7" s="225">
        <v>2</v>
      </c>
      <c r="F7" s="226" t="s">
        <v>112</v>
      </c>
      <c r="G7" s="179">
        <v>2380</v>
      </c>
      <c r="H7" s="227">
        <v>0</v>
      </c>
      <c r="I7" s="228">
        <f t="shared" ref="I7:I17" si="0">H7+G7</f>
        <v>2380</v>
      </c>
      <c r="J7" s="229">
        <v>4000</v>
      </c>
      <c r="K7" s="230">
        <v>1000</v>
      </c>
      <c r="L7" s="231">
        <f>I7-K7</f>
        <v>1380</v>
      </c>
      <c r="M7" t="s">
        <v>113</v>
      </c>
      <c r="O7" s="23"/>
    </row>
    <row r="8" spans="2:17" ht="21.75" customHeight="1" x14ac:dyDescent="0.3">
      <c r="B8" s="76" t="s">
        <v>12</v>
      </c>
      <c r="C8" s="197">
        <v>266.67</v>
      </c>
      <c r="D8" s="70">
        <v>6</v>
      </c>
      <c r="E8" s="73"/>
      <c r="F8" s="13" t="s">
        <v>112</v>
      </c>
      <c r="G8" s="181">
        <f>C8*D8-0.02</f>
        <v>1600</v>
      </c>
      <c r="H8" s="232">
        <v>-257.70999999999998</v>
      </c>
      <c r="I8" s="228">
        <f t="shared" si="0"/>
        <v>1342.29</v>
      </c>
      <c r="J8" s="233">
        <v>0</v>
      </c>
      <c r="K8" s="234">
        <v>0</v>
      </c>
      <c r="L8" s="235">
        <f t="shared" ref="L8:L17" si="1">I8-K8</f>
        <v>1342.29</v>
      </c>
      <c r="M8" t="s">
        <v>13</v>
      </c>
      <c r="N8" s="53"/>
      <c r="O8" s="23"/>
    </row>
    <row r="9" spans="2:17" ht="21.75" customHeight="1" x14ac:dyDescent="0.25">
      <c r="B9" s="76" t="s">
        <v>110</v>
      </c>
      <c r="C9" s="196">
        <v>200</v>
      </c>
      <c r="D9" s="87">
        <v>6</v>
      </c>
      <c r="E9" s="73"/>
      <c r="F9" s="13" t="s">
        <v>112</v>
      </c>
      <c r="G9" s="181">
        <v>1200</v>
      </c>
      <c r="H9" s="227"/>
      <c r="I9" s="228">
        <f t="shared" si="0"/>
        <v>1200</v>
      </c>
      <c r="J9" s="236">
        <v>0</v>
      </c>
      <c r="K9" s="234">
        <v>0</v>
      </c>
      <c r="L9" s="235">
        <f t="shared" si="1"/>
        <v>1200</v>
      </c>
      <c r="M9" t="s">
        <v>15</v>
      </c>
      <c r="N9" s="271"/>
      <c r="O9" s="271"/>
    </row>
    <row r="10" spans="2:17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3" t="s">
        <v>112</v>
      </c>
      <c r="G10" s="181">
        <v>1440</v>
      </c>
      <c r="H10" s="227"/>
      <c r="I10" s="228">
        <f t="shared" si="0"/>
        <v>1440</v>
      </c>
      <c r="J10" s="233">
        <v>0</v>
      </c>
      <c r="K10" s="237">
        <v>0</v>
      </c>
      <c r="L10" s="235">
        <f t="shared" si="1"/>
        <v>1440</v>
      </c>
      <c r="M10" t="s">
        <v>113</v>
      </c>
      <c r="O10" s="18"/>
    </row>
    <row r="11" spans="2:17" ht="23.25" customHeight="1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227"/>
      <c r="I11" s="228">
        <f t="shared" si="0"/>
        <v>1600</v>
      </c>
      <c r="J11" s="233">
        <v>3300</v>
      </c>
      <c r="K11" s="237">
        <v>500</v>
      </c>
      <c r="L11" s="235">
        <f t="shared" si="1"/>
        <v>1100</v>
      </c>
      <c r="M11" t="s">
        <v>13</v>
      </c>
      <c r="N11" s="22"/>
      <c r="O11" s="23"/>
    </row>
    <row r="12" spans="2:17" ht="21.75" customHeight="1" x14ac:dyDescent="0.3">
      <c r="B12" s="199" t="s">
        <v>92</v>
      </c>
      <c r="C12" s="196">
        <v>200</v>
      </c>
      <c r="D12" s="205">
        <v>1</v>
      </c>
      <c r="E12" s="73"/>
      <c r="F12" s="12"/>
      <c r="G12" s="181">
        <f>C12</f>
        <v>200</v>
      </c>
      <c r="H12" s="238"/>
      <c r="I12" s="228">
        <f t="shared" si="0"/>
        <v>200</v>
      </c>
      <c r="J12" s="239"/>
      <c r="K12" s="240"/>
      <c r="L12" s="235">
        <f t="shared" si="1"/>
        <v>200</v>
      </c>
      <c r="O12" s="209"/>
      <c r="P12" s="209"/>
      <c r="Q12" s="209"/>
    </row>
    <row r="13" spans="2:17" ht="21.75" customHeight="1" x14ac:dyDescent="0.3">
      <c r="B13" s="199"/>
      <c r="C13" s="196"/>
      <c r="D13" s="205"/>
      <c r="E13" s="73"/>
      <c r="F13" s="12"/>
      <c r="G13" s="181">
        <v>0</v>
      </c>
      <c r="H13" s="238"/>
      <c r="I13" s="228"/>
      <c r="J13" s="239"/>
      <c r="K13" s="240"/>
      <c r="L13" s="235">
        <f t="shared" si="1"/>
        <v>0</v>
      </c>
      <c r="O13" s="209"/>
      <c r="P13" s="209"/>
      <c r="Q13" s="209"/>
    </row>
    <row r="14" spans="2:17" ht="21.75" customHeight="1" x14ac:dyDescent="0.3">
      <c r="B14" s="128" t="s">
        <v>59</v>
      </c>
      <c r="C14" s="129"/>
      <c r="D14" s="14"/>
      <c r="E14" s="70"/>
      <c r="F14" s="28"/>
      <c r="G14" s="182">
        <v>1440</v>
      </c>
      <c r="H14" s="241"/>
      <c r="I14" s="228">
        <f t="shared" si="0"/>
        <v>1440</v>
      </c>
      <c r="J14" s="239"/>
      <c r="K14" s="242"/>
      <c r="L14" s="235">
        <f t="shared" si="1"/>
        <v>1440</v>
      </c>
      <c r="M14" s="146"/>
      <c r="N14" s="147"/>
      <c r="O14" s="147"/>
      <c r="P14" s="102"/>
      <c r="Q14" s="52"/>
    </row>
    <row r="15" spans="2:17" ht="18.75" x14ac:dyDescent="0.3">
      <c r="B15" s="125" t="s">
        <v>107</v>
      </c>
      <c r="C15" s="55"/>
      <c r="D15" s="57"/>
      <c r="E15" s="57"/>
      <c r="F15" s="58"/>
      <c r="G15" s="126">
        <v>40</v>
      </c>
      <c r="H15" s="243"/>
      <c r="I15" s="228">
        <f t="shared" si="0"/>
        <v>40</v>
      </c>
      <c r="J15" s="239"/>
      <c r="K15" s="242"/>
      <c r="L15" s="235">
        <f t="shared" si="1"/>
        <v>40</v>
      </c>
      <c r="M15" s="148"/>
      <c r="N15" s="102"/>
      <c r="O15" s="102"/>
      <c r="P15" s="102"/>
      <c r="Q15" s="52"/>
    </row>
    <row r="16" spans="2:17" ht="19.5" thickBot="1" x14ac:dyDescent="0.35">
      <c r="C16" s="198" t="s">
        <v>18</v>
      </c>
      <c r="D16" s="36"/>
      <c r="E16" s="36"/>
      <c r="F16" s="37"/>
      <c r="G16" s="183"/>
      <c r="H16" s="244"/>
      <c r="I16" s="245">
        <f t="shared" si="0"/>
        <v>0</v>
      </c>
      <c r="J16" s="239"/>
      <c r="K16" s="246"/>
      <c r="L16" s="235">
        <f t="shared" si="1"/>
        <v>0</v>
      </c>
      <c r="M16" s="63"/>
      <c r="N16" s="64"/>
      <c r="O16" s="63"/>
    </row>
    <row r="17" spans="2:18" ht="20.25" thickTop="1" thickBot="1" x14ac:dyDescent="0.35">
      <c r="B17" s="78" t="s">
        <v>20</v>
      </c>
      <c r="C17" s="185">
        <v>392.86</v>
      </c>
      <c r="D17" s="74">
        <v>5</v>
      </c>
      <c r="E17" s="40">
        <v>2</v>
      </c>
      <c r="F17" s="33"/>
      <c r="G17" s="185">
        <v>3536</v>
      </c>
      <c r="H17" s="247">
        <v>-632</v>
      </c>
      <c r="I17" s="248">
        <f t="shared" si="0"/>
        <v>2904</v>
      </c>
      <c r="J17" s="249">
        <v>6000</v>
      </c>
      <c r="K17" s="250">
        <v>500</v>
      </c>
      <c r="L17" s="251">
        <f t="shared" si="1"/>
        <v>2404</v>
      </c>
      <c r="M17" t="s">
        <v>113</v>
      </c>
    </row>
    <row r="18" spans="2:18" ht="15.75" customHeight="1" thickBot="1" x14ac:dyDescent="0.3">
      <c r="B18" s="79"/>
      <c r="C18" s="18"/>
      <c r="D18" s="54"/>
      <c r="E18" s="90"/>
      <c r="G18" s="187"/>
      <c r="H18" s="252"/>
      <c r="J18" s="44"/>
      <c r="K18" s="45"/>
      <c r="L18" s="45"/>
      <c r="M18" s="46"/>
      <c r="O18" s="201"/>
      <c r="P18" s="201"/>
      <c r="Q18" s="201"/>
      <c r="R18" s="201"/>
    </row>
    <row r="19" spans="2:18" ht="21.75" customHeight="1" thickBot="1" x14ac:dyDescent="0.35">
      <c r="C19" s="33"/>
      <c r="D19" s="34"/>
      <c r="E19" s="253"/>
      <c r="F19" s="254" t="s">
        <v>22</v>
      </c>
      <c r="G19" s="188">
        <f>SUM(G7:G18)</f>
        <v>13436</v>
      </c>
      <c r="H19" s="255">
        <f t="shared" ref="H19" si="2">SUM(H7:H17)</f>
        <v>-889.71</v>
      </c>
      <c r="I19" s="190">
        <f>SUM(G19:H19)</f>
        <v>12546.29</v>
      </c>
      <c r="J19" s="51"/>
      <c r="K19" s="172">
        <f>SUM(K7:K17)</f>
        <v>2000</v>
      </c>
      <c r="L19" s="212"/>
      <c r="O19" s="201"/>
      <c r="P19" s="201"/>
      <c r="Q19" s="201"/>
      <c r="R19" s="201"/>
    </row>
    <row r="20" spans="2:18" ht="15.75" customHeight="1" x14ac:dyDescent="0.25">
      <c r="O20" s="201"/>
      <c r="P20" s="201"/>
      <c r="Q20" s="201"/>
      <c r="R20" s="201"/>
    </row>
    <row r="21" spans="2:18" ht="15" customHeight="1" x14ac:dyDescent="0.35">
      <c r="B21" s="92"/>
      <c r="D21" s="91"/>
      <c r="E21" s="91"/>
      <c r="F21" s="91"/>
      <c r="G21" s="91"/>
      <c r="H21" s="91"/>
      <c r="I21" s="91"/>
      <c r="J21" s="91"/>
    </row>
    <row r="22" spans="2:18" ht="21" customHeight="1" x14ac:dyDescent="0.35">
      <c r="C22" s="18"/>
      <c r="D22" s="110"/>
      <c r="E22" s="91"/>
      <c r="F22" s="91"/>
      <c r="G22" s="91"/>
      <c r="H22" s="91"/>
      <c r="I22" s="91"/>
      <c r="J22" s="91"/>
      <c r="K22" s="52"/>
      <c r="L22" s="52"/>
    </row>
    <row r="23" spans="2:18" x14ac:dyDescent="0.25">
      <c r="B23" s="79"/>
      <c r="C23" s="52"/>
      <c r="D23" s="22"/>
      <c r="E23" s="54"/>
      <c r="F23" s="54"/>
      <c r="G23" s="52"/>
      <c r="H23" s="52"/>
      <c r="I23" s="52"/>
      <c r="J23" s="52"/>
      <c r="K23" s="52"/>
      <c r="L23" s="52"/>
    </row>
    <row r="24" spans="2:18" ht="18.75" x14ac:dyDescent="0.3">
      <c r="B24" s="79"/>
      <c r="C24" s="18"/>
      <c r="D24" s="71"/>
      <c r="E24" s="54"/>
      <c r="F24" s="54"/>
      <c r="G24" s="72"/>
      <c r="H24" s="72"/>
      <c r="I24" s="72"/>
      <c r="J24" s="52"/>
      <c r="K24" s="52"/>
      <c r="L24" s="52"/>
    </row>
    <row r="25" spans="2:18" x14ac:dyDescent="0.25">
      <c r="B25" s="79"/>
      <c r="C25" s="22"/>
      <c r="D25" s="22"/>
      <c r="E25" s="54"/>
      <c r="F25" s="54"/>
      <c r="G25" s="52"/>
      <c r="H25" s="52"/>
      <c r="I25" s="52"/>
      <c r="J25" s="52"/>
      <c r="K25" s="52"/>
      <c r="L25" s="52"/>
    </row>
    <row r="26" spans="2:18" ht="18.75" x14ac:dyDescent="0.3">
      <c r="C26" s="71"/>
      <c r="D26" s="52"/>
      <c r="E26" s="52"/>
      <c r="F26" s="52"/>
      <c r="G26" s="52"/>
      <c r="H26" s="52"/>
      <c r="I26" s="52"/>
      <c r="J26" s="52"/>
      <c r="K26" s="52"/>
      <c r="L26" s="52"/>
    </row>
    <row r="27" spans="2:18" x14ac:dyDescent="0.25">
      <c r="C27" s="22"/>
    </row>
  </sheetData>
  <mergeCells count="3">
    <mergeCell ref="C2:K2"/>
    <mergeCell ref="H4:K4"/>
    <mergeCell ref="N9:O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E20" sqref="E20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2" ht="18.75" x14ac:dyDescent="0.3">
      <c r="D2" s="1" t="s">
        <v>34</v>
      </c>
    </row>
    <row r="4" spans="2:12" ht="18.75" x14ac:dyDescent="0.3">
      <c r="B4" s="80" t="s">
        <v>0</v>
      </c>
      <c r="H4" s="2"/>
    </row>
    <row r="5" spans="2:12" ht="15.75" thickBot="1" x14ac:dyDescent="0.3">
      <c r="H5" s="3"/>
    </row>
    <row r="6" spans="2:12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2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2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500</v>
      </c>
      <c r="I8" s="21">
        <v>500</v>
      </c>
      <c r="J8" t="s">
        <v>13</v>
      </c>
      <c r="K8" s="22"/>
      <c r="L8" s="23"/>
    </row>
    <row r="9" spans="2:12" ht="21.75" customHeight="1" x14ac:dyDescent="0.25">
      <c r="B9" s="76" t="s">
        <v>14</v>
      </c>
      <c r="C9" s="12">
        <v>200</v>
      </c>
      <c r="D9" s="70">
        <v>6</v>
      </c>
      <c r="E9" s="65"/>
      <c r="F9" s="11" t="s">
        <v>10</v>
      </c>
      <c r="G9" s="19">
        <v>1200</v>
      </c>
      <c r="H9" s="66">
        <v>0</v>
      </c>
      <c r="I9" s="67">
        <v>0</v>
      </c>
      <c r="J9" t="s">
        <v>15</v>
      </c>
      <c r="K9" s="271"/>
      <c r="L9" s="271"/>
    </row>
    <row r="10" spans="2:12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0</v>
      </c>
      <c r="I10" s="21">
        <v>0</v>
      </c>
      <c r="J10" t="s">
        <v>11</v>
      </c>
      <c r="L10" s="18"/>
    </row>
    <row r="11" spans="2:12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2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2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L13" s="18"/>
    </row>
    <row r="14" spans="2:12" ht="15.75" x14ac:dyDescent="0.25">
      <c r="C14" s="33"/>
      <c r="D14" s="34"/>
      <c r="E14" s="34"/>
      <c r="G14" s="33"/>
      <c r="H14" s="29"/>
      <c r="I14" s="32"/>
      <c r="L14" s="18"/>
    </row>
    <row r="15" spans="2:12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2" ht="17.25" thickTop="1" thickBot="1" x14ac:dyDescent="0.3">
      <c r="B16" s="78" t="s">
        <v>20</v>
      </c>
      <c r="C16" s="33">
        <v>2750</v>
      </c>
      <c r="D16" s="74">
        <v>5</v>
      </c>
      <c r="E16" s="40">
        <v>1</v>
      </c>
      <c r="F16" s="33">
        <v>632</v>
      </c>
      <c r="G16" s="41">
        <v>2511</v>
      </c>
      <c r="H16" s="42">
        <v>5000</v>
      </c>
      <c r="I16" s="86">
        <v>500</v>
      </c>
      <c r="J16" t="s">
        <v>21</v>
      </c>
    </row>
    <row r="17" spans="2:10" ht="15.75" thickBot="1" x14ac:dyDescent="0.3">
      <c r="C17" s="33"/>
      <c r="D17" s="34"/>
      <c r="E17" s="34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10191</v>
      </c>
      <c r="H18" s="50"/>
      <c r="I18" s="51">
        <f>SUM(I7:I16)</f>
        <v>1000</v>
      </c>
    </row>
    <row r="21" spans="2:10" ht="15.75" x14ac:dyDescent="0.25">
      <c r="B21" s="79"/>
      <c r="C21" s="18"/>
      <c r="D21" s="53"/>
      <c r="E21" s="54"/>
      <c r="F21" s="52"/>
      <c r="G21" s="52"/>
    </row>
    <row r="22" spans="2:10" x14ac:dyDescent="0.25">
      <c r="B22" s="79"/>
      <c r="C22" s="52"/>
      <c r="D22" s="54"/>
      <c r="E22" s="54"/>
      <c r="F22" s="52"/>
      <c r="G22" s="52"/>
    </row>
    <row r="23" spans="2:10" ht="15.75" x14ac:dyDescent="0.25">
      <c r="B23" s="79"/>
      <c r="C23" s="18"/>
      <c r="D23" s="55"/>
      <c r="E23" s="56"/>
      <c r="F23" s="57"/>
      <c r="G23" s="58"/>
      <c r="H23" s="58"/>
    </row>
    <row r="24" spans="2:10" x14ac:dyDescent="0.25">
      <c r="B24" s="79"/>
      <c r="C24" s="22"/>
      <c r="D24" s="59" t="s">
        <v>23</v>
      </c>
      <c r="E24" s="57"/>
      <c r="F24" s="57"/>
      <c r="G24" s="58"/>
      <c r="H24" s="58"/>
    </row>
    <row r="25" spans="2:10" ht="18.75" x14ac:dyDescent="0.3">
      <c r="C25" s="71"/>
      <c r="D25" s="60" t="s">
        <v>35</v>
      </c>
      <c r="E25" s="57"/>
      <c r="F25" s="57"/>
      <c r="G25" s="61"/>
      <c r="H25" s="58"/>
    </row>
    <row r="26" spans="2:10" x14ac:dyDescent="0.25">
      <c r="C26" s="22"/>
      <c r="D26" s="59"/>
      <c r="E26" s="57"/>
      <c r="F26" s="57"/>
      <c r="G26" s="58"/>
      <c r="H26" s="58"/>
    </row>
  </sheetData>
  <mergeCells count="1">
    <mergeCell ref="K9:L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J24" sqref="J24"/>
    </sheetView>
  </sheetViews>
  <sheetFormatPr baseColWidth="10" defaultColWidth="11" defaultRowHeight="15" x14ac:dyDescent="0.25"/>
  <cols>
    <col min="1" max="1" width="4.5703125" customWidth="1"/>
    <col min="2" max="2" width="31.7109375" style="75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73" t="s">
        <v>114</v>
      </c>
      <c r="D2" s="273"/>
      <c r="E2" s="273"/>
      <c r="F2" s="273"/>
      <c r="G2" s="273"/>
      <c r="H2" s="273"/>
      <c r="I2" s="273"/>
      <c r="J2" s="273"/>
      <c r="K2" s="273"/>
      <c r="L2" s="208"/>
      <c r="M2" s="124"/>
      <c r="N2" s="124"/>
      <c r="O2" s="124"/>
      <c r="P2" s="124"/>
    </row>
    <row r="3" spans="2:17" ht="15" customHeight="1" thickBot="1" x14ac:dyDescent="0.35">
      <c r="M3" s="124"/>
      <c r="N3" s="124"/>
      <c r="O3" s="124"/>
      <c r="P3" s="124"/>
    </row>
    <row r="4" spans="2:17" ht="19.5" thickBot="1" x14ac:dyDescent="0.35">
      <c r="B4" s="80" t="s">
        <v>0</v>
      </c>
      <c r="H4" s="301" t="s">
        <v>103</v>
      </c>
      <c r="I4" s="302"/>
      <c r="J4" s="302"/>
      <c r="K4" s="303"/>
      <c r="L4" s="210"/>
    </row>
    <row r="5" spans="2:17" ht="15.75" thickBot="1" x14ac:dyDescent="0.3">
      <c r="J5" s="3"/>
    </row>
    <row r="6" spans="2:17" ht="32.25" thickTop="1" thickBot="1" x14ac:dyDescent="0.35">
      <c r="B6" s="213"/>
      <c r="C6" s="214" t="s">
        <v>1</v>
      </c>
      <c r="D6" s="215" t="s">
        <v>2</v>
      </c>
      <c r="E6" s="214" t="s">
        <v>3</v>
      </c>
      <c r="F6" s="216" t="s">
        <v>4</v>
      </c>
      <c r="G6" s="217" t="s">
        <v>76</v>
      </c>
      <c r="H6" s="218" t="s">
        <v>73</v>
      </c>
      <c r="I6" s="219" t="s">
        <v>77</v>
      </c>
      <c r="J6" s="220" t="s">
        <v>6</v>
      </c>
      <c r="K6" s="152" t="s">
        <v>7</v>
      </c>
      <c r="L6" s="211" t="s">
        <v>111</v>
      </c>
      <c r="M6" s="221" t="s">
        <v>8</v>
      </c>
    </row>
    <row r="7" spans="2:17" ht="21.75" customHeight="1" thickTop="1" x14ac:dyDescent="0.25">
      <c r="B7" s="222" t="s">
        <v>9</v>
      </c>
      <c r="C7" s="223">
        <v>340</v>
      </c>
      <c r="D7" s="224">
        <v>5</v>
      </c>
      <c r="E7" s="225">
        <v>1</v>
      </c>
      <c r="F7" s="226" t="s">
        <v>112</v>
      </c>
      <c r="G7" s="179">
        <f>340*6</f>
        <v>2040</v>
      </c>
      <c r="H7" s="227">
        <v>0</v>
      </c>
      <c r="I7" s="228">
        <f t="shared" ref="I7:I17" si="0">H7+G7</f>
        <v>2040</v>
      </c>
      <c r="J7" s="229">
        <v>4400</v>
      </c>
      <c r="K7" s="230">
        <v>1000</v>
      </c>
      <c r="L7" s="231">
        <f>I7-K7</f>
        <v>1040</v>
      </c>
      <c r="M7" t="s">
        <v>113</v>
      </c>
      <c r="O7" s="23" t="s">
        <v>115</v>
      </c>
    </row>
    <row r="8" spans="2:17" ht="21.75" customHeight="1" x14ac:dyDescent="0.3">
      <c r="B8" s="76" t="s">
        <v>12</v>
      </c>
      <c r="C8" s="197">
        <v>266.67</v>
      </c>
      <c r="D8" s="70">
        <v>5</v>
      </c>
      <c r="E8" s="73"/>
      <c r="F8" s="13" t="s">
        <v>112</v>
      </c>
      <c r="G8" s="181">
        <f>C8*D8-0.02</f>
        <v>1333.3300000000002</v>
      </c>
      <c r="H8" s="232">
        <v>-257.70999999999998</v>
      </c>
      <c r="I8" s="228">
        <f t="shared" si="0"/>
        <v>1075.6200000000001</v>
      </c>
      <c r="J8" s="233">
        <v>0</v>
      </c>
      <c r="K8" s="234">
        <v>0</v>
      </c>
      <c r="L8" s="235">
        <f t="shared" ref="L8:L17" si="1">I8-K8</f>
        <v>1075.6200000000001</v>
      </c>
      <c r="M8" t="s">
        <v>13</v>
      </c>
      <c r="N8" s="53"/>
      <c r="O8" s="23"/>
    </row>
    <row r="9" spans="2:17" ht="21.75" customHeight="1" x14ac:dyDescent="0.25">
      <c r="B9" s="76" t="s">
        <v>110</v>
      </c>
      <c r="C9" s="196">
        <v>200</v>
      </c>
      <c r="D9" s="87">
        <v>6</v>
      </c>
      <c r="E9" s="73"/>
      <c r="F9" s="13" t="s">
        <v>112</v>
      </c>
      <c r="G9" s="181">
        <v>1200</v>
      </c>
      <c r="H9" s="227"/>
      <c r="I9" s="228">
        <f t="shared" si="0"/>
        <v>1200</v>
      </c>
      <c r="J9" s="236">
        <v>0</v>
      </c>
      <c r="K9" s="234">
        <v>0</v>
      </c>
      <c r="L9" s="235">
        <f t="shared" si="1"/>
        <v>1200</v>
      </c>
      <c r="M9" t="s">
        <v>15</v>
      </c>
      <c r="N9" s="271"/>
      <c r="O9" s="271"/>
    </row>
    <row r="10" spans="2:17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3" t="s">
        <v>112</v>
      </c>
      <c r="G10" s="181">
        <v>1440</v>
      </c>
      <c r="H10" s="227"/>
      <c r="I10" s="228">
        <f t="shared" si="0"/>
        <v>1440</v>
      </c>
      <c r="J10" s="233">
        <v>0</v>
      </c>
      <c r="K10" s="237">
        <v>0</v>
      </c>
      <c r="L10" s="235">
        <f t="shared" si="1"/>
        <v>1440</v>
      </c>
      <c r="M10" t="s">
        <v>113</v>
      </c>
      <c r="O10" s="18"/>
    </row>
    <row r="11" spans="2:17" ht="31.5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227"/>
      <c r="I11" s="228">
        <f t="shared" si="0"/>
        <v>1600</v>
      </c>
      <c r="J11" s="233">
        <v>2800</v>
      </c>
      <c r="K11" s="237">
        <v>500</v>
      </c>
      <c r="L11" s="235">
        <f t="shared" si="1"/>
        <v>1100</v>
      </c>
      <c r="M11" t="s">
        <v>13</v>
      </c>
      <c r="N11" s="22"/>
      <c r="O11" s="23"/>
    </row>
    <row r="12" spans="2:17" ht="21.75" customHeight="1" x14ac:dyDescent="0.3">
      <c r="B12" s="199" t="s">
        <v>92</v>
      </c>
      <c r="C12" s="196">
        <v>200</v>
      </c>
      <c r="D12" s="205">
        <v>1</v>
      </c>
      <c r="E12" s="73"/>
      <c r="F12" s="12"/>
      <c r="G12" s="181">
        <f>C12</f>
        <v>200</v>
      </c>
      <c r="H12" s="238"/>
      <c r="I12" s="228">
        <f t="shared" si="0"/>
        <v>200</v>
      </c>
      <c r="J12" s="239"/>
      <c r="K12" s="240"/>
      <c r="L12" s="235">
        <f t="shared" si="1"/>
        <v>200</v>
      </c>
      <c r="O12" s="209"/>
      <c r="P12" s="209"/>
      <c r="Q12" s="209"/>
    </row>
    <row r="13" spans="2:17" ht="21.75" customHeight="1" x14ac:dyDescent="0.3">
      <c r="B13" s="199"/>
      <c r="C13" s="196"/>
      <c r="D13" s="205"/>
      <c r="E13" s="73"/>
      <c r="F13" s="12"/>
      <c r="G13" s="181">
        <v>0</v>
      </c>
      <c r="H13" s="238"/>
      <c r="I13" s="228"/>
      <c r="J13" s="239"/>
      <c r="K13" s="240"/>
      <c r="L13" s="235">
        <f t="shared" si="1"/>
        <v>0</v>
      </c>
      <c r="O13" s="209"/>
      <c r="P13" s="209"/>
      <c r="Q13" s="209"/>
    </row>
    <row r="14" spans="2:17" ht="21.75" customHeight="1" x14ac:dyDescent="0.3">
      <c r="B14" s="128" t="s">
        <v>59</v>
      </c>
      <c r="C14" s="129"/>
      <c r="D14" s="14"/>
      <c r="E14" s="70"/>
      <c r="F14" s="28"/>
      <c r="G14" s="182">
        <v>1440</v>
      </c>
      <c r="H14" s="241"/>
      <c r="I14" s="228">
        <f t="shared" si="0"/>
        <v>1440</v>
      </c>
      <c r="J14" s="239"/>
      <c r="K14" s="242"/>
      <c r="L14" s="235">
        <f t="shared" si="1"/>
        <v>1440</v>
      </c>
      <c r="M14" s="146"/>
      <c r="N14" s="147"/>
      <c r="O14" s="147"/>
      <c r="P14" s="102"/>
      <c r="Q14" s="52"/>
    </row>
    <row r="15" spans="2:17" ht="18.75" x14ac:dyDescent="0.3">
      <c r="B15" s="125" t="s">
        <v>107</v>
      </c>
      <c r="C15" s="55"/>
      <c r="D15" s="57"/>
      <c r="E15" s="57"/>
      <c r="F15" s="58"/>
      <c r="G15" s="126">
        <v>40</v>
      </c>
      <c r="H15" s="243"/>
      <c r="I15" s="228">
        <f t="shared" si="0"/>
        <v>40</v>
      </c>
      <c r="J15" s="239"/>
      <c r="K15" s="242"/>
      <c r="L15" s="235">
        <f t="shared" si="1"/>
        <v>40</v>
      </c>
      <c r="M15" s="148"/>
      <c r="N15" s="102"/>
      <c r="O15" s="102"/>
      <c r="P15" s="102"/>
      <c r="Q15" s="52"/>
    </row>
    <row r="16" spans="2:17" ht="19.5" thickBot="1" x14ac:dyDescent="0.35">
      <c r="C16" s="198" t="s">
        <v>18</v>
      </c>
      <c r="D16" s="36"/>
      <c r="E16" s="36"/>
      <c r="F16" s="37"/>
      <c r="G16" s="183"/>
      <c r="H16" s="244"/>
      <c r="I16" s="245">
        <f t="shared" si="0"/>
        <v>0</v>
      </c>
      <c r="J16" s="239"/>
      <c r="K16" s="246"/>
      <c r="L16" s="235">
        <f t="shared" si="1"/>
        <v>0</v>
      </c>
      <c r="M16" s="63"/>
      <c r="N16" s="64"/>
      <c r="O16" s="63"/>
    </row>
    <row r="17" spans="2:18" ht="20.25" thickTop="1" thickBot="1" x14ac:dyDescent="0.35">
      <c r="B17" s="78" t="s">
        <v>20</v>
      </c>
      <c r="C17" s="185">
        <v>392.86</v>
      </c>
      <c r="D17" s="74">
        <v>5</v>
      </c>
      <c r="E17" s="40">
        <v>2</v>
      </c>
      <c r="F17" s="33"/>
      <c r="G17" s="185">
        <v>3536</v>
      </c>
      <c r="H17" s="247">
        <v>-632</v>
      </c>
      <c r="I17" s="248">
        <f t="shared" si="0"/>
        <v>2904</v>
      </c>
      <c r="J17" s="249">
        <v>5500</v>
      </c>
      <c r="K17" s="250">
        <v>500</v>
      </c>
      <c r="L17" s="251">
        <f t="shared" si="1"/>
        <v>2404</v>
      </c>
      <c r="M17" t="s">
        <v>113</v>
      </c>
    </row>
    <row r="18" spans="2:18" ht="15.75" customHeight="1" thickBot="1" x14ac:dyDescent="0.3">
      <c r="B18" s="79"/>
      <c r="C18" s="18"/>
      <c r="D18" s="54"/>
      <c r="E18" s="90"/>
      <c r="G18" s="187"/>
      <c r="H18" s="252"/>
      <c r="J18" s="44"/>
      <c r="K18" s="45"/>
      <c r="L18" s="45"/>
      <c r="M18" s="46"/>
      <c r="O18" s="201"/>
      <c r="P18" s="201"/>
      <c r="Q18" s="201"/>
      <c r="R18" s="201"/>
    </row>
    <row r="19" spans="2:18" ht="21.75" customHeight="1" thickBot="1" x14ac:dyDescent="0.35">
      <c r="C19" s="33"/>
      <c r="D19" s="34"/>
      <c r="E19" s="253"/>
      <c r="F19" s="254" t="s">
        <v>22</v>
      </c>
      <c r="G19" s="188">
        <f>SUM(G7:G18)</f>
        <v>12829.33</v>
      </c>
      <c r="H19" s="255">
        <f t="shared" ref="H19" si="2">SUM(H7:H17)</f>
        <v>-889.71</v>
      </c>
      <c r="I19" s="190">
        <f>SUM(G19:H19)</f>
        <v>11939.619999999999</v>
      </c>
      <c r="J19" s="51"/>
      <c r="K19" s="172">
        <f>SUM(K7:K17)</f>
        <v>2000</v>
      </c>
      <c r="L19" s="212"/>
      <c r="O19" s="201"/>
      <c r="P19" s="201"/>
      <c r="Q19" s="201"/>
      <c r="R19" s="201"/>
    </row>
    <row r="20" spans="2:18" ht="15.75" customHeight="1" x14ac:dyDescent="0.25">
      <c r="O20" s="201"/>
      <c r="P20" s="201"/>
      <c r="Q20" s="201"/>
      <c r="R20" s="201"/>
    </row>
    <row r="21" spans="2:18" ht="15" customHeight="1" x14ac:dyDescent="0.35">
      <c r="B21" s="92"/>
      <c r="D21" s="91"/>
      <c r="E21" s="91"/>
      <c r="F21" s="91"/>
      <c r="G21" s="91"/>
      <c r="H21" s="91"/>
      <c r="I21" s="91"/>
      <c r="J21" s="91"/>
    </row>
    <row r="22" spans="2:18" ht="21" customHeight="1" x14ac:dyDescent="0.35">
      <c r="C22" s="18"/>
      <c r="D22" s="110"/>
      <c r="E22" s="91"/>
      <c r="F22" s="91"/>
      <c r="G22" s="91"/>
      <c r="H22" s="91"/>
      <c r="I22" s="91"/>
      <c r="J22" s="91"/>
      <c r="K22" s="52"/>
      <c r="L22" s="52"/>
    </row>
    <row r="23" spans="2:18" x14ac:dyDescent="0.25">
      <c r="B23" s="79"/>
      <c r="C23" s="52"/>
      <c r="D23" s="22"/>
      <c r="E23" s="54"/>
      <c r="F23" s="54"/>
      <c r="G23" s="52"/>
      <c r="H23" s="52"/>
      <c r="I23" s="52"/>
      <c r="J23" s="52"/>
      <c r="K23" s="52"/>
      <c r="L23" s="52"/>
    </row>
    <row r="24" spans="2:18" ht="18.75" x14ac:dyDescent="0.3">
      <c r="B24" s="79"/>
      <c r="C24" s="18"/>
      <c r="D24" s="71"/>
      <c r="E24" s="54"/>
      <c r="F24" s="54"/>
      <c r="G24" s="72"/>
      <c r="H24" s="72"/>
      <c r="I24" s="72"/>
      <c r="J24" s="52"/>
      <c r="K24" s="52"/>
      <c r="L24" s="52"/>
    </row>
    <row r="25" spans="2:18" x14ac:dyDescent="0.25">
      <c r="B25" s="79"/>
      <c r="C25" s="22"/>
      <c r="D25" s="22"/>
      <c r="E25" s="54"/>
      <c r="F25" s="54"/>
      <c r="G25" s="52"/>
      <c r="H25" s="52"/>
      <c r="I25" s="52"/>
      <c r="J25" s="52"/>
      <c r="K25" s="52"/>
      <c r="L25" s="52"/>
    </row>
    <row r="26" spans="2:18" ht="18.75" x14ac:dyDescent="0.3">
      <c r="C26" s="71"/>
      <c r="D26" s="52"/>
      <c r="E26" s="52"/>
      <c r="F26" s="52"/>
      <c r="G26" s="52"/>
      <c r="H26" s="52"/>
      <c r="I26" s="52"/>
      <c r="J26" s="52"/>
      <c r="K26" s="52"/>
      <c r="L26" s="52"/>
    </row>
    <row r="27" spans="2:18" x14ac:dyDescent="0.25">
      <c r="C27" s="22"/>
    </row>
  </sheetData>
  <mergeCells count="3">
    <mergeCell ref="C2:K2"/>
    <mergeCell ref="H4:K4"/>
    <mergeCell ref="N9:O9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M23" sqref="M23"/>
    </sheetView>
  </sheetViews>
  <sheetFormatPr baseColWidth="10" defaultColWidth="11" defaultRowHeight="15" x14ac:dyDescent="0.25"/>
  <cols>
    <col min="1" max="1" width="4.5703125" customWidth="1"/>
    <col min="2" max="2" width="31.7109375" style="75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73" t="s">
        <v>116</v>
      </c>
      <c r="D2" s="273"/>
      <c r="E2" s="273"/>
      <c r="F2" s="273"/>
      <c r="G2" s="273"/>
      <c r="H2" s="273"/>
      <c r="I2" s="273"/>
      <c r="J2" s="273"/>
      <c r="K2" s="273"/>
      <c r="L2" s="256"/>
      <c r="M2" s="124"/>
      <c r="N2" s="124"/>
      <c r="O2" s="124"/>
      <c r="P2" s="124"/>
    </row>
    <row r="3" spans="2:17" ht="15" customHeight="1" x14ac:dyDescent="0.3">
      <c r="M3" s="124"/>
      <c r="N3" s="124"/>
      <c r="O3" s="124"/>
      <c r="P3" s="124"/>
    </row>
    <row r="4" spans="2:17" ht="18.75" x14ac:dyDescent="0.3">
      <c r="B4" s="80" t="s">
        <v>0</v>
      </c>
      <c r="H4" s="258"/>
      <c r="I4" s="258"/>
      <c r="J4" s="258"/>
      <c r="K4" s="258"/>
      <c r="L4" s="257"/>
    </row>
    <row r="5" spans="2:17" ht="15.75" thickBot="1" x14ac:dyDescent="0.3">
      <c r="J5" s="3"/>
    </row>
    <row r="6" spans="2:17" ht="32.25" thickTop="1" thickBot="1" x14ac:dyDescent="0.35">
      <c r="B6" s="213"/>
      <c r="C6" s="214" t="s">
        <v>1</v>
      </c>
      <c r="D6" s="215" t="s">
        <v>2</v>
      </c>
      <c r="E6" s="214" t="s">
        <v>3</v>
      </c>
      <c r="F6" s="216" t="s">
        <v>4</v>
      </c>
      <c r="G6" s="217" t="s">
        <v>76</v>
      </c>
      <c r="H6" s="218" t="s">
        <v>73</v>
      </c>
      <c r="I6" s="219" t="s">
        <v>77</v>
      </c>
      <c r="J6" s="220" t="s">
        <v>6</v>
      </c>
      <c r="K6" s="152" t="s">
        <v>7</v>
      </c>
      <c r="L6" s="211" t="s">
        <v>111</v>
      </c>
      <c r="M6" s="221" t="s">
        <v>8</v>
      </c>
    </row>
    <row r="7" spans="2:17" ht="21.75" customHeight="1" thickTop="1" x14ac:dyDescent="0.25">
      <c r="B7" s="222" t="s">
        <v>9</v>
      </c>
      <c r="C7" s="223">
        <v>340</v>
      </c>
      <c r="D7" s="224">
        <v>5</v>
      </c>
      <c r="E7" s="225">
        <v>1</v>
      </c>
      <c r="F7" s="226" t="s">
        <v>112</v>
      </c>
      <c r="G7" s="179">
        <f>340*6</f>
        <v>2040</v>
      </c>
      <c r="H7" s="227">
        <v>0</v>
      </c>
      <c r="I7" s="228">
        <f t="shared" ref="I7:I17" si="0">H7+G7</f>
        <v>2040</v>
      </c>
      <c r="J7" s="229">
        <v>3400</v>
      </c>
      <c r="K7" s="230">
        <v>1000</v>
      </c>
      <c r="L7" s="231">
        <f>I7-K7</f>
        <v>1040</v>
      </c>
      <c r="M7" t="s">
        <v>113</v>
      </c>
      <c r="O7" s="23"/>
    </row>
    <row r="8" spans="2:17" ht="21.75" customHeight="1" x14ac:dyDescent="0.3">
      <c r="B8" s="76" t="s">
        <v>12</v>
      </c>
      <c r="C8" s="197">
        <v>266.67</v>
      </c>
      <c r="D8" s="70">
        <v>6</v>
      </c>
      <c r="E8" s="73"/>
      <c r="F8" s="13" t="s">
        <v>112</v>
      </c>
      <c r="G8" s="181">
        <f>C8*D8-0.02</f>
        <v>1600</v>
      </c>
      <c r="H8" s="232">
        <v>-257.70999999999998</v>
      </c>
      <c r="I8" s="228">
        <f t="shared" si="0"/>
        <v>1342.29</v>
      </c>
      <c r="J8" s="233">
        <v>0</v>
      </c>
      <c r="K8" s="234">
        <v>0</v>
      </c>
      <c r="L8" s="235">
        <f t="shared" ref="L8:L17" si="1">I8-K8</f>
        <v>1342.29</v>
      </c>
      <c r="M8" t="s">
        <v>13</v>
      </c>
      <c r="N8" s="53"/>
      <c r="O8" s="23"/>
    </row>
    <row r="9" spans="2:17" ht="21.75" customHeight="1" x14ac:dyDescent="0.25">
      <c r="B9" s="76" t="s">
        <v>110</v>
      </c>
      <c r="C9" s="196">
        <v>200</v>
      </c>
      <c r="D9" s="87">
        <v>6</v>
      </c>
      <c r="E9" s="73"/>
      <c r="F9" s="13" t="s">
        <v>112</v>
      </c>
      <c r="G9" s="181">
        <v>1200</v>
      </c>
      <c r="H9" s="227"/>
      <c r="I9" s="228">
        <f t="shared" si="0"/>
        <v>1200</v>
      </c>
      <c r="J9" s="236">
        <v>0</v>
      </c>
      <c r="K9" s="234">
        <v>0</v>
      </c>
      <c r="L9" s="235">
        <f t="shared" si="1"/>
        <v>1200</v>
      </c>
      <c r="M9" t="s">
        <v>15</v>
      </c>
      <c r="N9" s="271"/>
      <c r="O9" s="271"/>
    </row>
    <row r="10" spans="2:17" ht="21.75" customHeight="1" x14ac:dyDescent="0.25">
      <c r="B10" s="76" t="s">
        <v>16</v>
      </c>
      <c r="C10" s="196">
        <v>240</v>
      </c>
      <c r="D10" s="73">
        <v>5</v>
      </c>
      <c r="E10" s="73">
        <v>1</v>
      </c>
      <c r="F10" s="13" t="s">
        <v>112</v>
      </c>
      <c r="G10" s="181">
        <v>1440</v>
      </c>
      <c r="H10" s="227"/>
      <c r="I10" s="228">
        <f t="shared" si="0"/>
        <v>1440</v>
      </c>
      <c r="J10" s="233">
        <v>0</v>
      </c>
      <c r="K10" s="237">
        <v>0</v>
      </c>
      <c r="L10" s="235">
        <f t="shared" si="1"/>
        <v>1440</v>
      </c>
      <c r="M10" t="s">
        <v>113</v>
      </c>
      <c r="O10" s="18"/>
    </row>
    <row r="11" spans="2:17" ht="31.5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227"/>
      <c r="I11" s="228">
        <f t="shared" si="0"/>
        <v>1600</v>
      </c>
      <c r="J11" s="233">
        <v>2300</v>
      </c>
      <c r="K11" s="237">
        <v>500</v>
      </c>
      <c r="L11" s="235">
        <f t="shared" si="1"/>
        <v>1100</v>
      </c>
      <c r="M11" t="s">
        <v>13</v>
      </c>
      <c r="N11" s="22"/>
      <c r="O11" s="23"/>
    </row>
    <row r="12" spans="2:17" ht="21.75" customHeight="1" x14ac:dyDescent="0.3">
      <c r="B12" s="199" t="s">
        <v>92</v>
      </c>
      <c r="C12" s="196">
        <v>200</v>
      </c>
      <c r="D12" s="205">
        <v>2</v>
      </c>
      <c r="E12" s="73"/>
      <c r="F12" s="12"/>
      <c r="G12" s="181">
        <v>400</v>
      </c>
      <c r="H12" s="238"/>
      <c r="I12" s="228">
        <f t="shared" si="0"/>
        <v>400</v>
      </c>
      <c r="J12" s="239"/>
      <c r="K12" s="240"/>
      <c r="L12" s="235">
        <f t="shared" si="1"/>
        <v>400</v>
      </c>
      <c r="O12" s="209"/>
      <c r="P12" s="209"/>
      <c r="Q12" s="209"/>
    </row>
    <row r="13" spans="2:17" ht="21.75" customHeight="1" x14ac:dyDescent="0.3">
      <c r="B13" s="199"/>
      <c r="C13" s="196"/>
      <c r="D13" s="205"/>
      <c r="E13" s="73"/>
      <c r="F13" s="12"/>
      <c r="G13" s="181">
        <v>0</v>
      </c>
      <c r="H13" s="238"/>
      <c r="I13" s="228"/>
      <c r="J13" s="239"/>
      <c r="K13" s="240"/>
      <c r="L13" s="235">
        <f t="shared" si="1"/>
        <v>0</v>
      </c>
      <c r="O13" s="209"/>
      <c r="P13" s="209"/>
      <c r="Q13" s="209"/>
    </row>
    <row r="14" spans="2:17" ht="21.75" customHeight="1" x14ac:dyDescent="0.3">
      <c r="B14" s="128" t="s">
        <v>59</v>
      </c>
      <c r="C14" s="129"/>
      <c r="D14" s="14"/>
      <c r="E14" s="70"/>
      <c r="F14" s="28"/>
      <c r="G14" s="182">
        <v>1440</v>
      </c>
      <c r="H14" s="241"/>
      <c r="I14" s="228">
        <f t="shared" si="0"/>
        <v>1440</v>
      </c>
      <c r="J14" s="239"/>
      <c r="K14" s="242"/>
      <c r="L14" s="235">
        <f t="shared" si="1"/>
        <v>1440</v>
      </c>
      <c r="M14" s="146"/>
      <c r="N14" s="147"/>
      <c r="O14" s="147"/>
      <c r="P14" s="102"/>
      <c r="Q14" s="52"/>
    </row>
    <row r="15" spans="2:17" ht="18.75" x14ac:dyDescent="0.3">
      <c r="B15" s="125" t="s">
        <v>107</v>
      </c>
      <c r="C15" s="55"/>
      <c r="D15" s="57"/>
      <c r="E15" s="57"/>
      <c r="F15" s="58"/>
      <c r="G15" s="126">
        <v>40</v>
      </c>
      <c r="H15" s="243"/>
      <c r="I15" s="228">
        <f t="shared" si="0"/>
        <v>40</v>
      </c>
      <c r="J15" s="239"/>
      <c r="K15" s="242"/>
      <c r="L15" s="235">
        <f t="shared" si="1"/>
        <v>40</v>
      </c>
      <c r="M15" s="148"/>
      <c r="N15" s="102"/>
      <c r="O15" s="102"/>
      <c r="P15" s="102"/>
      <c r="Q15" s="52"/>
    </row>
    <row r="16" spans="2:17" ht="19.5" thickBot="1" x14ac:dyDescent="0.35">
      <c r="C16" s="198" t="s">
        <v>18</v>
      </c>
      <c r="D16" s="36"/>
      <c r="E16" s="36"/>
      <c r="F16" s="37"/>
      <c r="G16" s="183"/>
      <c r="H16" s="244"/>
      <c r="I16" s="245">
        <f t="shared" si="0"/>
        <v>0</v>
      </c>
      <c r="J16" s="239"/>
      <c r="K16" s="246"/>
      <c r="L16" s="235">
        <f t="shared" si="1"/>
        <v>0</v>
      </c>
      <c r="M16" s="63"/>
      <c r="N16" s="64"/>
      <c r="O16" s="63"/>
    </row>
    <row r="17" spans="2:18" ht="20.25" thickTop="1" thickBot="1" x14ac:dyDescent="0.35">
      <c r="B17" s="259" t="s">
        <v>20</v>
      </c>
      <c r="C17" s="260">
        <v>392.86</v>
      </c>
      <c r="D17" s="74">
        <v>5</v>
      </c>
      <c r="E17" s="40">
        <v>2</v>
      </c>
      <c r="F17" s="33"/>
      <c r="G17" s="260">
        <v>3536</v>
      </c>
      <c r="H17" s="247">
        <v>-632</v>
      </c>
      <c r="I17" s="248">
        <f t="shared" si="0"/>
        <v>2904</v>
      </c>
      <c r="J17" s="249">
        <v>5000</v>
      </c>
      <c r="K17" s="250">
        <v>500</v>
      </c>
      <c r="L17" s="251">
        <f t="shared" si="1"/>
        <v>2404</v>
      </c>
      <c r="M17" t="s">
        <v>113</v>
      </c>
    </row>
    <row r="18" spans="2:18" ht="15.75" customHeight="1" thickBot="1" x14ac:dyDescent="0.3">
      <c r="B18" s="79"/>
      <c r="C18" s="18"/>
      <c r="D18" s="54"/>
      <c r="E18" s="90"/>
      <c r="G18" s="187"/>
      <c r="H18" s="252"/>
      <c r="J18" s="44"/>
      <c r="K18" s="45"/>
      <c r="L18" s="45"/>
      <c r="M18" s="46"/>
      <c r="O18" s="201"/>
      <c r="P18" s="201"/>
      <c r="Q18" s="201"/>
      <c r="R18" s="201"/>
    </row>
    <row r="19" spans="2:18" ht="21.75" customHeight="1" thickBot="1" x14ac:dyDescent="0.35">
      <c r="C19" s="33"/>
      <c r="D19" s="34"/>
      <c r="E19" s="253"/>
      <c r="F19" s="254" t="s">
        <v>22</v>
      </c>
      <c r="G19" s="188">
        <f>SUM(G7:G18)</f>
        <v>13296</v>
      </c>
      <c r="H19" s="255">
        <f t="shared" ref="H19" si="2">SUM(H7:H17)</f>
        <v>-889.71</v>
      </c>
      <c r="I19" s="190">
        <f>SUM(G19:H19)</f>
        <v>12406.29</v>
      </c>
      <c r="J19" s="51"/>
      <c r="K19" s="172">
        <f>SUM(K7:K17)</f>
        <v>2000</v>
      </c>
      <c r="L19" s="212"/>
      <c r="O19" s="201"/>
      <c r="P19" s="201"/>
      <c r="Q19" s="201"/>
      <c r="R19" s="201"/>
    </row>
    <row r="20" spans="2:18" ht="15.75" customHeight="1" x14ac:dyDescent="0.25">
      <c r="O20" s="201"/>
      <c r="P20" s="201"/>
      <c r="Q20" s="201"/>
      <c r="R20" s="201"/>
    </row>
    <row r="21" spans="2:18" ht="15" customHeight="1" x14ac:dyDescent="0.35">
      <c r="B21" s="92"/>
      <c r="D21" s="91"/>
      <c r="E21" s="91"/>
      <c r="F21" s="91"/>
      <c r="G21" s="91"/>
      <c r="H21" s="91"/>
      <c r="I21" s="91"/>
      <c r="J21" s="91"/>
    </row>
    <row r="22" spans="2:18" ht="21" customHeight="1" x14ac:dyDescent="0.35">
      <c r="C22" s="18"/>
      <c r="D22" s="110"/>
      <c r="E22" s="91"/>
      <c r="F22" s="91"/>
      <c r="G22" s="91"/>
      <c r="H22" s="91"/>
      <c r="I22" s="91"/>
      <c r="J22" s="91"/>
      <c r="K22" s="52"/>
      <c r="L22" s="52"/>
    </row>
    <row r="23" spans="2:18" x14ac:dyDescent="0.25">
      <c r="B23" s="79"/>
      <c r="C23" s="52"/>
      <c r="D23" s="22"/>
      <c r="E23" s="54"/>
      <c r="F23" s="54"/>
      <c r="G23" s="52"/>
      <c r="H23" s="52"/>
      <c r="I23" s="52"/>
      <c r="J23" s="52"/>
      <c r="K23" s="52"/>
      <c r="L23" s="52"/>
    </row>
    <row r="24" spans="2:18" ht="18.75" x14ac:dyDescent="0.3">
      <c r="B24" s="79"/>
      <c r="C24" s="18"/>
      <c r="D24" s="71"/>
      <c r="E24" s="54"/>
      <c r="F24" s="54"/>
      <c r="G24" s="72"/>
      <c r="H24" s="72"/>
      <c r="I24" s="72"/>
      <c r="J24" s="52"/>
      <c r="K24" s="52"/>
      <c r="L24" s="52"/>
    </row>
    <row r="25" spans="2:18" x14ac:dyDescent="0.25">
      <c r="B25" s="79"/>
      <c r="C25" s="22"/>
      <c r="D25" s="22"/>
      <c r="E25" s="54"/>
      <c r="F25" s="54"/>
      <c r="G25" s="52"/>
      <c r="H25" s="52"/>
      <c r="I25" s="52"/>
      <c r="J25" s="52"/>
      <c r="K25" s="52"/>
      <c r="L25" s="52"/>
    </row>
    <row r="26" spans="2:18" ht="18.75" x14ac:dyDescent="0.3">
      <c r="C26" s="71"/>
      <c r="D26" s="52"/>
      <c r="E26" s="52"/>
      <c r="F26" s="52"/>
      <c r="G26" s="52"/>
      <c r="H26" s="52"/>
      <c r="I26" s="52"/>
      <c r="J26" s="52"/>
      <c r="K26" s="52"/>
      <c r="L26" s="52"/>
    </row>
    <row r="27" spans="2:18" x14ac:dyDescent="0.25">
      <c r="C27" s="22"/>
    </row>
  </sheetData>
  <mergeCells count="2">
    <mergeCell ref="C2:K2"/>
    <mergeCell ref="N9:O9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tabSelected="1" workbookViewId="0">
      <selection activeCell="D22" sqref="D22"/>
    </sheetView>
  </sheetViews>
  <sheetFormatPr baseColWidth="10" defaultColWidth="11" defaultRowHeight="15" x14ac:dyDescent="0.25"/>
  <cols>
    <col min="1" max="1" width="4.5703125" customWidth="1"/>
    <col min="2" max="2" width="31.7109375" style="75" customWidth="1"/>
    <col min="4" max="4" width="9.7109375" customWidth="1"/>
    <col min="5" max="5" width="9.140625" customWidth="1"/>
    <col min="6" max="6" width="9.28515625" customWidth="1"/>
    <col min="8" max="8" width="12.28515625" bestFit="1" customWidth="1"/>
    <col min="9" max="9" width="14.140625" bestFit="1" customWidth="1"/>
    <col min="12" max="12" width="13.42578125" customWidth="1"/>
  </cols>
  <sheetData>
    <row r="2" spans="2:17" ht="18.75" customHeight="1" x14ac:dyDescent="0.35">
      <c r="C2" s="273" t="s">
        <v>117</v>
      </c>
      <c r="D2" s="273"/>
      <c r="E2" s="273"/>
      <c r="F2" s="273"/>
      <c r="G2" s="273"/>
      <c r="H2" s="273"/>
      <c r="I2" s="273"/>
      <c r="J2" s="273"/>
      <c r="K2" s="273"/>
      <c r="L2" s="261"/>
      <c r="M2" s="124"/>
      <c r="N2" s="124"/>
      <c r="O2" s="124"/>
      <c r="P2" s="124"/>
    </row>
    <row r="3" spans="2:17" ht="15" customHeight="1" x14ac:dyDescent="0.3">
      <c r="M3" s="124"/>
      <c r="N3" s="124"/>
      <c r="O3" s="124"/>
      <c r="P3" s="124"/>
    </row>
    <row r="4" spans="2:17" ht="18.75" x14ac:dyDescent="0.3">
      <c r="B4" s="80" t="s">
        <v>0</v>
      </c>
      <c r="H4" s="258"/>
      <c r="I4" s="258"/>
      <c r="J4" s="258"/>
      <c r="K4" s="258"/>
      <c r="L4" s="257"/>
    </row>
    <row r="5" spans="2:17" ht="15.75" thickBot="1" x14ac:dyDescent="0.3">
      <c r="J5" s="3"/>
    </row>
    <row r="6" spans="2:17" ht="32.25" thickTop="1" thickBot="1" x14ac:dyDescent="0.35">
      <c r="B6" s="213"/>
      <c r="C6" s="214" t="s">
        <v>1</v>
      </c>
      <c r="D6" s="215" t="s">
        <v>2</v>
      </c>
      <c r="E6" s="214" t="s">
        <v>3</v>
      </c>
      <c r="F6" s="216" t="s">
        <v>4</v>
      </c>
      <c r="G6" s="217" t="s">
        <v>76</v>
      </c>
      <c r="H6" s="218" t="s">
        <v>73</v>
      </c>
      <c r="I6" s="219" t="s">
        <v>77</v>
      </c>
      <c r="J6" s="220" t="s">
        <v>6</v>
      </c>
      <c r="K6" s="152" t="s">
        <v>7</v>
      </c>
      <c r="L6" s="211" t="s">
        <v>111</v>
      </c>
      <c r="M6" s="221" t="s">
        <v>8</v>
      </c>
    </row>
    <row r="7" spans="2:17" ht="21.75" customHeight="1" thickTop="1" x14ac:dyDescent="0.25">
      <c r="B7" s="222" t="s">
        <v>9</v>
      </c>
      <c r="C7" s="223">
        <v>340</v>
      </c>
      <c r="D7" s="224">
        <v>5</v>
      </c>
      <c r="E7" s="225">
        <v>1</v>
      </c>
      <c r="F7" s="226" t="s">
        <v>112</v>
      </c>
      <c r="G7" s="179">
        <f>340*6</f>
        <v>2040</v>
      </c>
      <c r="H7" s="227">
        <v>0</v>
      </c>
      <c r="I7" s="228">
        <f t="shared" ref="I7:I17" si="0">H7+G7</f>
        <v>2040</v>
      </c>
      <c r="J7" s="229">
        <v>6800</v>
      </c>
      <c r="K7" s="230">
        <v>1000</v>
      </c>
      <c r="L7" s="231">
        <f>I7-K7</f>
        <v>1040</v>
      </c>
      <c r="M7" t="s">
        <v>113</v>
      </c>
      <c r="O7" s="23"/>
    </row>
    <row r="8" spans="2:17" ht="21.75" customHeight="1" x14ac:dyDescent="0.3">
      <c r="B8" s="76" t="s">
        <v>12</v>
      </c>
      <c r="C8" s="197">
        <v>266.67</v>
      </c>
      <c r="D8" s="70">
        <v>6</v>
      </c>
      <c r="E8" s="73"/>
      <c r="F8" s="13" t="s">
        <v>112</v>
      </c>
      <c r="G8" s="181">
        <f>C8*D8-0.02</f>
        <v>1600</v>
      </c>
      <c r="H8" s="232">
        <v>-257.70999999999998</v>
      </c>
      <c r="I8" s="228">
        <f t="shared" si="0"/>
        <v>1342.29</v>
      </c>
      <c r="J8" s="233">
        <v>0</v>
      </c>
      <c r="K8" s="234">
        <v>0</v>
      </c>
      <c r="L8" s="235">
        <f t="shared" ref="L8:L17" si="1">I8-K8</f>
        <v>1342.29</v>
      </c>
      <c r="M8" t="s">
        <v>13</v>
      </c>
      <c r="N8" s="53"/>
      <c r="O8" s="23"/>
    </row>
    <row r="9" spans="2:17" ht="21.75" customHeight="1" x14ac:dyDescent="0.25">
      <c r="B9" s="76" t="s">
        <v>110</v>
      </c>
      <c r="C9" s="196">
        <v>200</v>
      </c>
      <c r="D9" s="87">
        <v>4</v>
      </c>
      <c r="E9" s="73"/>
      <c r="F9" s="13" t="s">
        <v>112</v>
      </c>
      <c r="G9" s="181">
        <v>800</v>
      </c>
      <c r="H9" s="227"/>
      <c r="I9" s="228">
        <f t="shared" si="0"/>
        <v>800</v>
      </c>
      <c r="J9" s="236">
        <v>0</v>
      </c>
      <c r="K9" s="234">
        <v>0</v>
      </c>
      <c r="L9" s="235">
        <f t="shared" si="1"/>
        <v>800</v>
      </c>
      <c r="M9" t="s">
        <v>15</v>
      </c>
      <c r="N9" s="271"/>
      <c r="O9" s="271"/>
    </row>
    <row r="10" spans="2:17" ht="21.75" customHeight="1" x14ac:dyDescent="0.25">
      <c r="B10" s="76" t="s">
        <v>16</v>
      </c>
      <c r="C10" s="196">
        <v>240</v>
      </c>
      <c r="D10" s="73">
        <v>5</v>
      </c>
      <c r="E10" s="73"/>
      <c r="F10" s="13" t="s">
        <v>112</v>
      </c>
      <c r="G10" s="181">
        <v>1200</v>
      </c>
      <c r="H10" s="227"/>
      <c r="I10" s="228">
        <f t="shared" si="0"/>
        <v>1200</v>
      </c>
      <c r="J10" s="233">
        <v>0</v>
      </c>
      <c r="K10" s="237">
        <v>0</v>
      </c>
      <c r="L10" s="235">
        <f t="shared" si="1"/>
        <v>1200</v>
      </c>
      <c r="M10" t="s">
        <v>113</v>
      </c>
      <c r="O10" s="18"/>
    </row>
    <row r="11" spans="2:17" ht="31.5" x14ac:dyDescent="0.25">
      <c r="B11" s="81" t="s">
        <v>17</v>
      </c>
      <c r="C11" s="196">
        <v>250</v>
      </c>
      <c r="D11" s="73">
        <v>6</v>
      </c>
      <c r="E11" s="73">
        <v>0</v>
      </c>
      <c r="F11" s="12">
        <v>100</v>
      </c>
      <c r="G11" s="181">
        <v>1600</v>
      </c>
      <c r="H11" s="227"/>
      <c r="I11" s="228">
        <f t="shared" si="0"/>
        <v>1600</v>
      </c>
      <c r="J11" s="233">
        <v>1800</v>
      </c>
      <c r="K11" s="237">
        <v>500</v>
      </c>
      <c r="L11" s="235">
        <f t="shared" si="1"/>
        <v>1100</v>
      </c>
      <c r="M11" t="s">
        <v>13</v>
      </c>
      <c r="N11" s="22"/>
      <c r="O11" s="23"/>
    </row>
    <row r="12" spans="2:17" ht="21.75" customHeight="1" x14ac:dyDescent="0.3">
      <c r="B12" s="199" t="s">
        <v>92</v>
      </c>
      <c r="C12" s="196">
        <v>200</v>
      </c>
      <c r="D12" s="205">
        <v>4</v>
      </c>
      <c r="E12" s="73"/>
      <c r="F12" s="12"/>
      <c r="G12" s="181">
        <v>800</v>
      </c>
      <c r="H12" s="238"/>
      <c r="I12" s="228">
        <f t="shared" si="0"/>
        <v>800</v>
      </c>
      <c r="J12" s="239"/>
      <c r="K12" s="240"/>
      <c r="L12" s="235">
        <f t="shared" si="1"/>
        <v>800</v>
      </c>
      <c r="O12" s="209"/>
      <c r="P12" s="209"/>
      <c r="Q12" s="209"/>
    </row>
    <row r="13" spans="2:17" ht="21.75" customHeight="1" x14ac:dyDescent="0.3">
      <c r="B13" s="199"/>
      <c r="C13" s="196"/>
      <c r="D13" s="205"/>
      <c r="E13" s="73"/>
      <c r="F13" s="12"/>
      <c r="G13" s="181">
        <v>0</v>
      </c>
      <c r="H13" s="238"/>
      <c r="I13" s="228"/>
      <c r="J13" s="239"/>
      <c r="K13" s="240"/>
      <c r="L13" s="235">
        <f t="shared" si="1"/>
        <v>0</v>
      </c>
      <c r="O13" s="209"/>
      <c r="P13" s="209"/>
      <c r="Q13" s="209"/>
    </row>
    <row r="14" spans="2:17" ht="21.75" customHeight="1" x14ac:dyDescent="0.3">
      <c r="B14" s="128" t="s">
        <v>59</v>
      </c>
      <c r="C14" s="129"/>
      <c r="D14" s="14"/>
      <c r="E14" s="70"/>
      <c r="F14" s="28"/>
      <c r="G14" s="182">
        <v>1440</v>
      </c>
      <c r="H14" s="241"/>
      <c r="I14" s="228">
        <f t="shared" si="0"/>
        <v>1440</v>
      </c>
      <c r="J14" s="239"/>
      <c r="K14" s="242"/>
      <c r="L14" s="235">
        <f t="shared" si="1"/>
        <v>1440</v>
      </c>
      <c r="M14" s="146"/>
      <c r="N14" s="147"/>
      <c r="O14" s="147"/>
      <c r="P14" s="102"/>
      <c r="Q14" s="52"/>
    </row>
    <row r="15" spans="2:17" ht="18.75" x14ac:dyDescent="0.3">
      <c r="B15" s="125" t="s">
        <v>107</v>
      </c>
      <c r="C15" s="55"/>
      <c r="D15" s="57"/>
      <c r="E15" s="57"/>
      <c r="F15" s="58"/>
      <c r="G15" s="126">
        <v>40</v>
      </c>
      <c r="H15" s="243"/>
      <c r="I15" s="228">
        <f t="shared" si="0"/>
        <v>40</v>
      </c>
      <c r="J15" s="239"/>
      <c r="K15" s="242"/>
      <c r="L15" s="235">
        <f t="shared" si="1"/>
        <v>40</v>
      </c>
      <c r="M15" s="148"/>
      <c r="N15" s="102"/>
      <c r="O15" s="102"/>
      <c r="P15" s="102"/>
      <c r="Q15" s="52"/>
    </row>
    <row r="16" spans="2:17" ht="19.5" thickBot="1" x14ac:dyDescent="0.35">
      <c r="C16" s="198" t="s">
        <v>18</v>
      </c>
      <c r="D16" s="36"/>
      <c r="E16" s="36"/>
      <c r="F16" s="37"/>
      <c r="G16" s="183"/>
      <c r="H16" s="244"/>
      <c r="I16" s="245">
        <f t="shared" si="0"/>
        <v>0</v>
      </c>
      <c r="J16" s="239"/>
      <c r="K16" s="246"/>
      <c r="L16" s="235">
        <f t="shared" si="1"/>
        <v>0</v>
      </c>
      <c r="M16" s="63"/>
      <c r="N16" s="64"/>
      <c r="O16" s="63"/>
    </row>
    <row r="17" spans="2:18" ht="20.25" thickTop="1" thickBot="1" x14ac:dyDescent="0.35">
      <c r="B17" s="259" t="s">
        <v>20</v>
      </c>
      <c r="C17" s="260">
        <v>392.86</v>
      </c>
      <c r="D17" s="74">
        <v>5</v>
      </c>
      <c r="E17" s="40">
        <v>1</v>
      </c>
      <c r="F17" s="33"/>
      <c r="G17" s="260">
        <v>3143</v>
      </c>
      <c r="H17" s="247">
        <v>-632</v>
      </c>
      <c r="I17" s="248">
        <f t="shared" si="0"/>
        <v>2511</v>
      </c>
      <c r="J17" s="249">
        <v>4500</v>
      </c>
      <c r="K17" s="250">
        <v>500</v>
      </c>
      <c r="L17" s="251">
        <f t="shared" si="1"/>
        <v>2011</v>
      </c>
      <c r="M17" t="s">
        <v>113</v>
      </c>
    </row>
    <row r="18" spans="2:18" ht="15.75" customHeight="1" thickBot="1" x14ac:dyDescent="0.3">
      <c r="B18" s="79"/>
      <c r="C18" s="18"/>
      <c r="D18" s="54"/>
      <c r="E18" s="90"/>
      <c r="G18" s="187"/>
      <c r="H18" s="252"/>
      <c r="J18" s="44"/>
      <c r="K18" s="45"/>
      <c r="L18" s="45"/>
      <c r="M18" s="46"/>
      <c r="O18" s="201"/>
      <c r="P18" s="201"/>
      <c r="Q18" s="201"/>
      <c r="R18" s="201"/>
    </row>
    <row r="19" spans="2:18" ht="21.75" customHeight="1" thickBot="1" x14ac:dyDescent="0.35">
      <c r="C19" s="33"/>
      <c r="D19" s="34"/>
      <c r="E19" s="253"/>
      <c r="F19" s="254" t="s">
        <v>22</v>
      </c>
      <c r="G19" s="188">
        <f>SUM(G7:G18)</f>
        <v>12663</v>
      </c>
      <c r="H19" s="255">
        <f t="shared" ref="H19" si="2">SUM(H7:H17)</f>
        <v>-889.71</v>
      </c>
      <c r="I19" s="190">
        <f>SUM(G19:H19)</f>
        <v>11773.29</v>
      </c>
      <c r="J19" s="51"/>
      <c r="K19" s="172">
        <f>SUM(K7:K17)</f>
        <v>2000</v>
      </c>
      <c r="L19" s="212"/>
      <c r="O19" s="201"/>
      <c r="P19" s="201"/>
      <c r="Q19" s="201"/>
      <c r="R19" s="201"/>
    </row>
    <row r="20" spans="2:18" ht="15.75" customHeight="1" x14ac:dyDescent="0.25">
      <c r="O20" s="201"/>
      <c r="P20" s="201"/>
      <c r="Q20" s="201"/>
      <c r="R20" s="201"/>
    </row>
    <row r="21" spans="2:18" ht="15" customHeight="1" x14ac:dyDescent="0.35">
      <c r="B21" s="92"/>
      <c r="D21" s="91"/>
      <c r="E21" s="91"/>
      <c r="F21" s="91"/>
      <c r="G21" s="91"/>
      <c r="H21" s="91"/>
      <c r="I21" s="91"/>
      <c r="J21" s="91"/>
    </row>
    <row r="22" spans="2:18" ht="21" customHeight="1" x14ac:dyDescent="0.35">
      <c r="C22" s="18"/>
      <c r="D22" s="110"/>
      <c r="E22" s="91"/>
      <c r="F22" s="91"/>
      <c r="G22" s="91"/>
      <c r="H22" s="91"/>
      <c r="I22" s="91"/>
      <c r="J22" s="91"/>
      <c r="K22" s="52"/>
      <c r="L22" s="52"/>
    </row>
    <row r="23" spans="2:18" x14ac:dyDescent="0.25">
      <c r="B23" s="79"/>
      <c r="C23" s="52"/>
      <c r="D23" s="22"/>
      <c r="E23" s="54"/>
      <c r="F23" s="54"/>
      <c r="G23" s="52"/>
      <c r="H23" s="52"/>
      <c r="I23" s="52"/>
      <c r="J23" s="52"/>
      <c r="K23" s="52"/>
      <c r="L23" s="52"/>
    </row>
    <row r="24" spans="2:18" ht="18.75" x14ac:dyDescent="0.3">
      <c r="B24" s="79"/>
      <c r="C24" s="18"/>
      <c r="D24" s="71"/>
      <c r="E24" s="54"/>
      <c r="F24" s="54"/>
      <c r="G24" s="72"/>
      <c r="H24" s="72"/>
      <c r="I24" s="72"/>
      <c r="J24" s="52"/>
      <c r="K24" s="52"/>
      <c r="L24" s="52"/>
    </row>
    <row r="25" spans="2:18" x14ac:dyDescent="0.25">
      <c r="B25" s="79"/>
      <c r="C25" s="22"/>
      <c r="D25" s="22"/>
      <c r="E25" s="54"/>
      <c r="F25" s="54"/>
      <c r="G25" s="52"/>
      <c r="H25" s="52"/>
      <c r="I25" s="52"/>
      <c r="J25" s="52"/>
      <c r="K25" s="52"/>
      <c r="L25" s="52"/>
    </row>
    <row r="26" spans="2:18" ht="18.75" x14ac:dyDescent="0.3">
      <c r="C26" s="71"/>
      <c r="D26" s="52"/>
      <c r="E26" s="52"/>
      <c r="F26" s="52"/>
      <c r="G26" s="52"/>
      <c r="H26" s="52"/>
      <c r="I26" s="52"/>
      <c r="J26" s="52"/>
      <c r="K26" s="52"/>
      <c r="L26" s="52"/>
    </row>
    <row r="27" spans="2:18" x14ac:dyDescent="0.25">
      <c r="C27" s="22"/>
    </row>
  </sheetData>
  <mergeCells count="2">
    <mergeCell ref="C2:K2"/>
    <mergeCell ref="N9:O9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4" workbookViewId="0">
      <selection activeCell="J18" sqref="J18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2" ht="18.75" x14ac:dyDescent="0.3">
      <c r="D2" s="1" t="s">
        <v>36</v>
      </c>
    </row>
    <row r="4" spans="2:12" ht="18.75" x14ac:dyDescent="0.3">
      <c r="B4" s="80" t="s">
        <v>0</v>
      </c>
      <c r="H4" s="2"/>
    </row>
    <row r="5" spans="2:12" ht="15.75" thickBot="1" x14ac:dyDescent="0.3">
      <c r="H5" s="3"/>
    </row>
    <row r="6" spans="2:12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2" ht="21.75" customHeight="1" thickTop="1" x14ac:dyDescent="0.25">
      <c r="B7" s="76" t="s">
        <v>9</v>
      </c>
      <c r="C7" s="12">
        <v>340</v>
      </c>
      <c r="D7" s="73">
        <v>5</v>
      </c>
      <c r="E7" s="70">
        <v>2</v>
      </c>
      <c r="F7" s="11" t="s">
        <v>10</v>
      </c>
      <c r="G7" s="15">
        <v>2380</v>
      </c>
      <c r="H7" s="16">
        <v>0</v>
      </c>
      <c r="I7" s="17">
        <v>0</v>
      </c>
      <c r="J7" t="s">
        <v>11</v>
      </c>
      <c r="L7" s="18"/>
    </row>
    <row r="8" spans="2:12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0</v>
      </c>
      <c r="I8" s="21">
        <v>0</v>
      </c>
      <c r="J8" t="s">
        <v>13</v>
      </c>
      <c r="K8" s="22"/>
      <c r="L8" s="23"/>
    </row>
    <row r="9" spans="2:12" ht="21.75" customHeight="1" x14ac:dyDescent="0.25">
      <c r="B9" s="76" t="s">
        <v>14</v>
      </c>
      <c r="C9" s="12">
        <v>200</v>
      </c>
      <c r="D9" s="87">
        <v>5</v>
      </c>
      <c r="E9" s="65"/>
      <c r="F9" s="11" t="s">
        <v>10</v>
      </c>
      <c r="G9" s="19">
        <v>1000</v>
      </c>
      <c r="H9" s="66">
        <v>0</v>
      </c>
      <c r="I9" s="67">
        <v>0</v>
      </c>
      <c r="J9" t="s">
        <v>15</v>
      </c>
      <c r="K9" s="271"/>
      <c r="L9" s="271"/>
    </row>
    <row r="10" spans="2:12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0</v>
      </c>
      <c r="I10" s="21">
        <v>0</v>
      </c>
      <c r="J10" t="s">
        <v>11</v>
      </c>
      <c r="L10" s="18"/>
    </row>
    <row r="11" spans="2:12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2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2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L13" s="18"/>
    </row>
    <row r="14" spans="2:12" ht="15.75" x14ac:dyDescent="0.25">
      <c r="C14" s="33"/>
      <c r="D14" s="34"/>
      <c r="E14" s="34"/>
      <c r="G14" s="33"/>
      <c r="H14" s="29"/>
      <c r="I14" s="32"/>
      <c r="L14" s="18"/>
    </row>
    <row r="15" spans="2:12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2" ht="17.25" thickTop="1" thickBot="1" x14ac:dyDescent="0.3">
      <c r="B16" s="78" t="s">
        <v>20</v>
      </c>
      <c r="C16" s="33">
        <v>2750</v>
      </c>
      <c r="D16" s="74">
        <v>5</v>
      </c>
      <c r="E16" s="40">
        <v>1</v>
      </c>
      <c r="F16" s="33">
        <v>0</v>
      </c>
      <c r="G16" s="41">
        <v>3142.88</v>
      </c>
      <c r="H16" s="42">
        <v>4500</v>
      </c>
      <c r="I16" s="86">
        <v>500</v>
      </c>
      <c r="J16" t="s">
        <v>21</v>
      </c>
    </row>
    <row r="17" spans="2:13" ht="19.5" thickBot="1" x14ac:dyDescent="0.35">
      <c r="B17" s="88" t="s">
        <v>37</v>
      </c>
      <c r="C17" s="33"/>
      <c r="D17" s="34"/>
      <c r="E17" s="89" t="s">
        <v>38</v>
      </c>
      <c r="H17" s="44"/>
      <c r="I17" s="45"/>
      <c r="J17" s="93" t="s">
        <v>42</v>
      </c>
      <c r="K17" s="94"/>
      <c r="L17" s="94"/>
      <c r="M17" s="94"/>
    </row>
    <row r="18" spans="2:13" ht="21.75" customHeight="1" thickBot="1" x14ac:dyDescent="0.3">
      <c r="C18" s="33"/>
      <c r="D18" s="34"/>
      <c r="E18" s="47"/>
      <c r="F18" s="48" t="s">
        <v>22</v>
      </c>
      <c r="G18" s="49">
        <f>SUM(G7:G17)</f>
        <v>10962.880000000001</v>
      </c>
      <c r="H18" s="50"/>
      <c r="I18" s="51">
        <f>SUM(I7:I16)</f>
        <v>500</v>
      </c>
    </row>
    <row r="20" spans="2:13" x14ac:dyDescent="0.25">
      <c r="D20" s="272" t="s">
        <v>39</v>
      </c>
      <c r="E20" s="272"/>
      <c r="F20" s="272"/>
      <c r="G20" s="272"/>
      <c r="H20" s="272"/>
    </row>
    <row r="21" spans="2:13" x14ac:dyDescent="0.25">
      <c r="B21" s="79"/>
      <c r="C21" s="18"/>
      <c r="D21" s="272"/>
      <c r="E21" s="272"/>
      <c r="F21" s="272"/>
      <c r="G21" s="272"/>
      <c r="H21" s="272"/>
    </row>
    <row r="22" spans="2:13" x14ac:dyDescent="0.25">
      <c r="B22" s="79"/>
      <c r="C22" s="52"/>
      <c r="D22" s="54"/>
      <c r="E22" s="54"/>
      <c r="F22" s="52"/>
      <c r="G22" s="52"/>
    </row>
    <row r="23" spans="2:13" ht="15.75" x14ac:dyDescent="0.25">
      <c r="B23" s="79"/>
      <c r="C23" s="18"/>
      <c r="D23" s="55"/>
      <c r="E23" s="56"/>
      <c r="F23" s="57"/>
      <c r="G23" s="58"/>
      <c r="H23" s="58"/>
    </row>
    <row r="24" spans="2:13" x14ac:dyDescent="0.25">
      <c r="B24" s="79"/>
      <c r="C24" s="22"/>
      <c r="D24" s="59" t="s">
        <v>23</v>
      </c>
      <c r="E24" s="57"/>
      <c r="F24" s="57"/>
      <c r="G24" s="58"/>
      <c r="H24" s="58"/>
    </row>
    <row r="25" spans="2:13" ht="18.75" x14ac:dyDescent="0.3">
      <c r="C25" s="71"/>
      <c r="D25" s="60" t="s">
        <v>35</v>
      </c>
      <c r="E25" s="57"/>
      <c r="F25" s="57"/>
      <c r="G25" s="61"/>
      <c r="H25" s="58"/>
    </row>
    <row r="26" spans="2:13" x14ac:dyDescent="0.25">
      <c r="C26" s="22"/>
      <c r="D26" s="59"/>
      <c r="E26" s="57"/>
      <c r="F26" s="57"/>
      <c r="G26" s="58"/>
      <c r="H26" s="58"/>
    </row>
  </sheetData>
  <mergeCells count="2">
    <mergeCell ref="K9:L9"/>
    <mergeCell ref="D20:H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H18" sqref="H18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2" ht="18.75" customHeight="1" x14ac:dyDescent="0.35">
      <c r="C2" s="273" t="s">
        <v>40</v>
      </c>
      <c r="D2" s="273"/>
      <c r="E2" s="273"/>
      <c r="F2" s="273"/>
      <c r="G2" s="273"/>
      <c r="H2" s="273"/>
      <c r="I2" s="273"/>
    </row>
    <row r="4" spans="2:12" ht="18.75" x14ac:dyDescent="0.3">
      <c r="B4" s="80" t="s">
        <v>0</v>
      </c>
      <c r="H4" s="2"/>
    </row>
    <row r="5" spans="2:12" ht="15.75" thickBot="1" x14ac:dyDescent="0.3">
      <c r="H5" s="3"/>
    </row>
    <row r="6" spans="2:12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2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2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0</v>
      </c>
      <c r="I8" s="21">
        <v>0</v>
      </c>
      <c r="J8" t="s">
        <v>13</v>
      </c>
      <c r="K8" s="22"/>
      <c r="L8" s="23"/>
    </row>
    <row r="9" spans="2:12" ht="21.75" customHeight="1" x14ac:dyDescent="0.25">
      <c r="B9" s="76" t="s">
        <v>14</v>
      </c>
      <c r="C9" s="12">
        <v>200</v>
      </c>
      <c r="D9" s="87">
        <v>6</v>
      </c>
      <c r="E9" s="65"/>
      <c r="F9" s="11" t="s">
        <v>10</v>
      </c>
      <c r="G9" s="19">
        <v>1200</v>
      </c>
      <c r="H9" s="66">
        <v>1100</v>
      </c>
      <c r="I9" s="67">
        <v>300</v>
      </c>
      <c r="J9" t="s">
        <v>15</v>
      </c>
      <c r="K9" s="271"/>
      <c r="L9" s="271"/>
    </row>
    <row r="10" spans="2:12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9">
        <v>1200</v>
      </c>
      <c r="H10" s="20">
        <v>2200</v>
      </c>
      <c r="I10" s="21">
        <v>300</v>
      </c>
      <c r="J10" t="s">
        <v>11</v>
      </c>
      <c r="L10" s="18"/>
    </row>
    <row r="11" spans="2:12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2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2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L13" s="18"/>
    </row>
    <row r="14" spans="2:12" ht="15.75" x14ac:dyDescent="0.25">
      <c r="C14" s="33"/>
      <c r="D14" s="34"/>
      <c r="E14" s="34"/>
      <c r="G14" s="33"/>
      <c r="H14" s="29"/>
      <c r="I14" s="32"/>
      <c r="L14" s="18"/>
    </row>
    <row r="15" spans="2:12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2" ht="17.25" thickTop="1" thickBot="1" x14ac:dyDescent="0.3">
      <c r="B16" s="78" t="s">
        <v>20</v>
      </c>
      <c r="C16" s="33">
        <v>2750</v>
      </c>
      <c r="D16" s="74">
        <v>5</v>
      </c>
      <c r="E16" s="40">
        <v>2</v>
      </c>
      <c r="F16" s="33">
        <v>271.39</v>
      </c>
      <c r="G16" s="41">
        <v>3264</v>
      </c>
      <c r="H16" s="42">
        <v>1000</v>
      </c>
      <c r="I16" s="86">
        <v>1000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10704</v>
      </c>
      <c r="H18" s="50"/>
      <c r="I18" s="51">
        <f>SUM(I7:I16)</f>
        <v>1600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15" customHeight="1" x14ac:dyDescent="0.35">
      <c r="B21" s="92" t="s">
        <v>41</v>
      </c>
      <c r="C21" s="18"/>
      <c r="D21" s="91"/>
      <c r="E21" s="91"/>
      <c r="F21" s="91"/>
      <c r="G21" s="91"/>
      <c r="H21" s="91"/>
    </row>
    <row r="22" spans="2:10" x14ac:dyDescent="0.25">
      <c r="B22" s="79"/>
      <c r="C22" s="52"/>
      <c r="D22" s="54"/>
      <c r="E22" s="54"/>
      <c r="F22" s="52"/>
      <c r="G22" s="52"/>
    </row>
    <row r="23" spans="2:10" ht="15.75" x14ac:dyDescent="0.25">
      <c r="B23" s="79"/>
      <c r="C23" s="18"/>
      <c r="D23" s="55"/>
      <c r="E23" s="56"/>
      <c r="F23" s="57"/>
      <c r="G23" s="58"/>
      <c r="H23" s="58"/>
    </row>
    <row r="24" spans="2:10" x14ac:dyDescent="0.25">
      <c r="B24" s="79"/>
      <c r="C24" s="22"/>
      <c r="D24" s="59" t="s">
        <v>23</v>
      </c>
      <c r="E24" s="57"/>
      <c r="F24" s="57"/>
      <c r="G24" s="58"/>
      <c r="H24" s="58"/>
    </row>
    <row r="25" spans="2:10" ht="18.75" x14ac:dyDescent="0.3">
      <c r="C25" s="71"/>
      <c r="D25" s="60" t="s">
        <v>35</v>
      </c>
      <c r="E25" s="57"/>
      <c r="F25" s="57"/>
      <c r="G25" s="61"/>
      <c r="H25" s="58"/>
    </row>
    <row r="26" spans="2:10" x14ac:dyDescent="0.25">
      <c r="C26" s="22"/>
      <c r="D26" s="59"/>
      <c r="E26" s="57"/>
      <c r="F26" s="57"/>
      <c r="G26" s="58"/>
      <c r="H26" s="58"/>
    </row>
  </sheetData>
  <mergeCells count="2">
    <mergeCell ref="K9:L9"/>
    <mergeCell ref="C2:I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I21" sqref="I20:I21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43</v>
      </c>
      <c r="D2" s="273"/>
      <c r="E2" s="273"/>
      <c r="F2" s="273"/>
      <c r="G2" s="273"/>
      <c r="H2" s="273"/>
      <c r="I2" s="273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0</v>
      </c>
      <c r="I8" s="21">
        <v>0</v>
      </c>
      <c r="J8" t="s">
        <v>13</v>
      </c>
      <c r="K8" s="22"/>
      <c r="L8" s="23"/>
    </row>
    <row r="9" spans="2:13" ht="21.75" customHeight="1" x14ac:dyDescent="0.25">
      <c r="B9" s="76" t="s">
        <v>14</v>
      </c>
      <c r="C9" s="12">
        <v>200</v>
      </c>
      <c r="D9" s="87">
        <v>6</v>
      </c>
      <c r="E9" s="65"/>
      <c r="F9" s="11" t="s">
        <v>10</v>
      </c>
      <c r="G9" s="19">
        <v>1200</v>
      </c>
      <c r="H9" s="66">
        <v>800</v>
      </c>
      <c r="I9" s="67">
        <v>300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>
        <v>1</v>
      </c>
      <c r="F10" s="11" t="s">
        <v>10</v>
      </c>
      <c r="G10" s="19">
        <v>1440</v>
      </c>
      <c r="H10" s="20">
        <v>1900</v>
      </c>
      <c r="I10" s="21">
        <v>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thickBot="1" x14ac:dyDescent="0.3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K13" s="274" t="s">
        <v>44</v>
      </c>
      <c r="L13" s="275"/>
      <c r="M13" s="276"/>
    </row>
    <row r="14" spans="2:13" ht="16.5" thickBot="1" x14ac:dyDescent="0.3">
      <c r="C14" s="33"/>
      <c r="D14" s="34"/>
      <c r="E14" s="34"/>
      <c r="G14" s="33"/>
      <c r="H14" s="29"/>
      <c r="I14" s="32"/>
      <c r="K14" s="277"/>
      <c r="L14" s="278"/>
      <c r="M14" s="279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>
        <v>1</v>
      </c>
      <c r="F16" s="33">
        <v>632</v>
      </c>
      <c r="G16" s="41">
        <v>2511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10191</v>
      </c>
      <c r="H18" s="50"/>
      <c r="I18" s="51">
        <f>SUM(I7:I16)</f>
        <v>300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15" customHeight="1" x14ac:dyDescent="0.35">
      <c r="B21" s="92"/>
      <c r="C21" s="18"/>
      <c r="D21" s="91"/>
      <c r="E21" s="91"/>
      <c r="F21" s="91"/>
      <c r="G21" s="91"/>
      <c r="H21" s="91"/>
    </row>
    <row r="22" spans="2:10" x14ac:dyDescent="0.25">
      <c r="B22" s="79"/>
      <c r="C22" s="52"/>
      <c r="D22" s="54"/>
      <c r="E22" s="54"/>
      <c r="F22" s="52"/>
      <c r="G22" s="52"/>
    </row>
    <row r="23" spans="2:10" ht="15.75" x14ac:dyDescent="0.25">
      <c r="B23" s="79"/>
      <c r="C23" s="18"/>
      <c r="D23" s="95"/>
      <c r="E23" s="96"/>
      <c r="F23" s="97"/>
      <c r="G23" s="98"/>
      <c r="H23" s="98"/>
    </row>
    <row r="24" spans="2:10" x14ac:dyDescent="0.25">
      <c r="B24" s="79"/>
      <c r="C24" s="22"/>
      <c r="D24" s="99" t="s">
        <v>23</v>
      </c>
      <c r="E24" s="97"/>
      <c r="F24" s="97"/>
      <c r="G24" s="98"/>
      <c r="H24" s="98"/>
    </row>
    <row r="25" spans="2:10" ht="18.75" x14ac:dyDescent="0.3">
      <c r="C25" s="71"/>
      <c r="D25" s="100" t="s">
        <v>35</v>
      </c>
      <c r="E25" s="97"/>
      <c r="F25" s="97"/>
      <c r="G25" s="101"/>
      <c r="H25" s="98"/>
    </row>
    <row r="26" spans="2:10" x14ac:dyDescent="0.25">
      <c r="C26" s="22"/>
      <c r="D26" s="99"/>
      <c r="E26" s="97"/>
      <c r="F26" s="97"/>
      <c r="G26" s="98"/>
      <c r="H26" s="98"/>
    </row>
  </sheetData>
  <mergeCells count="3">
    <mergeCell ref="C2:I2"/>
    <mergeCell ref="K9:L9"/>
    <mergeCell ref="K13:M14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H20" sqref="H20"/>
    </sheetView>
  </sheetViews>
  <sheetFormatPr baseColWidth="10" defaultRowHeight="15" x14ac:dyDescent="0.25"/>
  <cols>
    <col min="1" max="1" width="2.42578125" customWidth="1"/>
    <col min="2" max="2" width="32" style="75" customWidth="1"/>
    <col min="3" max="3" width="10.5703125" customWidth="1"/>
    <col min="4" max="4" width="11.140625" customWidth="1"/>
    <col min="5" max="5" width="7.7109375" customWidth="1"/>
    <col min="6" max="6" width="11.7109375" customWidth="1"/>
    <col min="7" max="7" width="12" bestFit="1" customWidth="1"/>
    <col min="9" max="9" width="13.140625" customWidth="1"/>
  </cols>
  <sheetData>
    <row r="2" spans="2:13" ht="18.75" customHeight="1" x14ac:dyDescent="0.35">
      <c r="C2" s="273" t="s">
        <v>47</v>
      </c>
      <c r="D2" s="273"/>
      <c r="E2" s="273"/>
      <c r="F2" s="273"/>
      <c r="G2" s="273"/>
      <c r="H2" s="273"/>
      <c r="I2" s="273"/>
    </row>
    <row r="4" spans="2:13" ht="18.75" x14ac:dyDescent="0.3">
      <c r="B4" s="80" t="s">
        <v>0</v>
      </c>
      <c r="H4" s="2"/>
    </row>
    <row r="5" spans="2:13" ht="15.75" thickBot="1" x14ac:dyDescent="0.3">
      <c r="H5" s="3"/>
    </row>
    <row r="6" spans="2:13" ht="30.75" thickBot="1" x14ac:dyDescent="0.3">
      <c r="C6" s="82" t="s">
        <v>1</v>
      </c>
      <c r="D6" s="85" t="s">
        <v>2</v>
      </c>
      <c r="E6" s="82" t="s">
        <v>3</v>
      </c>
      <c r="F6" s="83" t="s">
        <v>4</v>
      </c>
      <c r="G6" s="84" t="s">
        <v>5</v>
      </c>
      <c r="H6" s="8" t="s">
        <v>6</v>
      </c>
      <c r="I6" s="9" t="s">
        <v>7</v>
      </c>
      <c r="J6" s="10" t="s">
        <v>8</v>
      </c>
    </row>
    <row r="7" spans="2:13" ht="21.75" customHeight="1" thickTop="1" x14ac:dyDescent="0.25">
      <c r="B7" s="76" t="s">
        <v>9</v>
      </c>
      <c r="C7" s="12">
        <v>340</v>
      </c>
      <c r="D7" s="73">
        <v>5</v>
      </c>
      <c r="E7" s="70">
        <v>1</v>
      </c>
      <c r="F7" s="11" t="s">
        <v>10</v>
      </c>
      <c r="G7" s="15">
        <v>2040</v>
      </c>
      <c r="H7" s="16">
        <v>0</v>
      </c>
      <c r="I7" s="17">
        <v>0</v>
      </c>
      <c r="J7" t="s">
        <v>11</v>
      </c>
      <c r="L7" s="18"/>
    </row>
    <row r="8" spans="2:13" ht="21.75" customHeight="1" x14ac:dyDescent="0.25">
      <c r="B8" s="76" t="s">
        <v>12</v>
      </c>
      <c r="C8" s="12">
        <v>233.33</v>
      </c>
      <c r="D8" s="70">
        <v>6</v>
      </c>
      <c r="E8" s="65"/>
      <c r="F8" s="11" t="s">
        <v>10</v>
      </c>
      <c r="G8" s="19">
        <v>1400</v>
      </c>
      <c r="H8" s="20">
        <v>0</v>
      </c>
      <c r="I8" s="21">
        <v>0</v>
      </c>
      <c r="J8" t="s">
        <v>13</v>
      </c>
      <c r="K8" s="22"/>
      <c r="L8" s="23"/>
    </row>
    <row r="9" spans="2:13" ht="21.75" customHeight="1" x14ac:dyDescent="0.25">
      <c r="B9" s="76" t="s">
        <v>14</v>
      </c>
      <c r="C9" s="12">
        <v>200</v>
      </c>
      <c r="D9" s="87">
        <v>6</v>
      </c>
      <c r="E9" s="65"/>
      <c r="F9" s="11" t="s">
        <v>10</v>
      </c>
      <c r="G9" s="19">
        <v>1200</v>
      </c>
      <c r="H9" s="66">
        <v>500</v>
      </c>
      <c r="I9" s="67">
        <v>300</v>
      </c>
      <c r="J9" t="s">
        <v>15</v>
      </c>
      <c r="K9" s="271"/>
      <c r="L9" s="271"/>
    </row>
    <row r="10" spans="2:13" ht="21.75" customHeight="1" x14ac:dyDescent="0.25">
      <c r="B10" s="76" t="s">
        <v>16</v>
      </c>
      <c r="C10" s="12">
        <v>240</v>
      </c>
      <c r="D10" s="73">
        <v>5</v>
      </c>
      <c r="E10" s="73"/>
      <c r="F10" s="11" t="s">
        <v>10</v>
      </c>
      <c r="G10" s="19">
        <v>1200</v>
      </c>
      <c r="H10" s="20">
        <v>1900</v>
      </c>
      <c r="I10" s="21">
        <v>500</v>
      </c>
      <c r="J10" t="s">
        <v>11</v>
      </c>
      <c r="L10" s="18"/>
    </row>
    <row r="11" spans="2:13" ht="38.25" customHeight="1" x14ac:dyDescent="0.25">
      <c r="B11" s="81" t="s">
        <v>17</v>
      </c>
      <c r="C11" s="12">
        <v>250</v>
      </c>
      <c r="D11" s="73">
        <v>6</v>
      </c>
      <c r="E11" s="73">
        <v>0</v>
      </c>
      <c r="F11" s="12">
        <v>100</v>
      </c>
      <c r="G11" s="19">
        <v>1600</v>
      </c>
      <c r="H11" s="20">
        <v>0</v>
      </c>
      <c r="I11" s="21">
        <v>0</v>
      </c>
      <c r="J11" t="s">
        <v>13</v>
      </c>
      <c r="K11" s="22"/>
      <c r="L11" s="23"/>
    </row>
    <row r="12" spans="2:13" ht="21.75" customHeight="1" x14ac:dyDescent="0.25">
      <c r="B12" s="77"/>
      <c r="C12" s="12"/>
      <c r="D12" s="13"/>
      <c r="E12" s="73"/>
      <c r="F12" s="12"/>
      <c r="G12" s="19">
        <v>0</v>
      </c>
      <c r="H12" s="29"/>
      <c r="I12" s="30"/>
      <c r="L12" s="18"/>
    </row>
    <row r="13" spans="2:13" ht="21.75" customHeight="1" x14ac:dyDescent="0.25">
      <c r="B13" s="77"/>
      <c r="C13" s="12"/>
      <c r="D13" s="13"/>
      <c r="E13" s="73"/>
      <c r="F13" s="11"/>
      <c r="G13" s="31">
        <v>0</v>
      </c>
      <c r="H13" s="29"/>
      <c r="I13" s="32"/>
      <c r="K13" s="102"/>
      <c r="L13" s="102"/>
      <c r="M13" s="102"/>
    </row>
    <row r="14" spans="2:13" ht="15.75" x14ac:dyDescent="0.25">
      <c r="C14" s="33"/>
      <c r="D14" s="34"/>
      <c r="E14" s="34"/>
      <c r="G14" s="33"/>
      <c r="H14" s="29"/>
      <c r="I14" s="32"/>
      <c r="K14" s="102"/>
      <c r="L14" s="102"/>
      <c r="M14" s="102"/>
    </row>
    <row r="15" spans="2:13" ht="19.5" thickBot="1" x14ac:dyDescent="0.35">
      <c r="C15" s="35" t="s">
        <v>18</v>
      </c>
      <c r="D15" s="36"/>
      <c r="E15" s="36"/>
      <c r="F15" s="37" t="s">
        <v>19</v>
      </c>
      <c r="G15" s="38"/>
      <c r="H15" s="29"/>
      <c r="I15" s="62"/>
      <c r="J15" s="63"/>
      <c r="K15" s="64"/>
      <c r="L15" s="63"/>
    </row>
    <row r="16" spans="2:13" ht="17.25" thickTop="1" thickBot="1" x14ac:dyDescent="0.3">
      <c r="B16" s="78" t="s">
        <v>20</v>
      </c>
      <c r="C16" s="33">
        <v>2750</v>
      </c>
      <c r="D16" s="74">
        <v>5</v>
      </c>
      <c r="E16" s="40">
        <v>1</v>
      </c>
      <c r="F16" s="33">
        <v>632</v>
      </c>
      <c r="G16" s="41">
        <v>2511</v>
      </c>
      <c r="H16" s="42">
        <v>0</v>
      </c>
      <c r="I16" s="86">
        <v>0</v>
      </c>
      <c r="J16" t="s">
        <v>21</v>
      </c>
    </row>
    <row r="17" spans="2:10" ht="15.75" thickBot="1" x14ac:dyDescent="0.3">
      <c r="B17" s="79"/>
      <c r="C17" s="18"/>
      <c r="D17" s="54"/>
      <c r="E17" s="90"/>
      <c r="H17" s="44"/>
      <c r="I17" s="45"/>
      <c r="J17" s="46"/>
    </row>
    <row r="18" spans="2:10" ht="21.75" customHeight="1" thickBot="1" x14ac:dyDescent="0.3">
      <c r="C18" s="33"/>
      <c r="D18" s="34"/>
      <c r="E18" s="47"/>
      <c r="F18" s="48" t="s">
        <v>22</v>
      </c>
      <c r="G18" s="49">
        <f>SUM(G7:G17)</f>
        <v>9951</v>
      </c>
      <c r="H18" s="50"/>
      <c r="I18" s="51">
        <f>SUM(I7:I16)</f>
        <v>800</v>
      </c>
    </row>
    <row r="20" spans="2:10" ht="15" customHeight="1" x14ac:dyDescent="0.35">
      <c r="D20" s="91"/>
      <c r="E20" s="91"/>
      <c r="F20" s="91"/>
      <c r="G20" s="91"/>
      <c r="H20" s="91"/>
    </row>
    <row r="21" spans="2:10" ht="15" customHeight="1" x14ac:dyDescent="0.35">
      <c r="B21" s="92"/>
      <c r="C21" s="18"/>
      <c r="D21" s="91"/>
      <c r="E21" s="91"/>
      <c r="F21" s="91"/>
      <c r="G21" s="91"/>
      <c r="H21" s="91"/>
    </row>
    <row r="22" spans="2:10" x14ac:dyDescent="0.25">
      <c r="B22" s="79"/>
      <c r="C22" s="52"/>
      <c r="D22" s="54"/>
      <c r="E22" s="54"/>
      <c r="F22" s="52"/>
      <c r="G22" s="52"/>
    </row>
    <row r="23" spans="2:10" ht="15.75" x14ac:dyDescent="0.25">
      <c r="B23" s="79"/>
      <c r="C23" s="18"/>
      <c r="D23" s="55"/>
      <c r="E23" s="56"/>
      <c r="F23" s="57"/>
      <c r="G23" s="58"/>
      <c r="H23" s="58"/>
    </row>
    <row r="24" spans="2:10" x14ac:dyDescent="0.25">
      <c r="B24" s="79"/>
      <c r="C24" s="22"/>
      <c r="D24" s="59" t="s">
        <v>23</v>
      </c>
      <c r="E24" s="57"/>
      <c r="F24" s="57"/>
      <c r="G24" s="58"/>
      <c r="H24" s="58"/>
    </row>
    <row r="25" spans="2:10" ht="18.75" x14ac:dyDescent="0.3">
      <c r="C25" s="71"/>
      <c r="D25" s="60" t="s">
        <v>35</v>
      </c>
      <c r="E25" s="57"/>
      <c r="F25" s="57"/>
      <c r="G25" s="61"/>
      <c r="H25" s="58"/>
    </row>
    <row r="26" spans="2:10" x14ac:dyDescent="0.25">
      <c r="C26" s="22"/>
      <c r="D26" s="59"/>
      <c r="E26" s="57"/>
      <c r="F26" s="57"/>
      <c r="G26" s="58"/>
      <c r="H26" s="58"/>
    </row>
  </sheetData>
  <mergeCells count="2">
    <mergeCell ref="C2:I2"/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58</vt:i4>
      </vt:variant>
    </vt:vector>
  </HeadingPairs>
  <TitlesOfParts>
    <vt:vector size="58" baseType="lpstr">
      <vt:lpstr>SEM 01</vt:lpstr>
      <vt:lpstr>SEM 02</vt:lpstr>
      <vt:lpstr>SEM 03</vt:lpstr>
      <vt:lpstr>SEM 04</vt:lpstr>
      <vt:lpstr>SEM 05</vt:lpstr>
      <vt:lpstr>SEM 06</vt:lpstr>
      <vt:lpstr>SEM 07</vt:lpstr>
      <vt:lpstr>SEM 08</vt:lpstr>
      <vt:lpstr>SEM 09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SEM 46</vt:lpstr>
      <vt:lpstr>SEM 47</vt:lpstr>
      <vt:lpstr>SEM 48</vt:lpstr>
      <vt:lpstr>SEM 49</vt:lpstr>
      <vt:lpstr>SEM 50</vt:lpstr>
      <vt:lpstr>SEM 51</vt:lpstr>
      <vt:lpstr>SEM 52</vt:lpstr>
      <vt:lpstr>Hoja10</vt:lpstr>
      <vt:lpstr>Hoja11</vt:lpstr>
      <vt:lpstr>Hoja12</vt:lpstr>
      <vt:lpstr>Hoja13</vt:lpstr>
      <vt:lpstr>Hoja14</vt:lpstr>
      <vt:lpstr>Hoja15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ROUSS</cp:lastModifiedBy>
  <cp:lastPrinted>2012-07-27T21:05:39Z</cp:lastPrinted>
  <dcterms:created xsi:type="dcterms:W3CDTF">2012-01-06T15:51:37Z</dcterms:created>
  <dcterms:modified xsi:type="dcterms:W3CDTF">2013-11-16T14:56:45Z</dcterms:modified>
</cp:coreProperties>
</file>