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5480" windowHeight="10170" activeTab="4"/>
  </bookViews>
  <sheets>
    <sheet name="N19" sheetId="3" r:id="rId1"/>
    <sheet name="N20" sheetId="4" r:id="rId2"/>
    <sheet name="N21" sheetId="1" r:id="rId3"/>
    <sheet name="N22" sheetId="2" r:id="rId4"/>
    <sheet name="N23" sheetId="5" r:id="rId5"/>
    <sheet name="N24" sheetId="6" r:id="rId6"/>
    <sheet name="N25" sheetId="7" r:id="rId7"/>
    <sheet name="N26" sheetId="8" r:id="rId8"/>
    <sheet name="N27" sheetId="9" r:id="rId9"/>
    <sheet name="N28" sheetId="10" r:id="rId10"/>
  </sheets>
  <externalReferences>
    <externalReference r:id="rId11"/>
    <externalReference r:id="rId12"/>
  </externalReferences>
  <calcPr calcId="125725"/>
</workbook>
</file>

<file path=xl/calcChain.xml><?xml version="1.0" encoding="utf-8"?>
<calcChain xmlns="http://schemas.openxmlformats.org/spreadsheetml/2006/main">
  <c r="D55" i="10"/>
  <c r="E55"/>
  <c r="F55"/>
  <c r="G55"/>
  <c r="H55"/>
  <c r="I55"/>
  <c r="J55"/>
  <c r="K55"/>
  <c r="L55"/>
  <c r="C55"/>
  <c r="D51" i="9"/>
  <c r="E51"/>
  <c r="F51"/>
  <c r="G51"/>
  <c r="H51"/>
  <c r="I51"/>
  <c r="J51"/>
  <c r="K51"/>
  <c r="L51"/>
  <c r="C51"/>
  <c r="D51" i="8"/>
  <c r="E51"/>
  <c r="F51"/>
  <c r="G51"/>
  <c r="H51"/>
  <c r="I51"/>
  <c r="J51"/>
  <c r="K51"/>
  <c r="L51"/>
  <c r="C51"/>
  <c r="G51" i="7"/>
  <c r="K51"/>
  <c r="F10"/>
  <c r="F51"/>
  <c r="C10"/>
  <c r="G51" i="6"/>
  <c r="K51"/>
  <c r="C51"/>
  <c r="F10"/>
  <c r="F51"/>
  <c r="D10"/>
  <c r="E10"/>
  <c r="E51"/>
  <c r="D52" i="5"/>
  <c r="E52"/>
  <c r="F52"/>
  <c r="G52"/>
  <c r="H52"/>
  <c r="I52"/>
  <c r="J52"/>
  <c r="K52"/>
  <c r="L52"/>
  <c r="C52"/>
  <c r="F59" i="2"/>
  <c r="J59"/>
  <c r="H59"/>
  <c r="I59"/>
  <c r="K59"/>
  <c r="L59"/>
  <c r="G59"/>
  <c r="L54" i="1"/>
  <c r="K54"/>
  <c r="J54"/>
  <c r="J52"/>
  <c r="G54"/>
  <c r="H54"/>
  <c r="I54"/>
  <c r="F54"/>
  <c r="J49" i="4"/>
  <c r="J48"/>
  <c r="J47"/>
  <c r="J46"/>
  <c r="J45"/>
  <c r="J42"/>
  <c r="J41"/>
  <c r="J40"/>
  <c r="J39"/>
  <c r="J38"/>
  <c r="J37"/>
  <c r="J36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10"/>
  <c r="J54"/>
  <c r="G56"/>
  <c r="H56"/>
  <c r="I56"/>
  <c r="J56"/>
  <c r="K56"/>
  <c r="L56"/>
  <c r="F56"/>
  <c r="J11" i="3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7"/>
  <c r="J38"/>
  <c r="J39"/>
  <c r="J40"/>
  <c r="J41"/>
  <c r="J42"/>
  <c r="J43"/>
  <c r="J44"/>
  <c r="J46"/>
  <c r="J47"/>
  <c r="J48"/>
  <c r="J49"/>
  <c r="J10"/>
  <c r="L55"/>
  <c r="K55"/>
  <c r="J53"/>
  <c r="G55"/>
  <c r="H55"/>
  <c r="I55"/>
  <c r="F55"/>
  <c r="J55"/>
  <c r="D10" i="7"/>
  <c r="D51"/>
  <c r="C51"/>
  <c r="D51" i="6"/>
  <c r="H10"/>
  <c r="H51"/>
  <c r="I10"/>
  <c r="I51"/>
  <c r="E10" i="7"/>
  <c r="J10" i="6"/>
  <c r="E51" i="7"/>
  <c r="I10"/>
  <c r="H10"/>
  <c r="H51"/>
  <c r="L10" i="6"/>
  <c r="L51"/>
  <c r="J51"/>
  <c r="J10" i="7"/>
  <c r="I51"/>
  <c r="L10"/>
  <c r="L51"/>
  <c r="J51"/>
</calcChain>
</file>

<file path=xl/comments1.xml><?xml version="1.0" encoding="utf-8"?>
<comments xmlns="http://schemas.openxmlformats.org/spreadsheetml/2006/main">
  <authors>
    <author>Personal</author>
  </authors>
  <commentList>
    <comment ref="I10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Incremento de Sueldo semana 5 del 26-01 al 01/02/09 en 100.00</t>
        </r>
      </text>
    </comment>
  </commentList>
</comments>
</file>

<file path=xl/comments2.xml><?xml version="1.0" encoding="utf-8"?>
<comments xmlns="http://schemas.openxmlformats.org/spreadsheetml/2006/main">
  <authors>
    <author>Personal</author>
  </authors>
  <commentList>
    <comment ref="I10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Incremento de Sueldo semana 5 del 26-01 al 01/02/09 en 100.00</t>
        </r>
      </text>
    </comment>
  </commentList>
</comments>
</file>

<file path=xl/sharedStrings.xml><?xml version="1.0" encoding="utf-8"?>
<sst xmlns="http://schemas.openxmlformats.org/spreadsheetml/2006/main" count="669" uniqueCount="81">
  <si>
    <t xml:space="preserve">CONTROL DE NOMINA </t>
  </si>
  <si>
    <t>Semana 21 del 17 al 23 de Mayo  de 2010.</t>
  </si>
  <si>
    <t xml:space="preserve">NOMBRE DEL TRABAJADOR </t>
  </si>
  <si>
    <t>Días laborados</t>
  </si>
  <si>
    <t>SUELDO</t>
  </si>
  <si>
    <t>NETO A PAGAR</t>
  </si>
  <si>
    <t>Asistencia</t>
  </si>
  <si>
    <t>7º Día</t>
  </si>
  <si>
    <t>Total</t>
  </si>
  <si>
    <t>Premio</t>
  </si>
  <si>
    <t>Complemento</t>
  </si>
  <si>
    <t>FISCAL</t>
  </si>
  <si>
    <t>Uso</t>
  </si>
  <si>
    <t>NO FISCAL</t>
  </si>
  <si>
    <t>Subtotal</t>
  </si>
  <si>
    <t>Octavio</t>
  </si>
  <si>
    <t>Uniforme</t>
  </si>
  <si>
    <t>Araus Avendaño Luís Félix</t>
  </si>
  <si>
    <t>Arenas Castro David</t>
  </si>
  <si>
    <t>Arévalo García Juliana</t>
  </si>
  <si>
    <t>Armenta Hernández Francisco</t>
  </si>
  <si>
    <t xml:space="preserve"> </t>
  </si>
  <si>
    <t>Báez Ramírez Pablo</t>
  </si>
  <si>
    <t>BARRIENTOS ALVAREZ NANCY ESTER</t>
  </si>
  <si>
    <t>Bravo Hernández Sergio Elías</t>
  </si>
  <si>
    <t>BRIONES MIER PAULA ROSALINDA</t>
  </si>
  <si>
    <t>Briones Ortiz María Isabel</t>
  </si>
  <si>
    <t>Carrillo González Pedro</t>
  </si>
  <si>
    <t>Vacaciones</t>
  </si>
  <si>
    <t>Cebada Xochicale Argelia</t>
  </si>
  <si>
    <t>Cortés Jiménez Fausto</t>
  </si>
  <si>
    <t>Cortés Mares Octavio</t>
  </si>
  <si>
    <t>CORTES MOTA ALBERTO</t>
  </si>
  <si>
    <t>Díaz Hernández Cruz</t>
  </si>
  <si>
    <t>Estrada López Mónica</t>
  </si>
  <si>
    <t>FLORES SALAS JORGE</t>
  </si>
  <si>
    <t>GONZALEZ  GUERRERO FELIPE DE JESUS</t>
  </si>
  <si>
    <t>Gordian Rivera Lorena</t>
  </si>
  <si>
    <t>Gutiérrez Romero Luz María</t>
  </si>
  <si>
    <t>HERNANDEZ TORRES ROSA MARIA</t>
  </si>
  <si>
    <t>LEON LLERANDI MARIA DE LOS ANGELES</t>
  </si>
  <si>
    <t>LOPEZ PADILLA ISRAEL</t>
  </si>
  <si>
    <t>Mejía Ávila José Luis</t>
  </si>
  <si>
    <t>Méndez García Jaime Octavio</t>
  </si>
  <si>
    <t>PACHECO ABREGO JOSE JESUS</t>
  </si>
  <si>
    <t>Palma Oliver Edgar</t>
  </si>
  <si>
    <t>PEREZ GALAN MIGUEL ANGEL</t>
  </si>
  <si>
    <t>Pichardo González Eduardo</t>
  </si>
  <si>
    <t>Ramírez Jimarez Elvira Eufemia</t>
  </si>
  <si>
    <t>Rocha Bravo Gabino</t>
  </si>
  <si>
    <t>RODRIGUEZ ELIZABETH</t>
  </si>
  <si>
    <t>Baja</t>
  </si>
  <si>
    <t>ROMERO IBARRA ROBERTO</t>
  </si>
  <si>
    <t>ROMERO RAMOS ABEL</t>
  </si>
  <si>
    <t>Santiago Hernández Valente</t>
  </si>
  <si>
    <t>SILVA ELEUTERIA</t>
  </si>
  <si>
    <t>Varillas Robles Felipe de Jesús</t>
  </si>
  <si>
    <t>VICTORIANO GONZALEZ EVELIA</t>
  </si>
  <si>
    <t>Zitlalpopoca García Alejandro</t>
  </si>
  <si>
    <t>Notas.</t>
  </si>
  <si>
    <t>Efectivo Recibido</t>
  </si>
  <si>
    <t>Semana 19 del 03 al 09 de Mayo  de 2010.</t>
  </si>
  <si>
    <t>Barrientos Alvarez Nancy Ester</t>
  </si>
  <si>
    <t>Semana 20 del 10 al 16 de Mayo  de 2010.</t>
  </si>
  <si>
    <t>Semana 22 del 24 al 30 de Mayo  de 2010.</t>
  </si>
  <si>
    <t>Central</t>
  </si>
  <si>
    <t>Almacen</t>
  </si>
  <si>
    <t>Obrador</t>
  </si>
  <si>
    <t>Semana 23 del 31 de Mayo al 6 de Junio de 2010.</t>
  </si>
  <si>
    <t>Atlatenco Quiebras Juan Manuel</t>
  </si>
  <si>
    <t>MONARCA ATLATENCO LUCERO</t>
  </si>
  <si>
    <t>Semana 24 del 07 AL 13 de Junio de 2010.</t>
  </si>
  <si>
    <t>Semana 25 del 14 al 20 de Junio de 2010.</t>
  </si>
  <si>
    <t>Semana 26 del 21 al 27 de Junio de 2010.</t>
  </si>
  <si>
    <t>Semana 27 del 28 de Junio al 04 de Julio de 2010.</t>
  </si>
  <si>
    <t>González Guerrero Felipe de Jesús</t>
  </si>
  <si>
    <t>BAJA</t>
  </si>
  <si>
    <t>INCAPACIDAD</t>
  </si>
  <si>
    <t>Semana 28 del 05 al 11 de Julio de 2010.</t>
  </si>
  <si>
    <t>ARELLANO SANCHEZ BRENDA GUADALUPE</t>
  </si>
  <si>
    <t>Hernández Torres Rosa Maria</t>
  </si>
</sst>
</file>

<file path=xl/styles.xml><?xml version="1.0" encoding="utf-8"?>
<styleSheet xmlns="http://schemas.openxmlformats.org/spreadsheetml/2006/main">
  <numFmts count="2">
    <numFmt numFmtId="170" formatCode="_-&quot;$&quot;* #,##0.00_-;\-&quot;$&quot;* #,##0.00_-;_-&quot;$&quot;* &quot;-&quot;??_-;_-@_-"/>
    <numFmt numFmtId="171" formatCode="_-* #,##0.00_-;\-* #,##0.00_-;_-* &quot;-&quot;??_-;_-@_-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171" fontId="14" fillId="0" borderId="0" applyFont="0" applyFill="0" applyBorder="0" applyAlignment="0" applyProtection="0"/>
    <xf numFmtId="170" fontId="14" fillId="0" borderId="0" applyFont="0" applyFill="0" applyBorder="0" applyAlignment="0" applyProtection="0"/>
  </cellStyleXfs>
  <cellXfs count="119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170" fontId="1" fillId="0" borderId="1" xfId="2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center" shrinkToFit="1"/>
    </xf>
    <xf numFmtId="171" fontId="1" fillId="0" borderId="1" xfId="0" applyNumberFormat="1" applyFont="1" applyFill="1" applyBorder="1" applyAlignment="1">
      <alignment horizontal="left" vertical="center" shrinkToFit="1"/>
    </xf>
    <xf numFmtId="170" fontId="1" fillId="0" borderId="1" xfId="0" applyNumberFormat="1" applyFont="1" applyFill="1" applyBorder="1"/>
    <xf numFmtId="171" fontId="1" fillId="2" borderId="1" xfId="0" applyNumberFormat="1" applyFont="1" applyFill="1" applyBorder="1" applyAlignment="1">
      <alignment horizontal="left" vertical="center" shrinkToFit="1"/>
    </xf>
    <xf numFmtId="171" fontId="4" fillId="0" borderId="2" xfId="0" applyNumberFormat="1" applyFont="1" applyFill="1" applyBorder="1" applyAlignment="1">
      <alignment horizontal="left" vertical="center"/>
    </xf>
    <xf numFmtId="171" fontId="1" fillId="0" borderId="0" xfId="0" applyNumberFormat="1" applyFont="1" applyFill="1"/>
    <xf numFmtId="0" fontId="5" fillId="0" borderId="1" xfId="0" applyFont="1" applyFill="1" applyBorder="1" applyAlignment="1">
      <alignment horizontal="left" vertical="center" shrinkToFit="1"/>
    </xf>
    <xf numFmtId="171" fontId="4" fillId="0" borderId="3" xfId="0" applyNumberFormat="1" applyFont="1" applyFill="1" applyBorder="1" applyAlignment="1">
      <alignment horizontal="left" vertical="center"/>
    </xf>
    <xf numFmtId="171" fontId="1" fillId="0" borderId="1" xfId="0" applyNumberFormat="1" applyFont="1" applyFill="1" applyBorder="1" applyAlignment="1">
      <alignment horizontal="right" vertical="center" wrapText="1"/>
    </xf>
    <xf numFmtId="171" fontId="4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/>
    <xf numFmtId="171" fontId="1" fillId="0" borderId="1" xfId="1" applyFont="1" applyFill="1" applyBorder="1" applyAlignment="1">
      <alignment horizontal="left" vertical="center" shrinkToFit="1"/>
    </xf>
    <xf numFmtId="0" fontId="1" fillId="0" borderId="1" xfId="0" applyFont="1" applyFill="1" applyBorder="1" applyAlignment="1"/>
    <xf numFmtId="170" fontId="1" fillId="0" borderId="1" xfId="0" applyNumberFormat="1" applyFont="1" applyFill="1" applyBorder="1" applyAlignment="1"/>
    <xf numFmtId="0" fontId="3" fillId="0" borderId="1" xfId="0" applyFont="1" applyFill="1" applyBorder="1" applyAlignment="1"/>
    <xf numFmtId="170" fontId="1" fillId="0" borderId="0" xfId="0" applyNumberFormat="1" applyFont="1" applyFill="1"/>
    <xf numFmtId="171" fontId="1" fillId="0" borderId="1" xfId="0" applyNumberFormat="1" applyFont="1" applyFill="1" applyBorder="1" applyAlignment="1">
      <alignment horizontal="center" vertical="center"/>
    </xf>
    <xf numFmtId="12" fontId="1" fillId="0" borderId="0" xfId="0" applyNumberFormat="1" applyFont="1" applyFill="1"/>
    <xf numFmtId="0" fontId="1" fillId="2" borderId="1" xfId="0" applyFont="1" applyFill="1" applyBorder="1" applyAlignment="1">
      <alignment horizontal="left" vertical="center" shrinkToFit="1"/>
    </xf>
    <xf numFmtId="171" fontId="4" fillId="0" borderId="4" xfId="0" applyNumberFormat="1" applyFont="1" applyFill="1" applyBorder="1" applyAlignment="1">
      <alignment horizontal="left" vertical="center"/>
    </xf>
    <xf numFmtId="171" fontId="4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left"/>
    </xf>
    <xf numFmtId="171" fontId="1" fillId="0" borderId="5" xfId="0" applyNumberFormat="1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horizontal="left" vertical="center" shrinkToFit="1"/>
    </xf>
    <xf numFmtId="171" fontId="1" fillId="0" borderId="6" xfId="0" applyNumberFormat="1" applyFont="1" applyFill="1" applyBorder="1" applyAlignment="1">
      <alignment horizontal="left" vertical="center" shrinkToFit="1"/>
    </xf>
    <xf numFmtId="0" fontId="1" fillId="0" borderId="7" xfId="0" applyFont="1" applyFill="1" applyBorder="1" applyAlignment="1">
      <alignment horizontal="left" vertical="center" shrinkToFit="1"/>
    </xf>
    <xf numFmtId="171" fontId="1" fillId="0" borderId="8" xfId="0" applyNumberFormat="1" applyFont="1" applyFill="1" applyBorder="1" applyAlignment="1">
      <alignment horizontal="left" vertical="center" shrinkToFit="1"/>
    </xf>
    <xf numFmtId="0" fontId="1" fillId="0" borderId="9" xfId="0" applyFont="1" applyFill="1" applyBorder="1" applyAlignment="1">
      <alignment horizontal="left" vertical="center" shrinkToFit="1"/>
    </xf>
    <xf numFmtId="0" fontId="1" fillId="0" borderId="10" xfId="0" applyFont="1" applyFill="1" applyBorder="1" applyAlignment="1">
      <alignment horizontal="left" vertical="center" shrinkToFit="1"/>
    </xf>
    <xf numFmtId="171" fontId="1" fillId="0" borderId="10" xfId="0" applyNumberFormat="1" applyFont="1" applyFill="1" applyBorder="1" applyAlignment="1">
      <alignment horizontal="left" vertical="center" shrinkToFit="1"/>
    </xf>
    <xf numFmtId="171" fontId="1" fillId="0" borderId="11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171" fontId="1" fillId="0" borderId="3" xfId="0" applyNumberFormat="1" applyFont="1" applyFill="1" applyBorder="1" applyAlignment="1">
      <alignment horizontal="center" vertical="center"/>
    </xf>
    <xf numFmtId="171" fontId="1" fillId="0" borderId="3" xfId="0" applyNumberFormat="1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horizontal="right" vertical="center" wrapText="1"/>
    </xf>
    <xf numFmtId="171" fontId="1" fillId="0" borderId="6" xfId="0" applyNumberFormat="1" applyFont="1" applyFill="1" applyBorder="1" applyAlignment="1">
      <alignment horizontal="right" vertical="center" wrapText="1"/>
    </xf>
    <xf numFmtId="171" fontId="4" fillId="0" borderId="6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 shrinkToFit="1"/>
    </xf>
    <xf numFmtId="171" fontId="1" fillId="2" borderId="8" xfId="0" applyNumberFormat="1" applyFont="1" applyFill="1" applyBorder="1" applyAlignment="1">
      <alignment horizontal="left" vertical="center" shrinkToFit="1"/>
    </xf>
    <xf numFmtId="0" fontId="1" fillId="2" borderId="9" xfId="0" applyFont="1" applyFill="1" applyBorder="1" applyAlignment="1">
      <alignment horizontal="left" vertical="center" shrinkToFit="1"/>
    </xf>
    <xf numFmtId="0" fontId="1" fillId="2" borderId="10" xfId="0" applyFont="1" applyFill="1" applyBorder="1" applyAlignment="1">
      <alignment horizontal="left" vertical="center" shrinkToFit="1"/>
    </xf>
    <xf numFmtId="171" fontId="1" fillId="2" borderId="10" xfId="0" applyNumberFormat="1" applyFont="1" applyFill="1" applyBorder="1" applyAlignment="1">
      <alignment horizontal="left" vertical="center" shrinkToFit="1"/>
    </xf>
    <xf numFmtId="171" fontId="1" fillId="2" borderId="11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 shrinkToFit="1"/>
    </xf>
    <xf numFmtId="171" fontId="1" fillId="0" borderId="0" xfId="0" applyNumberFormat="1" applyFont="1" applyFill="1" applyBorder="1" applyAlignment="1">
      <alignment horizontal="center" vertical="center"/>
    </xf>
    <xf numFmtId="171" fontId="1" fillId="0" borderId="0" xfId="0" applyNumberFormat="1" applyFont="1" applyFill="1" applyBorder="1" applyAlignment="1">
      <alignment horizontal="left" vertical="center" shrinkToFit="1"/>
    </xf>
    <xf numFmtId="171" fontId="4" fillId="0" borderId="0" xfId="0" applyNumberFormat="1" applyFont="1" applyFill="1" applyBorder="1" applyAlignment="1">
      <alignment horizontal="left" vertical="center"/>
    </xf>
    <xf numFmtId="0" fontId="1" fillId="0" borderId="12" xfId="0" applyFont="1" applyFill="1" applyBorder="1"/>
    <xf numFmtId="0" fontId="1" fillId="0" borderId="13" xfId="0" applyFont="1" applyFill="1" applyBorder="1" applyAlignment="1">
      <alignment horizontal="left" vertical="center" shrinkToFit="1"/>
    </xf>
    <xf numFmtId="171" fontId="1" fillId="0" borderId="12" xfId="0" applyNumberFormat="1" applyFont="1" applyFill="1" applyBorder="1" applyAlignment="1">
      <alignment horizontal="left" vertical="center" shrinkToFit="1"/>
    </xf>
    <xf numFmtId="0" fontId="3" fillId="0" borderId="6" xfId="0" applyFont="1" applyFill="1" applyBorder="1"/>
    <xf numFmtId="0" fontId="1" fillId="0" borderId="6" xfId="0" applyFont="1" applyFill="1" applyBorder="1"/>
    <xf numFmtId="171" fontId="5" fillId="0" borderId="1" xfId="0" applyNumberFormat="1" applyFont="1" applyFill="1" applyBorder="1" applyAlignment="1">
      <alignment horizontal="left" vertical="center" shrinkToFit="1"/>
    </xf>
    <xf numFmtId="0" fontId="5" fillId="0" borderId="0" xfId="0" applyFont="1" applyFill="1"/>
    <xf numFmtId="171" fontId="4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left"/>
    </xf>
    <xf numFmtId="170" fontId="5" fillId="0" borderId="1" xfId="2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right" vertical="center" wrapText="1"/>
    </xf>
    <xf numFmtId="170" fontId="5" fillId="0" borderId="1" xfId="0" applyNumberFormat="1" applyFont="1" applyFill="1" applyBorder="1"/>
    <xf numFmtId="171" fontId="11" fillId="0" borderId="2" xfId="0" applyNumberFormat="1" applyFont="1" applyFill="1" applyBorder="1" applyAlignment="1">
      <alignment horizontal="left" vertical="center"/>
    </xf>
    <xf numFmtId="171" fontId="5" fillId="0" borderId="1" xfId="0" applyNumberFormat="1" applyFont="1" applyFill="1" applyBorder="1" applyAlignment="1">
      <alignment horizontal="center" vertical="center"/>
    </xf>
    <xf numFmtId="171" fontId="11" fillId="0" borderId="2" xfId="0" applyNumberFormat="1" applyFont="1" applyFill="1" applyBorder="1" applyAlignment="1">
      <alignment horizontal="center" vertical="center"/>
    </xf>
    <xf numFmtId="171" fontId="11" fillId="0" borderId="3" xfId="0" applyNumberFormat="1" applyFont="1" applyFill="1" applyBorder="1" applyAlignment="1">
      <alignment horizontal="left" vertical="center"/>
    </xf>
    <xf numFmtId="171" fontId="5" fillId="0" borderId="1" xfId="0" applyNumberFormat="1" applyFont="1" applyFill="1" applyBorder="1" applyAlignment="1">
      <alignment horizontal="right" vertical="center" wrapText="1"/>
    </xf>
    <xf numFmtId="171" fontId="11" fillId="0" borderId="1" xfId="0" applyNumberFormat="1" applyFont="1" applyFill="1" applyBorder="1" applyAlignment="1">
      <alignment horizontal="left" vertical="center"/>
    </xf>
    <xf numFmtId="0" fontId="1" fillId="0" borderId="3" xfId="0" applyFont="1" applyFill="1" applyBorder="1"/>
    <xf numFmtId="0" fontId="1" fillId="0" borderId="14" xfId="0" applyFont="1" applyFill="1" applyBorder="1" applyAlignment="1">
      <alignment horizontal="center" vertical="center" shrinkToFit="1"/>
    </xf>
    <xf numFmtId="0" fontId="1" fillId="0" borderId="15" xfId="0" applyFont="1" applyFill="1" applyBorder="1" applyAlignment="1">
      <alignment horizontal="center" vertical="center" shrinkToFit="1"/>
    </xf>
    <xf numFmtId="0" fontId="1" fillId="0" borderId="16" xfId="0" applyFont="1" applyFill="1" applyBorder="1" applyAlignment="1">
      <alignment horizontal="center" vertical="center" shrinkToFit="1"/>
    </xf>
    <xf numFmtId="0" fontId="8" fillId="0" borderId="17" xfId="0" applyFont="1" applyFill="1" applyBorder="1" applyAlignment="1">
      <alignment horizontal="center" vertical="center" shrinkToFit="1"/>
    </xf>
    <xf numFmtId="0" fontId="8" fillId="0" borderId="18" xfId="0" applyFont="1" applyFill="1" applyBorder="1" applyAlignment="1">
      <alignment horizontal="center" vertical="center" shrinkToFit="1"/>
    </xf>
    <xf numFmtId="0" fontId="8" fillId="0" borderId="19" xfId="0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center" vertical="center" shrinkToFit="1"/>
    </xf>
    <xf numFmtId="0" fontId="7" fillId="0" borderId="19" xfId="0" applyFont="1" applyFill="1" applyBorder="1" applyAlignment="1">
      <alignment horizontal="center" vertical="center" shrinkToFit="1"/>
    </xf>
    <xf numFmtId="171" fontId="1" fillId="0" borderId="14" xfId="0" applyNumberFormat="1" applyFont="1" applyFill="1" applyBorder="1" applyAlignment="1">
      <alignment horizontal="center" vertical="center" shrinkToFit="1"/>
    </xf>
    <xf numFmtId="171" fontId="1" fillId="0" borderId="15" xfId="0" applyNumberFormat="1" applyFont="1" applyFill="1" applyBorder="1" applyAlignment="1">
      <alignment horizontal="center" vertical="center" shrinkToFit="1"/>
    </xf>
    <xf numFmtId="171" fontId="1" fillId="0" borderId="16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horizontal="center" vertical="center" shrinkToFit="1"/>
    </xf>
    <xf numFmtId="0" fontId="6" fillId="0" borderId="19" xfId="0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shrinkToFit="1"/>
    </xf>
    <xf numFmtId="0" fontId="1" fillId="0" borderId="18" xfId="0" applyFont="1" applyFill="1" applyBorder="1" applyAlignment="1">
      <alignment horizontal="center" vertical="center" shrinkToFit="1"/>
    </xf>
    <xf numFmtId="0" fontId="1" fillId="0" borderId="19" xfId="0" applyFont="1" applyFill="1" applyBorder="1" applyAlignment="1">
      <alignment horizontal="center" vertical="center" shrinkToFit="1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171" fontId="5" fillId="0" borderId="14" xfId="0" applyNumberFormat="1" applyFont="1" applyFill="1" applyBorder="1" applyAlignment="1">
      <alignment horizontal="center" vertical="center" shrinkToFit="1"/>
    </xf>
    <xf numFmtId="171" fontId="5" fillId="0" borderId="15" xfId="0" applyNumberFormat="1" applyFont="1" applyFill="1" applyBorder="1" applyAlignment="1">
      <alignment horizontal="center" vertical="center" shrinkToFit="1"/>
    </xf>
    <xf numFmtId="171" fontId="5" fillId="0" borderId="16" xfId="0" applyNumberFormat="1" applyFont="1" applyFill="1" applyBorder="1" applyAlignment="1">
      <alignment horizontal="center" vertical="center" shrinkToFi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osy\Configuraci&#243;n%20local\Archivos%20temporales%20de%20Internet\Content.IE5\7I67GD6B\Nomina%2024%207-13-06-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osy\Configuraci&#243;n%20local\Archivos%20temporales%20de%20Internet\Content.IE5\7I67GD6B\Nomina%2025%2014-20-06-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"/>
      <sheetName val="ValesC"/>
      <sheetName val="Herradura"/>
      <sheetName val="ValesH"/>
      <sheetName val="CIC"/>
      <sheetName val="ValesCIC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B11" t="str">
            <v>Aguilar Solano Beatriz</v>
          </cell>
          <cell r="C11">
            <v>6</v>
          </cell>
          <cell r="D11">
            <v>1</v>
          </cell>
          <cell r="E11">
            <v>7</v>
          </cell>
          <cell r="F11">
            <v>128.56869498660544</v>
          </cell>
          <cell r="G11">
            <v>899.98086490623803</v>
          </cell>
          <cell r="H11">
            <v>0</v>
          </cell>
          <cell r="I11">
            <v>899.98086490623803</v>
          </cell>
          <cell r="J11">
            <v>0</v>
          </cell>
          <cell r="K11">
            <v>22.340675000000001</v>
          </cell>
          <cell r="L11">
            <v>0</v>
          </cell>
          <cell r="M11">
            <v>22.340675000000001</v>
          </cell>
          <cell r="N11">
            <v>877.64018990623799</v>
          </cell>
          <cell r="O11">
            <v>35.586712014421821</v>
          </cell>
          <cell r="P11">
            <v>913.22690192065977</v>
          </cell>
        </row>
        <row r="12">
          <cell r="B12" t="str">
            <v>Araus Avendaño Luís Félix</v>
          </cell>
          <cell r="C12">
            <v>4</v>
          </cell>
          <cell r="D12">
            <v>0.66666666666666663</v>
          </cell>
          <cell r="E12">
            <v>4.666666666666667</v>
          </cell>
          <cell r="F12">
            <v>214.29391504018372</v>
          </cell>
          <cell r="G12">
            <v>1000.0382701875241</v>
          </cell>
          <cell r="H12">
            <v>0</v>
          </cell>
          <cell r="I12">
            <v>1000.0382701875241</v>
          </cell>
          <cell r="J12">
            <v>0</v>
          </cell>
          <cell r="K12">
            <v>26.172929999999997</v>
          </cell>
          <cell r="L12">
            <v>519.89123265753415</v>
          </cell>
          <cell r="M12">
            <v>546.0641626575341</v>
          </cell>
          <cell r="N12">
            <v>453.97410752998996</v>
          </cell>
          <cell r="O12">
            <v>27.817261572018431</v>
          </cell>
          <cell r="P12">
            <v>481.79136910200839</v>
          </cell>
        </row>
        <row r="13">
          <cell r="B13" t="str">
            <v>Arenas Castro David</v>
          </cell>
          <cell r="C13">
            <v>6</v>
          </cell>
          <cell r="D13">
            <v>1</v>
          </cell>
          <cell r="E13">
            <v>7</v>
          </cell>
          <cell r="F13">
            <v>200</v>
          </cell>
          <cell r="G13">
            <v>1400</v>
          </cell>
          <cell r="H13">
            <v>0</v>
          </cell>
          <cell r="I13">
            <v>1400</v>
          </cell>
          <cell r="J13">
            <v>35.922587789473681</v>
          </cell>
          <cell r="K13">
            <v>36.189971999999997</v>
          </cell>
          <cell r="L13">
            <v>0</v>
          </cell>
          <cell r="M13">
            <v>72.112559789473679</v>
          </cell>
          <cell r="N13">
            <v>1327.8874402105264</v>
          </cell>
          <cell r="O13">
            <v>0</v>
          </cell>
          <cell r="P13">
            <v>1327.8874402105264</v>
          </cell>
        </row>
        <row r="14">
          <cell r="B14" t="str">
            <v>Arévalo García Juliana</v>
          </cell>
          <cell r="C14">
            <v>6</v>
          </cell>
          <cell r="D14">
            <v>1</v>
          </cell>
          <cell r="E14">
            <v>7</v>
          </cell>
          <cell r="F14">
            <v>143.2166092613854</v>
          </cell>
          <cell r="G14">
            <v>1002.5162648296978</v>
          </cell>
          <cell r="H14">
            <v>0</v>
          </cell>
          <cell r="I14">
            <v>1002.5162648296978</v>
          </cell>
          <cell r="J14">
            <v>0</v>
          </cell>
          <cell r="K14">
            <v>24.885962499999998</v>
          </cell>
          <cell r="L14">
            <v>0</v>
          </cell>
          <cell r="M14">
            <v>24.885962499999998</v>
          </cell>
          <cell r="N14">
            <v>977.63030232969777</v>
          </cell>
          <cell r="O14">
            <v>27.547655754949936</v>
          </cell>
          <cell r="P14">
            <v>1005.1779580846477</v>
          </cell>
        </row>
        <row r="15">
          <cell r="B15" t="str">
            <v>Armenta Hernández Francisco</v>
          </cell>
          <cell r="C15">
            <v>6</v>
          </cell>
          <cell r="D15">
            <v>1</v>
          </cell>
          <cell r="E15">
            <v>7</v>
          </cell>
          <cell r="F15">
            <v>143.51320321469578</v>
          </cell>
          <cell r="G15">
            <v>1004.5924225028705</v>
          </cell>
          <cell r="H15">
            <v>0</v>
          </cell>
          <cell r="I15">
            <v>1004.5924225028705</v>
          </cell>
          <cell r="J15">
            <v>0</v>
          </cell>
          <cell r="K15">
            <v>24.9375</v>
          </cell>
          <cell r="L15">
            <v>425.98990451612906</v>
          </cell>
          <cell r="M15">
            <v>450.92740451612906</v>
          </cell>
          <cell r="N15">
            <v>553.66501798674142</v>
          </cell>
          <cell r="O15">
            <v>27.32176980010874</v>
          </cell>
          <cell r="P15">
            <v>580.98678778685019</v>
          </cell>
        </row>
        <row r="16">
          <cell r="B16" t="str">
            <v>Atlatenco Quiebras Juan Manuel</v>
          </cell>
          <cell r="C16">
            <v>6</v>
          </cell>
          <cell r="D16">
            <v>1</v>
          </cell>
          <cell r="E16">
            <v>7</v>
          </cell>
          <cell r="F16">
            <v>200</v>
          </cell>
          <cell r="G16">
            <v>1400</v>
          </cell>
          <cell r="H16">
            <v>0</v>
          </cell>
          <cell r="I16">
            <v>1400</v>
          </cell>
          <cell r="J16">
            <v>35.922587789473681</v>
          </cell>
          <cell r="K16">
            <v>36.189971999999997</v>
          </cell>
          <cell r="L16">
            <v>0</v>
          </cell>
          <cell r="M16">
            <v>72.112559789473679</v>
          </cell>
          <cell r="N16">
            <v>1327.8874402105264</v>
          </cell>
          <cell r="O16">
            <v>0</v>
          </cell>
          <cell r="P16">
            <v>1327.8874402105264</v>
          </cell>
        </row>
        <row r="17">
          <cell r="B17" t="str">
            <v>Báez Ramírez Pablo</v>
          </cell>
          <cell r="C17">
            <v>6</v>
          </cell>
          <cell r="D17">
            <v>1</v>
          </cell>
          <cell r="E17">
            <v>7</v>
          </cell>
          <cell r="F17">
            <v>142.55644852659779</v>
          </cell>
          <cell r="G17">
            <v>997.89513968618451</v>
          </cell>
          <cell r="H17">
            <v>0</v>
          </cell>
          <cell r="I17">
            <v>997.89513968618451</v>
          </cell>
          <cell r="J17">
            <v>0</v>
          </cell>
          <cell r="K17">
            <v>24.771249999999998</v>
          </cell>
          <cell r="L17">
            <v>0</v>
          </cell>
          <cell r="M17">
            <v>24.771249999999998</v>
          </cell>
          <cell r="N17">
            <v>973.1238896861845</v>
          </cell>
          <cell r="O17">
            <v>28.050434170564174</v>
          </cell>
          <cell r="P17">
            <v>1001.1743238567486</v>
          </cell>
        </row>
        <row r="18">
          <cell r="B18" t="str">
            <v>Bravo Hernández Sergio Elías</v>
          </cell>
          <cell r="C18">
            <v>6</v>
          </cell>
          <cell r="D18">
            <v>1</v>
          </cell>
          <cell r="E18">
            <v>7</v>
          </cell>
          <cell r="F18">
            <v>126.76999617298127</v>
          </cell>
          <cell r="G18">
            <v>887.3899732108689</v>
          </cell>
          <cell r="H18">
            <v>0</v>
          </cell>
          <cell r="I18">
            <v>887.3899732108689</v>
          </cell>
          <cell r="J18">
            <v>0</v>
          </cell>
          <cell r="K18">
            <v>22.028124999999999</v>
          </cell>
          <cell r="L18">
            <v>0</v>
          </cell>
          <cell r="M18">
            <v>22.028124999999999</v>
          </cell>
          <cell r="N18">
            <v>865.36184821086886</v>
          </cell>
          <cell r="O18">
            <v>36.392529082925442</v>
          </cell>
          <cell r="P18">
            <v>901.75437729379428</v>
          </cell>
        </row>
        <row r="19">
          <cell r="B19" t="str">
            <v>Briones Ortiz María Isabel</v>
          </cell>
          <cell r="C19">
            <v>0</v>
          </cell>
          <cell r="D19">
            <v>0</v>
          </cell>
          <cell r="E19">
            <v>0</v>
          </cell>
          <cell r="F19">
            <v>142.85304247990817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B20" t="str">
            <v>Carrillo González Pedro</v>
          </cell>
          <cell r="C20">
            <v>6</v>
          </cell>
          <cell r="D20">
            <v>1</v>
          </cell>
          <cell r="E20">
            <v>7</v>
          </cell>
          <cell r="F20">
            <v>143.51320321469578</v>
          </cell>
          <cell r="G20">
            <v>1004.5924225028705</v>
          </cell>
          <cell r="H20">
            <v>0</v>
          </cell>
          <cell r="I20">
            <v>1004.5924225028705</v>
          </cell>
          <cell r="J20">
            <v>0</v>
          </cell>
          <cell r="K20">
            <v>24.9375</v>
          </cell>
          <cell r="L20">
            <v>405.70467096774195</v>
          </cell>
          <cell r="M20">
            <v>430.64217096774195</v>
          </cell>
          <cell r="N20">
            <v>573.95025153512847</v>
          </cell>
          <cell r="O20">
            <v>27.32176980010874</v>
          </cell>
          <cell r="P20">
            <v>601.27202133523724</v>
          </cell>
        </row>
        <row r="21">
          <cell r="B21" t="str">
            <v>Cebada Xochicale Argelia</v>
          </cell>
          <cell r="C21">
            <v>6</v>
          </cell>
          <cell r="D21">
            <v>1</v>
          </cell>
          <cell r="E21">
            <v>7</v>
          </cell>
          <cell r="F21">
            <v>334.86414083429014</v>
          </cell>
          <cell r="G21">
            <v>2344.048985840031</v>
          </cell>
          <cell r="H21">
            <v>0</v>
          </cell>
          <cell r="I21">
            <v>2344.048985840031</v>
          </cell>
          <cell r="J21">
            <v>246.24022047305982</v>
          </cell>
          <cell r="K21">
            <v>65.150204000000002</v>
          </cell>
          <cell r="L21">
            <v>0</v>
          </cell>
          <cell r="M21">
            <v>311.39042447305985</v>
          </cell>
          <cell r="N21">
            <v>2032.6585613669713</v>
          </cell>
          <cell r="O21">
            <v>0</v>
          </cell>
          <cell r="P21">
            <v>2032.6585613669713</v>
          </cell>
        </row>
        <row r="22">
          <cell r="B22" t="str">
            <v>Corona Miranda Abraham</v>
          </cell>
          <cell r="C22">
            <v>6</v>
          </cell>
          <cell r="D22">
            <v>1</v>
          </cell>
          <cell r="E22">
            <v>7</v>
          </cell>
          <cell r="F22">
            <v>200</v>
          </cell>
          <cell r="G22">
            <v>1400</v>
          </cell>
          <cell r="H22">
            <v>0</v>
          </cell>
          <cell r="I22">
            <v>1400</v>
          </cell>
          <cell r="J22">
            <v>35.922587789473681</v>
          </cell>
          <cell r="K22">
            <v>36.189971999999997</v>
          </cell>
          <cell r="L22">
            <v>265.97900361290323</v>
          </cell>
          <cell r="M22">
            <v>338.09156340237689</v>
          </cell>
          <cell r="N22">
            <v>1061.9084365976232</v>
          </cell>
          <cell r="O22">
            <v>0</v>
          </cell>
          <cell r="P22">
            <v>1061.9084365976232</v>
          </cell>
        </row>
        <row r="23">
          <cell r="B23" t="str">
            <v>Cortes Jiménez Fausto</v>
          </cell>
          <cell r="C23">
            <v>6</v>
          </cell>
          <cell r="D23">
            <v>1</v>
          </cell>
          <cell r="E23">
            <v>7</v>
          </cell>
          <cell r="F23">
            <v>286.03138155376962</v>
          </cell>
          <cell r="G23">
            <v>2002.2196708763872</v>
          </cell>
          <cell r="H23">
            <v>0</v>
          </cell>
          <cell r="I23">
            <v>2002.2196708763872</v>
          </cell>
          <cell r="J23">
            <v>184.98440723157486</v>
          </cell>
          <cell r="K23">
            <v>54.664036000000003</v>
          </cell>
          <cell r="L23">
            <v>415.16110412903225</v>
          </cell>
          <cell r="M23">
            <v>654.8095473606071</v>
          </cell>
          <cell r="N23">
            <v>1347.41012351578</v>
          </cell>
          <cell r="O23">
            <v>0</v>
          </cell>
          <cell r="P23">
            <v>1347.41012351578</v>
          </cell>
        </row>
        <row r="24">
          <cell r="B24" t="str">
            <v>Cortés Mares Octavio</v>
          </cell>
          <cell r="C24">
            <v>6</v>
          </cell>
          <cell r="D24">
            <v>1</v>
          </cell>
          <cell r="E24">
            <v>7</v>
          </cell>
          <cell r="F24">
            <v>143.51320321469578</v>
          </cell>
          <cell r="G24">
            <v>1004.5924225028705</v>
          </cell>
          <cell r="H24">
            <v>0</v>
          </cell>
          <cell r="I24">
            <v>1004.5924225028705</v>
          </cell>
          <cell r="J24">
            <v>0</v>
          </cell>
          <cell r="K24">
            <v>24.9375</v>
          </cell>
          <cell r="L24">
            <v>418.10120258064512</v>
          </cell>
          <cell r="M24">
            <v>443.03870258064512</v>
          </cell>
          <cell r="N24">
            <v>561.55371992222535</v>
          </cell>
          <cell r="O24">
            <v>27.32176980010874</v>
          </cell>
          <cell r="P24">
            <v>588.87548972233412</v>
          </cell>
        </row>
        <row r="25">
          <cell r="B25" t="str">
            <v>Díaz Hernández Cruz</v>
          </cell>
          <cell r="C25">
            <v>6</v>
          </cell>
          <cell r="D25">
            <v>1</v>
          </cell>
          <cell r="E25">
            <v>7</v>
          </cell>
          <cell r="F25">
            <v>110.02678913126675</v>
          </cell>
          <cell r="G25">
            <v>770.18752391886733</v>
          </cell>
          <cell r="H25">
            <v>0</v>
          </cell>
          <cell r="I25">
            <v>770.18752391886733</v>
          </cell>
          <cell r="J25">
            <v>0</v>
          </cell>
          <cell r="K25">
            <v>19.118750000000002</v>
          </cell>
          <cell r="L25">
            <v>0</v>
          </cell>
          <cell r="M25">
            <v>19.118750000000002</v>
          </cell>
          <cell r="N25">
            <v>751.06877391886735</v>
          </cell>
          <cell r="O25">
            <v>49.456643732350393</v>
          </cell>
          <cell r="P25">
            <v>800.52541765121771</v>
          </cell>
        </row>
        <row r="26">
          <cell r="B26" t="str">
            <v>Estrada López Mónica</v>
          </cell>
          <cell r="C26">
            <v>6</v>
          </cell>
          <cell r="D26">
            <v>1</v>
          </cell>
          <cell r="E26">
            <v>7</v>
          </cell>
          <cell r="F26">
            <v>128.56869498660544</v>
          </cell>
          <cell r="G26">
            <v>899.98086490623803</v>
          </cell>
          <cell r="H26">
            <v>0</v>
          </cell>
          <cell r="I26">
            <v>899.98086490623803</v>
          </cell>
          <cell r="J26">
            <v>0</v>
          </cell>
          <cell r="K26">
            <v>22.340675000000001</v>
          </cell>
          <cell r="L26">
            <v>0</v>
          </cell>
          <cell r="M26">
            <v>22.340675000000001</v>
          </cell>
          <cell r="N26">
            <v>877.64018990623799</v>
          </cell>
          <cell r="O26">
            <v>35.586712014421821</v>
          </cell>
          <cell r="P26">
            <v>913.22690192065977</v>
          </cell>
        </row>
        <row r="27">
          <cell r="B27" t="str">
            <v>Flores Méndez Fredy</v>
          </cell>
          <cell r="C27">
            <v>6</v>
          </cell>
          <cell r="D27">
            <v>1</v>
          </cell>
          <cell r="E27">
            <v>7</v>
          </cell>
          <cell r="F27">
            <v>171.87141216991964</v>
          </cell>
          <cell r="G27">
            <v>1203.0998851894374</v>
          </cell>
          <cell r="H27">
            <v>0</v>
          </cell>
          <cell r="I27">
            <v>1203.0998851894374</v>
          </cell>
          <cell r="J27">
            <v>7.5366974033476311</v>
          </cell>
          <cell r="K27">
            <v>29.86515</v>
          </cell>
          <cell r="L27">
            <v>0</v>
          </cell>
          <cell r="M27">
            <v>37.401847403347631</v>
          </cell>
          <cell r="N27">
            <v>1165.6980377860898</v>
          </cell>
          <cell r="O27">
            <v>0</v>
          </cell>
          <cell r="P27">
            <v>1165.6980377860898</v>
          </cell>
        </row>
        <row r="28">
          <cell r="B28" t="str">
            <v>González Castillo Pedro</v>
          </cell>
          <cell r="C28">
            <v>0</v>
          </cell>
          <cell r="D28">
            <v>0</v>
          </cell>
          <cell r="E28">
            <v>0</v>
          </cell>
          <cell r="F28">
            <v>200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B29" t="str">
            <v>Gordian Rivera Lorena</v>
          </cell>
          <cell r="C29">
            <v>6</v>
          </cell>
          <cell r="D29">
            <v>1</v>
          </cell>
          <cell r="E29">
            <v>7</v>
          </cell>
          <cell r="F29">
            <v>143.51320321469578</v>
          </cell>
          <cell r="G29">
            <v>1004.5924225028705</v>
          </cell>
          <cell r="H29">
            <v>0</v>
          </cell>
          <cell r="I29">
            <v>1004.5924225028705</v>
          </cell>
          <cell r="J29">
            <v>0</v>
          </cell>
          <cell r="K29">
            <v>24.9375</v>
          </cell>
          <cell r="L29">
            <v>0</v>
          </cell>
          <cell r="M29">
            <v>24.9375</v>
          </cell>
          <cell r="N29">
            <v>979.65492250287048</v>
          </cell>
          <cell r="O29">
            <v>27.32176980010874</v>
          </cell>
          <cell r="P29">
            <v>1006.9766923029792</v>
          </cell>
        </row>
        <row r="30">
          <cell r="B30" t="str">
            <v>Gutiérrez Romero Luz María</v>
          </cell>
          <cell r="C30">
            <v>6</v>
          </cell>
          <cell r="D30">
            <v>1</v>
          </cell>
          <cell r="E30">
            <v>7</v>
          </cell>
          <cell r="F30">
            <v>171.43130501339459</v>
          </cell>
          <cell r="G30">
            <v>1200.0191350937621</v>
          </cell>
          <cell r="H30">
            <v>0</v>
          </cell>
          <cell r="I30">
            <v>1200.0191350937621</v>
          </cell>
          <cell r="J30">
            <v>7.2015117929381489</v>
          </cell>
          <cell r="K30">
            <v>29.788675000000005</v>
          </cell>
          <cell r="L30">
            <v>240.00382701875242</v>
          </cell>
          <cell r="M30">
            <v>276.99401381169059</v>
          </cell>
          <cell r="N30">
            <v>923.0251212820715</v>
          </cell>
          <cell r="O30">
            <v>0</v>
          </cell>
          <cell r="P30">
            <v>923.0251212820715</v>
          </cell>
        </row>
        <row r="31">
          <cell r="B31" t="str">
            <v>Hernández Alcántara Cristóbal</v>
          </cell>
          <cell r="C31">
            <v>6</v>
          </cell>
          <cell r="D31">
            <v>1</v>
          </cell>
          <cell r="E31">
            <v>7</v>
          </cell>
          <cell r="F31">
            <v>142.55644852659779</v>
          </cell>
          <cell r="G31">
            <v>997.89513968618451</v>
          </cell>
          <cell r="H31">
            <v>0</v>
          </cell>
          <cell r="I31">
            <v>997.89513968618451</v>
          </cell>
          <cell r="J31">
            <v>0</v>
          </cell>
          <cell r="K31">
            <v>24.771249999999998</v>
          </cell>
          <cell r="L31">
            <v>0</v>
          </cell>
          <cell r="M31">
            <v>24.771249999999998</v>
          </cell>
          <cell r="N31">
            <v>973.1238896861845</v>
          </cell>
          <cell r="O31">
            <v>28.050434170564174</v>
          </cell>
          <cell r="P31">
            <v>1001.1743238567486</v>
          </cell>
        </row>
        <row r="32">
          <cell r="B32" t="str">
            <v>Hernández Crisanto Juan Manuel</v>
          </cell>
          <cell r="C32">
            <v>6</v>
          </cell>
          <cell r="D32">
            <v>1</v>
          </cell>
          <cell r="E32">
            <v>7</v>
          </cell>
          <cell r="F32">
            <v>143.03482587064678</v>
          </cell>
          <cell r="G32">
            <v>1001.2437810945275</v>
          </cell>
          <cell r="H32">
            <v>0</v>
          </cell>
          <cell r="I32">
            <v>1001.2437810945275</v>
          </cell>
          <cell r="J32">
            <v>0</v>
          </cell>
          <cell r="K32">
            <v>24.854375000000001</v>
          </cell>
          <cell r="L32">
            <v>250.31094527363189</v>
          </cell>
          <cell r="M32">
            <v>275.16532027363189</v>
          </cell>
          <cell r="N32">
            <v>726.07846082089566</v>
          </cell>
          <cell r="O32">
            <v>27.686101985336457</v>
          </cell>
          <cell r="P32">
            <v>753.76456280623211</v>
          </cell>
        </row>
        <row r="33">
          <cell r="B33" t="str">
            <v>Jarquin Peñafiel Leonel</v>
          </cell>
          <cell r="C33">
            <v>6</v>
          </cell>
          <cell r="D33">
            <v>1</v>
          </cell>
          <cell r="E33">
            <v>7</v>
          </cell>
          <cell r="F33">
            <v>171.43130501339459</v>
          </cell>
          <cell r="G33">
            <v>1200.0191350937621</v>
          </cell>
          <cell r="H33">
            <v>0</v>
          </cell>
          <cell r="I33">
            <v>1200.0191350937621</v>
          </cell>
          <cell r="J33">
            <v>7.2015117929381489</v>
          </cell>
          <cell r="K33">
            <v>29.788675000000005</v>
          </cell>
          <cell r="L33">
            <v>0</v>
          </cell>
          <cell r="M33">
            <v>36.990186792938154</v>
          </cell>
          <cell r="N33">
            <v>1163.0289483008239</v>
          </cell>
          <cell r="O33">
            <v>0</v>
          </cell>
          <cell r="P33">
            <v>1163.0289483008239</v>
          </cell>
        </row>
        <row r="34">
          <cell r="B34" t="str">
            <v>López Montes Francisco Javier</v>
          </cell>
          <cell r="C34">
            <v>6</v>
          </cell>
          <cell r="D34">
            <v>1</v>
          </cell>
          <cell r="E34">
            <v>7</v>
          </cell>
          <cell r="F34">
            <v>50</v>
          </cell>
          <cell r="G34">
            <v>350</v>
          </cell>
          <cell r="H34">
            <v>0</v>
          </cell>
          <cell r="I34">
            <v>350</v>
          </cell>
          <cell r="J34">
            <v>0</v>
          </cell>
          <cell r="K34">
            <v>8.6882249999999992</v>
          </cell>
          <cell r="L34">
            <v>0</v>
          </cell>
          <cell r="M34">
            <v>8.6882249999999992</v>
          </cell>
          <cell r="N34">
            <v>341.31177500000001</v>
          </cell>
          <cell r="O34">
            <v>76.440750526315782</v>
          </cell>
          <cell r="P34">
            <v>417.75252552631582</v>
          </cell>
        </row>
        <row r="35">
          <cell r="B35" t="str">
            <v>López Montes Jaime</v>
          </cell>
          <cell r="C35">
            <v>6</v>
          </cell>
          <cell r="D35">
            <v>1</v>
          </cell>
          <cell r="E35">
            <v>7</v>
          </cell>
          <cell r="F35">
            <v>171.41216991963262</v>
          </cell>
          <cell r="G35">
            <v>1199.8851894374284</v>
          </cell>
          <cell r="H35">
            <v>0</v>
          </cell>
          <cell r="I35">
            <v>1199.8851894374284</v>
          </cell>
          <cell r="J35">
            <v>7.1869385055290564</v>
          </cell>
          <cell r="K35">
            <v>29.785349999999998</v>
          </cell>
          <cell r="L35">
            <v>354.20012193548382</v>
          </cell>
          <cell r="M35">
            <v>391.17241044101286</v>
          </cell>
          <cell r="N35">
            <v>808.71277899641552</v>
          </cell>
          <cell r="O35">
            <v>0</v>
          </cell>
          <cell r="P35">
            <v>808.71277899641552</v>
          </cell>
        </row>
        <row r="36">
          <cell r="B36" t="str">
            <v>Luis Segura Edith</v>
          </cell>
          <cell r="C36">
            <v>6</v>
          </cell>
          <cell r="D36">
            <v>1</v>
          </cell>
          <cell r="E36">
            <v>7</v>
          </cell>
          <cell r="F36">
            <v>95.675468809797181</v>
          </cell>
          <cell r="G36">
            <v>669.72828166858028</v>
          </cell>
          <cell r="H36">
            <v>0</v>
          </cell>
          <cell r="I36">
            <v>669.72828166858028</v>
          </cell>
          <cell r="J36">
            <v>0</v>
          </cell>
          <cell r="K36">
            <v>16.625</v>
          </cell>
          <cell r="L36">
            <v>0</v>
          </cell>
          <cell r="M36">
            <v>16.625</v>
          </cell>
          <cell r="N36">
            <v>653.10328166858028</v>
          </cell>
          <cell r="O36">
            <v>55.886035236368762</v>
          </cell>
          <cell r="P36">
            <v>708.98931690494908</v>
          </cell>
        </row>
        <row r="37">
          <cell r="B37" t="str">
            <v>Martínez Paz Salvador</v>
          </cell>
          <cell r="C37">
            <v>6</v>
          </cell>
          <cell r="D37">
            <v>1</v>
          </cell>
          <cell r="E37">
            <v>7</v>
          </cell>
          <cell r="F37">
            <v>95.675468809797181</v>
          </cell>
          <cell r="G37">
            <v>669.72828166858028</v>
          </cell>
          <cell r="H37">
            <v>0</v>
          </cell>
          <cell r="I37">
            <v>669.72828166858028</v>
          </cell>
          <cell r="J37">
            <v>0</v>
          </cell>
          <cell r="K37">
            <v>16.625</v>
          </cell>
          <cell r="L37">
            <v>0</v>
          </cell>
          <cell r="M37">
            <v>16.625</v>
          </cell>
          <cell r="N37">
            <v>653.10328166858028</v>
          </cell>
          <cell r="O37">
            <v>55.886035236368762</v>
          </cell>
          <cell r="P37">
            <v>708.98931690494908</v>
          </cell>
        </row>
        <row r="38">
          <cell r="B38" t="str">
            <v>Mejía Ávila José Luis</v>
          </cell>
          <cell r="C38">
            <v>6</v>
          </cell>
          <cell r="D38">
            <v>1</v>
          </cell>
          <cell r="E38">
            <v>7</v>
          </cell>
          <cell r="F38">
            <v>200</v>
          </cell>
          <cell r="G38">
            <v>1400</v>
          </cell>
          <cell r="H38">
            <v>0</v>
          </cell>
          <cell r="I38">
            <v>1400</v>
          </cell>
          <cell r="J38">
            <v>35.922587789473681</v>
          </cell>
          <cell r="K38">
            <v>36.189971999999997</v>
          </cell>
          <cell r="L38">
            <v>537.33329754838712</v>
          </cell>
          <cell r="M38">
            <v>609.44585733786084</v>
          </cell>
          <cell r="N38">
            <v>790.55414266213916</v>
          </cell>
          <cell r="O38">
            <v>0</v>
          </cell>
          <cell r="P38">
            <v>790.55414266213916</v>
          </cell>
        </row>
        <row r="39">
          <cell r="B39" t="str">
            <v>Méndez García Jaime Octavio</v>
          </cell>
          <cell r="C39">
            <v>6</v>
          </cell>
          <cell r="D39">
            <v>1</v>
          </cell>
          <cell r="E39">
            <v>7</v>
          </cell>
          <cell r="F39">
            <v>200</v>
          </cell>
          <cell r="G39">
            <v>1400</v>
          </cell>
          <cell r="H39">
            <v>0</v>
          </cell>
          <cell r="I39">
            <v>1400</v>
          </cell>
          <cell r="J39">
            <v>35.922587789473681</v>
          </cell>
          <cell r="K39">
            <v>36.189971999999997</v>
          </cell>
          <cell r="L39">
            <v>0</v>
          </cell>
          <cell r="M39">
            <v>72.112559789473679</v>
          </cell>
          <cell r="N39">
            <v>1327.8874402105264</v>
          </cell>
          <cell r="O39">
            <v>0</v>
          </cell>
          <cell r="P39">
            <v>1327.8874402105264</v>
          </cell>
        </row>
        <row r="40">
          <cell r="B40" t="str">
            <v>Palma Oliver Edgar</v>
          </cell>
          <cell r="C40">
            <v>6</v>
          </cell>
          <cell r="D40">
            <v>1</v>
          </cell>
          <cell r="E40">
            <v>7</v>
          </cell>
          <cell r="F40">
            <v>200</v>
          </cell>
          <cell r="G40">
            <v>1400</v>
          </cell>
          <cell r="H40">
            <v>0</v>
          </cell>
          <cell r="I40">
            <v>1400</v>
          </cell>
          <cell r="J40">
            <v>35.922587789473681</v>
          </cell>
          <cell r="K40">
            <v>36.189971999999997</v>
          </cell>
          <cell r="L40">
            <v>0</v>
          </cell>
          <cell r="M40">
            <v>72.112559789473679</v>
          </cell>
          <cell r="N40">
            <v>1327.8874402105264</v>
          </cell>
          <cell r="O40">
            <v>0</v>
          </cell>
          <cell r="P40">
            <v>1327.8874402105264</v>
          </cell>
        </row>
        <row r="41">
          <cell r="B41" t="str">
            <v>Pichardo González Eduardo</v>
          </cell>
          <cell r="C41">
            <v>5</v>
          </cell>
          <cell r="D41">
            <v>0.83333333333333326</v>
          </cell>
          <cell r="E41">
            <v>5.833333333333333</v>
          </cell>
          <cell r="F41">
            <v>142.84347493302718</v>
          </cell>
          <cell r="G41">
            <v>833.25360377599191</v>
          </cell>
          <cell r="H41">
            <v>0</v>
          </cell>
          <cell r="I41">
            <v>833.25360377599191</v>
          </cell>
          <cell r="J41">
            <v>0</v>
          </cell>
          <cell r="K41">
            <v>20.684270833333329</v>
          </cell>
          <cell r="L41">
            <v>0</v>
          </cell>
          <cell r="M41">
            <v>20.684270833333329</v>
          </cell>
          <cell r="N41">
            <v>812.56933294265855</v>
          </cell>
          <cell r="O41">
            <v>39.857256726757569</v>
          </cell>
          <cell r="P41">
            <v>852.4265896694161</v>
          </cell>
        </row>
        <row r="42">
          <cell r="B42" t="str">
            <v>Ramírez Jimarez Elvira Eufemia</v>
          </cell>
          <cell r="C42">
            <v>6</v>
          </cell>
          <cell r="D42">
            <v>1</v>
          </cell>
          <cell r="E42">
            <v>7</v>
          </cell>
          <cell r="F42">
            <v>128.56869498660544</v>
          </cell>
          <cell r="G42">
            <v>899.98086490623803</v>
          </cell>
          <cell r="H42">
            <v>0</v>
          </cell>
          <cell r="I42">
            <v>899.98086490623803</v>
          </cell>
          <cell r="J42">
            <v>0</v>
          </cell>
          <cell r="K42">
            <v>22.340675000000001</v>
          </cell>
          <cell r="L42">
            <v>0</v>
          </cell>
          <cell r="M42">
            <v>22.340675000000001</v>
          </cell>
          <cell r="N42">
            <v>877.64018990623799</v>
          </cell>
          <cell r="O42">
            <v>35.586712014421821</v>
          </cell>
          <cell r="P42">
            <v>913.22690192065977</v>
          </cell>
        </row>
        <row r="43">
          <cell r="B43" t="str">
            <v>Ramos Ramírez Gonzalo</v>
          </cell>
          <cell r="C43">
            <v>0</v>
          </cell>
          <cell r="D43">
            <v>0</v>
          </cell>
          <cell r="E43">
            <v>0</v>
          </cell>
          <cell r="F43">
            <v>128.56869498660544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B44" t="str">
            <v>Rocha Bravo Gabino</v>
          </cell>
          <cell r="C44">
            <v>5</v>
          </cell>
          <cell r="D44">
            <v>0.83333333333333326</v>
          </cell>
          <cell r="E44">
            <v>5.833333333333333</v>
          </cell>
          <cell r="F44">
            <v>200</v>
          </cell>
          <cell r="G44">
            <v>1166.6666666666665</v>
          </cell>
          <cell r="H44">
            <v>0</v>
          </cell>
          <cell r="I44">
            <v>1166.6666666666665</v>
          </cell>
          <cell r="J44">
            <v>3.5727632280701584</v>
          </cell>
          <cell r="K44">
            <v>30.158309999999997</v>
          </cell>
          <cell r="L44">
            <v>0</v>
          </cell>
          <cell r="M44">
            <v>33.731073228070159</v>
          </cell>
          <cell r="N44">
            <v>1132.9355934385962</v>
          </cell>
          <cell r="O44">
            <v>0</v>
          </cell>
          <cell r="P44">
            <v>1132.9355934385962</v>
          </cell>
        </row>
        <row r="45">
          <cell r="B45" t="str">
            <v>Santiago Hernández Valente</v>
          </cell>
          <cell r="C45">
            <v>6</v>
          </cell>
          <cell r="D45">
            <v>1</v>
          </cell>
          <cell r="E45">
            <v>7</v>
          </cell>
          <cell r="F45">
            <v>143.03482587064678</v>
          </cell>
          <cell r="G45">
            <v>1001.2437810945275</v>
          </cell>
          <cell r="H45">
            <v>0</v>
          </cell>
          <cell r="I45">
            <v>1001.2437810945275</v>
          </cell>
          <cell r="J45">
            <v>0</v>
          </cell>
          <cell r="K45">
            <v>24.854375000000001</v>
          </cell>
          <cell r="L45">
            <v>270.78488387096775</v>
          </cell>
          <cell r="M45">
            <v>295.63925887096775</v>
          </cell>
          <cell r="N45">
            <v>705.6045222235598</v>
          </cell>
          <cell r="O45">
            <v>27.686101985336457</v>
          </cell>
          <cell r="P45">
            <v>733.29062420889625</v>
          </cell>
        </row>
        <row r="46">
          <cell r="B46" t="str">
            <v>Soriano Reyes Adriana</v>
          </cell>
          <cell r="C46">
            <v>6</v>
          </cell>
          <cell r="D46">
            <v>1</v>
          </cell>
          <cell r="E46">
            <v>7</v>
          </cell>
          <cell r="F46">
            <v>171.66092613853809</v>
          </cell>
          <cell r="G46">
            <v>1201.6264829697666</v>
          </cell>
          <cell r="H46">
            <v>0</v>
          </cell>
          <cell r="I46">
            <v>1201.6264829697666</v>
          </cell>
          <cell r="J46">
            <v>7.3763912418474433</v>
          </cell>
          <cell r="K46">
            <v>29.828574999999997</v>
          </cell>
          <cell r="L46">
            <v>0</v>
          </cell>
          <cell r="M46">
            <v>37.204966241847444</v>
          </cell>
          <cell r="N46">
            <v>1164.4215167279192</v>
          </cell>
          <cell r="O46">
            <v>0</v>
          </cell>
          <cell r="P46">
            <v>1164.4215167279192</v>
          </cell>
        </row>
        <row r="47">
          <cell r="B47" t="str">
            <v>Téllez Rivera Rosalía</v>
          </cell>
          <cell r="C47">
            <v>6</v>
          </cell>
          <cell r="D47">
            <v>1</v>
          </cell>
          <cell r="E47">
            <v>7</v>
          </cell>
          <cell r="F47">
            <v>126.76999617298127</v>
          </cell>
          <cell r="G47">
            <v>887.3899732108689</v>
          </cell>
          <cell r="H47">
            <v>0</v>
          </cell>
          <cell r="I47">
            <v>887.3899732108689</v>
          </cell>
          <cell r="J47">
            <v>0</v>
          </cell>
          <cell r="K47">
            <v>22.028124999999999</v>
          </cell>
          <cell r="L47">
            <v>595.59699612903228</v>
          </cell>
          <cell r="M47">
            <v>617.62512112903232</v>
          </cell>
          <cell r="N47">
            <v>269.76485208183658</v>
          </cell>
          <cell r="O47">
            <v>36.392529082925442</v>
          </cell>
          <cell r="P47">
            <v>306.157381164762</v>
          </cell>
        </row>
        <row r="48">
          <cell r="B48" t="str">
            <v>Trujillo Gonzalez Socorro</v>
          </cell>
          <cell r="C48">
            <v>6</v>
          </cell>
          <cell r="D48">
            <v>1</v>
          </cell>
          <cell r="E48">
            <v>7</v>
          </cell>
          <cell r="F48">
            <v>128.56869498660544</v>
          </cell>
          <cell r="G48">
            <v>899.98086490623803</v>
          </cell>
          <cell r="H48">
            <v>0</v>
          </cell>
          <cell r="I48">
            <v>899.98086490623803</v>
          </cell>
          <cell r="J48">
            <v>0</v>
          </cell>
          <cell r="K48">
            <v>22.340675000000001</v>
          </cell>
          <cell r="L48">
            <v>0</v>
          </cell>
          <cell r="M48">
            <v>22.340675000000001</v>
          </cell>
          <cell r="N48">
            <v>877.64018990623799</v>
          </cell>
          <cell r="O48">
            <v>35.586712014421821</v>
          </cell>
          <cell r="P48">
            <v>913.22690192065977</v>
          </cell>
        </row>
        <row r="49">
          <cell r="B49" t="str">
            <v>Varillas Robles Felipe de Jesús</v>
          </cell>
          <cell r="C49">
            <v>6</v>
          </cell>
          <cell r="D49">
            <v>1</v>
          </cell>
          <cell r="E49">
            <v>7</v>
          </cell>
          <cell r="F49">
            <v>142.85304247990817</v>
          </cell>
          <cell r="G49">
            <v>999.97129735935721</v>
          </cell>
          <cell r="H49">
            <v>0</v>
          </cell>
          <cell r="I49">
            <v>999.97129735935721</v>
          </cell>
          <cell r="J49">
            <v>0</v>
          </cell>
          <cell r="K49">
            <v>24.8227875</v>
          </cell>
          <cell r="L49">
            <v>0</v>
          </cell>
          <cell r="M49">
            <v>24.8227875</v>
          </cell>
          <cell r="N49">
            <v>975.1485098593572</v>
          </cell>
          <cell r="O49">
            <v>27.824548215722984</v>
          </cell>
          <cell r="P49">
            <v>1002.9730580750802</v>
          </cell>
        </row>
        <row r="50">
          <cell r="B50" t="str">
            <v>Vázquez Ramos Marco Antonio</v>
          </cell>
          <cell r="C50">
            <v>6</v>
          </cell>
          <cell r="D50">
            <v>1</v>
          </cell>
          <cell r="E50">
            <v>7</v>
          </cell>
          <cell r="F50">
            <v>200</v>
          </cell>
          <cell r="G50">
            <v>1400</v>
          </cell>
          <cell r="H50">
            <v>0</v>
          </cell>
          <cell r="I50">
            <v>1400</v>
          </cell>
          <cell r="J50">
            <v>35.922587789473681</v>
          </cell>
          <cell r="K50">
            <v>36.189971999999997</v>
          </cell>
          <cell r="L50">
            <v>0</v>
          </cell>
          <cell r="M50">
            <v>72.112559789473679</v>
          </cell>
          <cell r="N50">
            <v>1327.8874402105264</v>
          </cell>
          <cell r="O50">
            <v>0</v>
          </cell>
          <cell r="P50">
            <v>1327.8874402105264</v>
          </cell>
        </row>
        <row r="51">
          <cell r="B51" t="str">
            <v>Zitlalpopoca García Alejandro</v>
          </cell>
          <cell r="C51">
            <v>6</v>
          </cell>
          <cell r="D51">
            <v>1</v>
          </cell>
          <cell r="E51">
            <v>7</v>
          </cell>
          <cell r="F51">
            <v>214.31305013394567</v>
          </cell>
          <cell r="G51">
            <v>1500.1913509376197</v>
          </cell>
          <cell r="H51">
            <v>0</v>
          </cell>
          <cell r="I51">
            <v>1500.1913509376197</v>
          </cell>
          <cell r="J51">
            <v>56.284919929381445</v>
          </cell>
          <cell r="K51">
            <v>39.263504000000005</v>
          </cell>
          <cell r="L51">
            <v>0</v>
          </cell>
          <cell r="M51">
            <v>95.548423929381443</v>
          </cell>
          <cell r="N51">
            <v>1404.6429270082383</v>
          </cell>
          <cell r="O51">
            <v>0</v>
          </cell>
          <cell r="P51">
            <v>1404.6429270082383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ENTRAL"/>
      <sheetName val="ValesC"/>
      <sheetName val="Herradura"/>
      <sheetName val="ValesH"/>
      <sheetName val="CIC"/>
      <sheetName val="ValesCIC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B11" t="str">
            <v>Aguilar Solano Beatriz</v>
          </cell>
          <cell r="C11">
            <v>6</v>
          </cell>
          <cell r="D11">
            <v>1</v>
          </cell>
          <cell r="E11">
            <v>7</v>
          </cell>
          <cell r="F11">
            <v>128.56869498660544</v>
          </cell>
          <cell r="G11">
            <v>899.98086490623803</v>
          </cell>
          <cell r="H11">
            <v>0</v>
          </cell>
          <cell r="I11">
            <v>899.98086490623803</v>
          </cell>
          <cell r="J11">
            <v>0</v>
          </cell>
          <cell r="K11">
            <v>22.340675000000001</v>
          </cell>
          <cell r="L11">
            <v>0</v>
          </cell>
          <cell r="M11">
            <v>22.340675000000001</v>
          </cell>
          <cell r="N11">
            <v>877.64018990623799</v>
          </cell>
          <cell r="O11">
            <v>35.586712014421821</v>
          </cell>
          <cell r="P11">
            <v>913.22690192065977</v>
          </cell>
        </row>
        <row r="12">
          <cell r="B12" t="str">
            <v>Araus Avendaño Luís Félix</v>
          </cell>
          <cell r="C12">
            <v>3</v>
          </cell>
          <cell r="D12">
            <v>0.5</v>
          </cell>
          <cell r="E12">
            <v>3.5</v>
          </cell>
          <cell r="F12">
            <v>214.29391504018372</v>
          </cell>
          <cell r="G12">
            <v>750.02870264064302</v>
          </cell>
          <cell r="H12">
            <v>0</v>
          </cell>
          <cell r="I12">
            <v>750.02870264064302</v>
          </cell>
          <cell r="J12">
            <v>0</v>
          </cell>
          <cell r="K12">
            <v>19.629697499999999</v>
          </cell>
          <cell r="L12">
            <v>519.89123265753415</v>
          </cell>
          <cell r="M12">
            <v>539.52093015753417</v>
          </cell>
          <cell r="N12">
            <v>210.50777248310885</v>
          </cell>
          <cell r="O12">
            <v>50.74680829415675</v>
          </cell>
          <cell r="P12">
            <v>261.25458077726557</v>
          </cell>
        </row>
        <row r="13">
          <cell r="B13" t="str">
            <v>Arenas Castro David</v>
          </cell>
          <cell r="C13">
            <v>5</v>
          </cell>
          <cell r="D13">
            <v>0.83333333333333326</v>
          </cell>
          <cell r="E13">
            <v>5.833333333333333</v>
          </cell>
          <cell r="F13">
            <v>200</v>
          </cell>
          <cell r="G13">
            <v>1166.6666666666665</v>
          </cell>
          <cell r="H13">
            <v>0</v>
          </cell>
          <cell r="I13">
            <v>1166.6666666666665</v>
          </cell>
          <cell r="J13">
            <v>3.5727632280701584</v>
          </cell>
          <cell r="K13">
            <v>30.158309999999997</v>
          </cell>
          <cell r="L13">
            <v>0</v>
          </cell>
          <cell r="M13">
            <v>33.731073228070159</v>
          </cell>
          <cell r="N13">
            <v>1132.9355934385962</v>
          </cell>
          <cell r="O13">
            <v>0</v>
          </cell>
          <cell r="P13">
            <v>1132.9355934385962</v>
          </cell>
        </row>
        <row r="14">
          <cell r="B14" t="str">
            <v>Arévalo García Juliana</v>
          </cell>
          <cell r="C14">
            <v>6</v>
          </cell>
          <cell r="D14">
            <v>1</v>
          </cell>
          <cell r="E14">
            <v>7</v>
          </cell>
          <cell r="F14">
            <v>143.2166092613854</v>
          </cell>
          <cell r="G14">
            <v>1002.5162648296978</v>
          </cell>
          <cell r="H14">
            <v>0</v>
          </cell>
          <cell r="I14">
            <v>1002.5162648296978</v>
          </cell>
          <cell r="J14">
            <v>0</v>
          </cell>
          <cell r="K14">
            <v>24.885962499999998</v>
          </cell>
          <cell r="L14">
            <v>0</v>
          </cell>
          <cell r="M14">
            <v>24.885962499999998</v>
          </cell>
          <cell r="N14">
            <v>977.63030232969777</v>
          </cell>
          <cell r="O14">
            <v>27.547655754949936</v>
          </cell>
          <cell r="P14">
            <v>1005.1779580846477</v>
          </cell>
        </row>
        <row r="15">
          <cell r="B15" t="str">
            <v>Armenta Hernández Francisco</v>
          </cell>
          <cell r="C15">
            <v>6</v>
          </cell>
          <cell r="D15">
            <v>1</v>
          </cell>
          <cell r="E15">
            <v>7</v>
          </cell>
          <cell r="F15">
            <v>143.51320321469578</v>
          </cell>
          <cell r="G15">
            <v>1004.5924225028705</v>
          </cell>
          <cell r="H15">
            <v>0</v>
          </cell>
          <cell r="I15">
            <v>1004.5924225028705</v>
          </cell>
          <cell r="J15">
            <v>0</v>
          </cell>
          <cell r="K15">
            <v>24.9375</v>
          </cell>
          <cell r="L15">
            <v>425.98990451612906</v>
          </cell>
          <cell r="M15">
            <v>450.92740451612906</v>
          </cell>
          <cell r="N15">
            <v>553.66501798674142</v>
          </cell>
          <cell r="O15">
            <v>27.32176980010874</v>
          </cell>
          <cell r="P15">
            <v>580.98678778685019</v>
          </cell>
        </row>
        <row r="16">
          <cell r="B16" t="str">
            <v>Atlatenco Quiebras Juan Manuel</v>
          </cell>
          <cell r="C16">
            <v>6</v>
          </cell>
          <cell r="D16">
            <v>1</v>
          </cell>
          <cell r="E16">
            <v>7</v>
          </cell>
          <cell r="F16">
            <v>200</v>
          </cell>
          <cell r="G16">
            <v>1400</v>
          </cell>
          <cell r="H16">
            <v>0</v>
          </cell>
          <cell r="I16">
            <v>1400</v>
          </cell>
          <cell r="J16">
            <v>35.922587789473681</v>
          </cell>
          <cell r="K16">
            <v>36.189971999999997</v>
          </cell>
          <cell r="L16">
            <v>0</v>
          </cell>
          <cell r="M16">
            <v>72.112559789473679</v>
          </cell>
          <cell r="N16">
            <v>1327.8874402105264</v>
          </cell>
          <cell r="O16">
            <v>0</v>
          </cell>
          <cell r="P16">
            <v>1327.8874402105264</v>
          </cell>
        </row>
        <row r="17">
          <cell r="B17" t="str">
            <v>Báez Ramírez Pablo</v>
          </cell>
          <cell r="C17">
            <v>6</v>
          </cell>
          <cell r="D17">
            <v>1</v>
          </cell>
          <cell r="E17">
            <v>7</v>
          </cell>
          <cell r="F17">
            <v>142.55644852659779</v>
          </cell>
          <cell r="G17">
            <v>997.89513968618451</v>
          </cell>
          <cell r="H17">
            <v>0</v>
          </cell>
          <cell r="I17">
            <v>997.89513968618451</v>
          </cell>
          <cell r="J17">
            <v>0</v>
          </cell>
          <cell r="K17">
            <v>24.771249999999998</v>
          </cell>
          <cell r="L17">
            <v>0</v>
          </cell>
          <cell r="M17">
            <v>24.771249999999998</v>
          </cell>
          <cell r="N17">
            <v>973.1238896861845</v>
          </cell>
          <cell r="O17">
            <v>28.050434170564174</v>
          </cell>
          <cell r="P17">
            <v>1001.1743238567486</v>
          </cell>
        </row>
        <row r="18">
          <cell r="B18" t="str">
            <v>Bravo Hernández Sergio Elías</v>
          </cell>
          <cell r="C18">
            <v>3</v>
          </cell>
          <cell r="D18">
            <v>0.5</v>
          </cell>
          <cell r="E18">
            <v>3.5</v>
          </cell>
          <cell r="F18">
            <v>126.76999617298127</v>
          </cell>
          <cell r="G18">
            <v>443.69498660543445</v>
          </cell>
          <cell r="H18">
            <v>0</v>
          </cell>
          <cell r="I18">
            <v>443.69498660543445</v>
          </cell>
          <cell r="J18">
            <v>0</v>
          </cell>
          <cell r="K18">
            <v>11.0140625</v>
          </cell>
          <cell r="L18">
            <v>0</v>
          </cell>
          <cell r="M18">
            <v>11.0140625</v>
          </cell>
          <cell r="N18">
            <v>432.68092410543443</v>
          </cell>
          <cell r="O18">
            <v>70.400521383567977</v>
          </cell>
          <cell r="P18">
            <v>503.08144548900242</v>
          </cell>
        </row>
        <row r="19">
          <cell r="B19" t="str">
            <v>Briones Ortiz María Isabel</v>
          </cell>
          <cell r="C19">
            <v>3</v>
          </cell>
          <cell r="D19">
            <v>0.5</v>
          </cell>
          <cell r="E19">
            <v>3.5</v>
          </cell>
          <cell r="F19">
            <v>142.85304247990817</v>
          </cell>
          <cell r="G19">
            <v>499.9856486796786</v>
          </cell>
          <cell r="H19">
            <v>0</v>
          </cell>
          <cell r="I19">
            <v>499.9856486796786</v>
          </cell>
          <cell r="J19">
            <v>0</v>
          </cell>
          <cell r="K19">
            <v>12.41139375</v>
          </cell>
          <cell r="L19">
            <v>0</v>
          </cell>
          <cell r="M19">
            <v>12.41139375</v>
          </cell>
          <cell r="N19">
            <v>487.5742549296786</v>
          </cell>
          <cell r="O19">
            <v>66.797919010816358</v>
          </cell>
          <cell r="P19">
            <v>554.37217394049492</v>
          </cell>
        </row>
        <row r="20">
          <cell r="B20" t="str">
            <v>Carrillo González Pedro</v>
          </cell>
          <cell r="C20">
            <v>6</v>
          </cell>
          <cell r="D20">
            <v>1</v>
          </cell>
          <cell r="E20">
            <v>7</v>
          </cell>
          <cell r="F20">
            <v>143.51320321469578</v>
          </cell>
          <cell r="G20">
            <v>1004.5924225028705</v>
          </cell>
          <cell r="H20">
            <v>0</v>
          </cell>
          <cell r="I20">
            <v>1004.5924225028705</v>
          </cell>
          <cell r="J20">
            <v>0</v>
          </cell>
          <cell r="K20">
            <v>24.9375</v>
          </cell>
          <cell r="L20">
            <v>405.70467096774195</v>
          </cell>
          <cell r="M20">
            <v>430.64217096774195</v>
          </cell>
          <cell r="N20">
            <v>573.95025153512847</v>
          </cell>
          <cell r="O20">
            <v>27.32176980010874</v>
          </cell>
          <cell r="P20">
            <v>601.27202133523724</v>
          </cell>
        </row>
        <row r="21">
          <cell r="B21" t="str">
            <v>Cebada Xochicale Argelia</v>
          </cell>
          <cell r="C21">
            <v>6</v>
          </cell>
          <cell r="D21">
            <v>1</v>
          </cell>
          <cell r="E21">
            <v>7</v>
          </cell>
          <cell r="F21">
            <v>334.86414083429014</v>
          </cell>
          <cell r="G21">
            <v>2344.048985840031</v>
          </cell>
          <cell r="H21">
            <v>0</v>
          </cell>
          <cell r="I21">
            <v>2344.048985840031</v>
          </cell>
          <cell r="J21">
            <v>246.24022047305982</v>
          </cell>
          <cell r="K21">
            <v>65.150204000000002</v>
          </cell>
          <cell r="L21">
            <v>0</v>
          </cell>
          <cell r="M21">
            <v>311.39042447305985</v>
          </cell>
          <cell r="N21">
            <v>2032.6585613669713</v>
          </cell>
          <cell r="O21">
            <v>0</v>
          </cell>
          <cell r="P21">
            <v>2032.6585613669713</v>
          </cell>
        </row>
        <row r="22">
          <cell r="B22" t="str">
            <v>Corona Miranda Abraham</v>
          </cell>
          <cell r="C22">
            <v>5</v>
          </cell>
          <cell r="D22">
            <v>0.83333333333333326</v>
          </cell>
          <cell r="E22">
            <v>5.833333333333333</v>
          </cell>
          <cell r="F22">
            <v>200</v>
          </cell>
          <cell r="G22">
            <v>1166.6666666666665</v>
          </cell>
          <cell r="H22">
            <v>0</v>
          </cell>
          <cell r="I22">
            <v>1166.6666666666665</v>
          </cell>
          <cell r="J22">
            <v>3.5727632280701584</v>
          </cell>
          <cell r="K22">
            <v>30.158309999999997</v>
          </cell>
          <cell r="L22">
            <v>265.97900361290323</v>
          </cell>
          <cell r="M22">
            <v>299.71007684097339</v>
          </cell>
          <cell r="N22">
            <v>866.95658982569307</v>
          </cell>
          <cell r="O22">
            <v>0</v>
          </cell>
          <cell r="P22">
            <v>866.95658982569307</v>
          </cell>
        </row>
        <row r="23">
          <cell r="B23" t="str">
            <v>Cortes Jiménez Fausto</v>
          </cell>
          <cell r="C23">
            <v>2</v>
          </cell>
          <cell r="D23">
            <v>0.33333333333333331</v>
          </cell>
          <cell r="E23">
            <v>2.3333333333333335</v>
          </cell>
          <cell r="F23">
            <v>286.03138155376962</v>
          </cell>
          <cell r="G23">
            <v>667.40655695879582</v>
          </cell>
          <cell r="H23">
            <v>0</v>
          </cell>
          <cell r="I23">
            <v>667.40655695879582</v>
          </cell>
          <cell r="J23">
            <v>0</v>
          </cell>
          <cell r="K23">
            <v>18.221345333333336</v>
          </cell>
          <cell r="L23">
            <v>415.16110412903225</v>
          </cell>
          <cell r="M23">
            <v>433.38244946236557</v>
          </cell>
          <cell r="N23">
            <v>234.02410749643025</v>
          </cell>
          <cell r="O23">
            <v>56.034625617794966</v>
          </cell>
          <cell r="P23">
            <v>290.05873311422522</v>
          </cell>
        </row>
        <row r="24">
          <cell r="B24" t="str">
            <v>Cortés Mares Octavio</v>
          </cell>
          <cell r="C24">
            <v>6</v>
          </cell>
          <cell r="D24">
            <v>1</v>
          </cell>
          <cell r="E24">
            <v>7</v>
          </cell>
          <cell r="F24">
            <v>143.51320321469578</v>
          </cell>
          <cell r="G24">
            <v>1004.5924225028705</v>
          </cell>
          <cell r="H24">
            <v>0</v>
          </cell>
          <cell r="I24">
            <v>1004.5924225028705</v>
          </cell>
          <cell r="J24">
            <v>0</v>
          </cell>
          <cell r="K24">
            <v>24.9375</v>
          </cell>
          <cell r="L24">
            <v>418.10120258064512</v>
          </cell>
          <cell r="M24">
            <v>443.03870258064512</v>
          </cell>
          <cell r="N24">
            <v>561.55371992222535</v>
          </cell>
          <cell r="O24">
            <v>27.32176980010874</v>
          </cell>
          <cell r="P24">
            <v>588.87548972233412</v>
          </cell>
        </row>
        <row r="25">
          <cell r="B25" t="str">
            <v>Díaz Hernández Cruz</v>
          </cell>
          <cell r="C25">
            <v>6</v>
          </cell>
          <cell r="D25">
            <v>1</v>
          </cell>
          <cell r="E25">
            <v>7</v>
          </cell>
          <cell r="F25">
            <v>110.02678913126675</v>
          </cell>
          <cell r="G25">
            <v>770.18752391886733</v>
          </cell>
          <cell r="H25">
            <v>0</v>
          </cell>
          <cell r="I25">
            <v>770.18752391886733</v>
          </cell>
          <cell r="J25">
            <v>0</v>
          </cell>
          <cell r="K25">
            <v>19.118750000000002</v>
          </cell>
          <cell r="L25">
            <v>0</v>
          </cell>
          <cell r="M25">
            <v>19.118750000000002</v>
          </cell>
          <cell r="N25">
            <v>751.06877391886735</v>
          </cell>
          <cell r="O25">
            <v>49.456643732350393</v>
          </cell>
          <cell r="P25">
            <v>800.52541765121771</v>
          </cell>
        </row>
        <row r="26">
          <cell r="B26" t="str">
            <v>Estrada López Mónica</v>
          </cell>
          <cell r="C26">
            <v>5</v>
          </cell>
          <cell r="D26">
            <v>0.83333333333333326</v>
          </cell>
          <cell r="E26">
            <v>5.833333333333333</v>
          </cell>
          <cell r="F26">
            <v>128.56869498660544</v>
          </cell>
          <cell r="G26">
            <v>749.98405408853171</v>
          </cell>
          <cell r="H26">
            <v>0</v>
          </cell>
          <cell r="I26">
            <v>749.98405408853171</v>
          </cell>
          <cell r="J26">
            <v>0</v>
          </cell>
          <cell r="K26">
            <v>18.617229166666664</v>
          </cell>
          <cell r="L26">
            <v>0</v>
          </cell>
          <cell r="M26">
            <v>18.617229166666664</v>
          </cell>
          <cell r="N26">
            <v>731.36682492186503</v>
          </cell>
          <cell r="O26">
            <v>50.749665801491872</v>
          </cell>
          <cell r="P26">
            <v>782.11649072335695</v>
          </cell>
        </row>
        <row r="27">
          <cell r="B27" t="str">
            <v>Flores Méndez Fredy</v>
          </cell>
          <cell r="C27">
            <v>6</v>
          </cell>
          <cell r="D27">
            <v>1</v>
          </cell>
          <cell r="E27">
            <v>7</v>
          </cell>
          <cell r="F27">
            <v>171.87141216991964</v>
          </cell>
          <cell r="G27">
            <v>1203.0998851894374</v>
          </cell>
          <cell r="H27">
            <v>0</v>
          </cell>
          <cell r="I27">
            <v>1203.0998851894374</v>
          </cell>
          <cell r="J27">
            <v>7.5366974033476311</v>
          </cell>
          <cell r="K27">
            <v>29.86515</v>
          </cell>
          <cell r="L27">
            <v>0</v>
          </cell>
          <cell r="M27">
            <v>37.401847403347631</v>
          </cell>
          <cell r="N27">
            <v>1165.6980377860898</v>
          </cell>
          <cell r="O27">
            <v>0</v>
          </cell>
          <cell r="P27">
            <v>1165.6980377860898</v>
          </cell>
        </row>
        <row r="28">
          <cell r="B28" t="str">
            <v>Gordian Rivera Lorena</v>
          </cell>
          <cell r="C28">
            <v>6</v>
          </cell>
          <cell r="D28">
            <v>1</v>
          </cell>
          <cell r="E28">
            <v>7</v>
          </cell>
          <cell r="F28">
            <v>143.51320321469578</v>
          </cell>
          <cell r="G28">
            <v>1004.5924225028705</v>
          </cell>
          <cell r="H28">
            <v>0</v>
          </cell>
          <cell r="I28">
            <v>1004.5924225028705</v>
          </cell>
          <cell r="J28">
            <v>0</v>
          </cell>
          <cell r="K28">
            <v>24.9375</v>
          </cell>
          <cell r="L28">
            <v>0</v>
          </cell>
          <cell r="M28">
            <v>24.9375</v>
          </cell>
          <cell r="N28">
            <v>979.65492250287048</v>
          </cell>
          <cell r="O28">
            <v>27.32176980010874</v>
          </cell>
          <cell r="P28">
            <v>1006.9766923029792</v>
          </cell>
        </row>
        <row r="29">
          <cell r="B29" t="str">
            <v>Gutiérrez Romero Luz María</v>
          </cell>
          <cell r="C29">
            <v>6</v>
          </cell>
          <cell r="D29">
            <v>1</v>
          </cell>
          <cell r="E29">
            <v>7</v>
          </cell>
          <cell r="F29">
            <v>171.43130501339459</v>
          </cell>
          <cell r="G29">
            <v>1200.0191350937621</v>
          </cell>
          <cell r="H29">
            <v>0</v>
          </cell>
          <cell r="I29">
            <v>1200.0191350937621</v>
          </cell>
          <cell r="J29">
            <v>7.2015117929381489</v>
          </cell>
          <cell r="K29">
            <v>29.788675000000005</v>
          </cell>
          <cell r="L29">
            <v>240.00382701875242</v>
          </cell>
          <cell r="M29">
            <v>276.99401381169059</v>
          </cell>
          <cell r="N29">
            <v>923.0251212820715</v>
          </cell>
          <cell r="O29">
            <v>0</v>
          </cell>
          <cell r="P29">
            <v>923.0251212820715</v>
          </cell>
        </row>
        <row r="30">
          <cell r="B30" t="str">
            <v>Hernández Alcántara Cristóbal</v>
          </cell>
          <cell r="C30">
            <v>6</v>
          </cell>
          <cell r="D30">
            <v>1</v>
          </cell>
          <cell r="E30">
            <v>7</v>
          </cell>
          <cell r="F30">
            <v>142.55644852659779</v>
          </cell>
          <cell r="G30">
            <v>997.89513968618451</v>
          </cell>
          <cell r="H30">
            <v>0</v>
          </cell>
          <cell r="I30">
            <v>997.89513968618451</v>
          </cell>
          <cell r="J30">
            <v>0</v>
          </cell>
          <cell r="K30">
            <v>24.771249999999998</v>
          </cell>
          <cell r="L30">
            <v>0</v>
          </cell>
          <cell r="M30">
            <v>24.771249999999998</v>
          </cell>
          <cell r="N30">
            <v>973.1238896861845</v>
          </cell>
          <cell r="O30">
            <v>28.050434170564174</v>
          </cell>
          <cell r="P30">
            <v>1001.1743238567486</v>
          </cell>
        </row>
        <row r="31">
          <cell r="B31" t="str">
            <v>Hernández Crisanto Juan Manuel</v>
          </cell>
          <cell r="C31">
            <v>6</v>
          </cell>
          <cell r="D31">
            <v>1</v>
          </cell>
          <cell r="E31">
            <v>7</v>
          </cell>
          <cell r="F31">
            <v>143.03482587064678</v>
          </cell>
          <cell r="G31">
            <v>1001.2437810945275</v>
          </cell>
          <cell r="H31">
            <v>0</v>
          </cell>
          <cell r="I31">
            <v>1001.2437810945275</v>
          </cell>
          <cell r="J31">
            <v>0</v>
          </cell>
          <cell r="K31">
            <v>24.854375000000001</v>
          </cell>
          <cell r="L31">
            <v>250.31094527363189</v>
          </cell>
          <cell r="M31">
            <v>275.16532027363189</v>
          </cell>
          <cell r="N31">
            <v>726.07846082089566</v>
          </cell>
          <cell r="O31">
            <v>27.686101985336457</v>
          </cell>
          <cell r="P31">
            <v>753.76456280623211</v>
          </cell>
        </row>
        <row r="32">
          <cell r="B32" t="str">
            <v>Jarquin Peñafiel Leonel</v>
          </cell>
          <cell r="C32">
            <v>6</v>
          </cell>
          <cell r="D32">
            <v>1</v>
          </cell>
          <cell r="E32">
            <v>7</v>
          </cell>
          <cell r="F32">
            <v>171.43130501339459</v>
          </cell>
          <cell r="G32">
            <v>1200.0191350937621</v>
          </cell>
          <cell r="H32">
            <v>0</v>
          </cell>
          <cell r="I32">
            <v>1200.0191350937621</v>
          </cell>
          <cell r="J32">
            <v>7.2015117929381489</v>
          </cell>
          <cell r="K32">
            <v>29.788675000000005</v>
          </cell>
          <cell r="L32">
            <v>0</v>
          </cell>
          <cell r="M32">
            <v>36.990186792938154</v>
          </cell>
          <cell r="N32">
            <v>1163.0289483008239</v>
          </cell>
          <cell r="O32">
            <v>0</v>
          </cell>
          <cell r="P32">
            <v>1163.0289483008239</v>
          </cell>
        </row>
        <row r="33">
          <cell r="B33" t="str">
            <v>López Montes Francisco Javier</v>
          </cell>
          <cell r="C33">
            <v>6</v>
          </cell>
          <cell r="D33">
            <v>1</v>
          </cell>
          <cell r="E33">
            <v>7</v>
          </cell>
          <cell r="F33">
            <v>50</v>
          </cell>
          <cell r="G33">
            <v>350</v>
          </cell>
          <cell r="H33">
            <v>0</v>
          </cell>
          <cell r="I33">
            <v>350</v>
          </cell>
          <cell r="J33">
            <v>0</v>
          </cell>
          <cell r="K33">
            <v>8.6882249999999992</v>
          </cell>
          <cell r="L33">
            <v>0</v>
          </cell>
          <cell r="M33">
            <v>8.6882249999999992</v>
          </cell>
          <cell r="N33">
            <v>341.31177500000001</v>
          </cell>
          <cell r="O33">
            <v>76.440750526315782</v>
          </cell>
          <cell r="P33">
            <v>417.75252552631582</v>
          </cell>
        </row>
        <row r="34">
          <cell r="B34" t="str">
            <v>López Montes Jaime</v>
          </cell>
          <cell r="C34">
            <v>6</v>
          </cell>
          <cell r="D34">
            <v>1</v>
          </cell>
          <cell r="E34">
            <v>7</v>
          </cell>
          <cell r="F34">
            <v>171.41216991963262</v>
          </cell>
          <cell r="G34">
            <v>1199.8851894374284</v>
          </cell>
          <cell r="H34">
            <v>0</v>
          </cell>
          <cell r="I34">
            <v>1199.8851894374284</v>
          </cell>
          <cell r="J34">
            <v>7.1869385055290564</v>
          </cell>
          <cell r="K34">
            <v>29.785349999999998</v>
          </cell>
          <cell r="L34">
            <v>354.20012193548382</v>
          </cell>
          <cell r="M34">
            <v>391.17241044101286</v>
          </cell>
          <cell r="N34">
            <v>808.71277899641552</v>
          </cell>
          <cell r="O34">
            <v>0</v>
          </cell>
          <cell r="P34">
            <v>808.71277899641552</v>
          </cell>
        </row>
        <row r="35">
          <cell r="B35" t="str">
            <v>Luis Segura Edith</v>
          </cell>
          <cell r="C35">
            <v>6</v>
          </cell>
          <cell r="D35">
            <v>1</v>
          </cell>
          <cell r="E35">
            <v>7</v>
          </cell>
          <cell r="F35">
            <v>95.675468809797181</v>
          </cell>
          <cell r="G35">
            <v>669.72828166858028</v>
          </cell>
          <cell r="H35">
            <v>0</v>
          </cell>
          <cell r="I35">
            <v>669.72828166858028</v>
          </cell>
          <cell r="J35">
            <v>0</v>
          </cell>
          <cell r="K35">
            <v>16.625</v>
          </cell>
          <cell r="L35">
            <v>0</v>
          </cell>
          <cell r="M35">
            <v>16.625</v>
          </cell>
          <cell r="N35">
            <v>653.10328166858028</v>
          </cell>
          <cell r="O35">
            <v>55.886035236368762</v>
          </cell>
          <cell r="P35">
            <v>708.98931690494908</v>
          </cell>
        </row>
        <row r="36">
          <cell r="B36" t="str">
            <v>Martínez Paz Salvador</v>
          </cell>
          <cell r="C36">
            <v>6</v>
          </cell>
          <cell r="D36">
            <v>1</v>
          </cell>
          <cell r="E36">
            <v>7</v>
          </cell>
          <cell r="F36">
            <v>95.675468809797181</v>
          </cell>
          <cell r="G36">
            <v>669.72828166858028</v>
          </cell>
          <cell r="H36">
            <v>0</v>
          </cell>
          <cell r="I36">
            <v>669.72828166858028</v>
          </cell>
          <cell r="J36">
            <v>0</v>
          </cell>
          <cell r="K36">
            <v>16.625</v>
          </cell>
          <cell r="L36">
            <v>0</v>
          </cell>
          <cell r="M36">
            <v>16.625</v>
          </cell>
          <cell r="N36">
            <v>653.10328166858028</v>
          </cell>
          <cell r="O36">
            <v>55.886035236368762</v>
          </cell>
          <cell r="P36">
            <v>708.98931690494908</v>
          </cell>
        </row>
        <row r="37">
          <cell r="B37" t="str">
            <v>Mejía Ávila José Luis</v>
          </cell>
          <cell r="C37">
            <v>6</v>
          </cell>
          <cell r="D37">
            <v>1</v>
          </cell>
          <cell r="E37">
            <v>7</v>
          </cell>
          <cell r="F37">
            <v>200</v>
          </cell>
          <cell r="G37">
            <v>1400</v>
          </cell>
          <cell r="H37">
            <v>0</v>
          </cell>
          <cell r="I37">
            <v>1400</v>
          </cell>
          <cell r="J37">
            <v>35.922587789473681</v>
          </cell>
          <cell r="K37">
            <v>36.189971999999997</v>
          </cell>
          <cell r="L37">
            <v>537.33329754838712</v>
          </cell>
          <cell r="M37">
            <v>609.44585733786084</v>
          </cell>
          <cell r="N37">
            <v>790.55414266213916</v>
          </cell>
          <cell r="O37">
            <v>0</v>
          </cell>
          <cell r="P37">
            <v>790.55414266213916</v>
          </cell>
        </row>
        <row r="38">
          <cell r="B38" t="str">
            <v>Méndez García Jaime Octavio</v>
          </cell>
          <cell r="C38">
            <v>6</v>
          </cell>
          <cell r="D38">
            <v>1</v>
          </cell>
          <cell r="E38">
            <v>7</v>
          </cell>
          <cell r="F38">
            <v>200</v>
          </cell>
          <cell r="G38">
            <v>1400</v>
          </cell>
          <cell r="H38">
            <v>0</v>
          </cell>
          <cell r="I38">
            <v>1400</v>
          </cell>
          <cell r="J38">
            <v>35.922587789473681</v>
          </cell>
          <cell r="K38">
            <v>36.189971999999997</v>
          </cell>
          <cell r="L38">
            <v>0</v>
          </cell>
          <cell r="M38">
            <v>72.112559789473679</v>
          </cell>
          <cell r="N38">
            <v>1327.8874402105264</v>
          </cell>
          <cell r="O38">
            <v>0</v>
          </cell>
          <cell r="P38">
            <v>1327.8874402105264</v>
          </cell>
        </row>
        <row r="39">
          <cell r="B39" t="str">
            <v>Palma Oliver Edgar</v>
          </cell>
          <cell r="C39">
            <v>3</v>
          </cell>
          <cell r="D39">
            <v>0.5</v>
          </cell>
          <cell r="E39">
            <v>3.5</v>
          </cell>
          <cell r="F39">
            <v>200</v>
          </cell>
          <cell r="G39">
            <v>700</v>
          </cell>
          <cell r="H39">
            <v>0</v>
          </cell>
          <cell r="I39">
            <v>700</v>
          </cell>
          <cell r="J39">
            <v>0</v>
          </cell>
          <cell r="K39">
            <v>18.094985999999999</v>
          </cell>
          <cell r="L39">
            <v>0</v>
          </cell>
          <cell r="M39">
            <v>18.094985999999999</v>
          </cell>
          <cell r="N39">
            <v>681.90501400000005</v>
          </cell>
          <cell r="O39">
            <v>53.9486452631579</v>
          </cell>
          <cell r="P39">
            <v>735.85365926315797</v>
          </cell>
        </row>
        <row r="40">
          <cell r="B40" t="str">
            <v>Pichardo González Eduardo</v>
          </cell>
          <cell r="C40">
            <v>6</v>
          </cell>
          <cell r="D40">
            <v>1</v>
          </cell>
          <cell r="E40">
            <v>7</v>
          </cell>
          <cell r="F40">
            <v>142.84347493302718</v>
          </cell>
          <cell r="G40">
            <v>999.90432453119024</v>
          </cell>
          <cell r="H40">
            <v>0</v>
          </cell>
          <cell r="I40">
            <v>999.90432453119024</v>
          </cell>
          <cell r="J40">
            <v>0</v>
          </cell>
          <cell r="K40">
            <v>24.821124999999999</v>
          </cell>
          <cell r="L40">
            <v>0</v>
          </cell>
          <cell r="M40">
            <v>24.821124999999999</v>
          </cell>
          <cell r="N40">
            <v>975.08319953119019</v>
          </cell>
          <cell r="O40">
            <v>27.831834859427552</v>
          </cell>
          <cell r="P40">
            <v>1002.9150343906177</v>
          </cell>
        </row>
        <row r="41">
          <cell r="B41" t="str">
            <v>Ramírez Jimarez Elvira Eufemia</v>
          </cell>
          <cell r="C41">
            <v>6</v>
          </cell>
          <cell r="D41">
            <v>1</v>
          </cell>
          <cell r="E41">
            <v>7</v>
          </cell>
          <cell r="F41">
            <v>128.56869498660544</v>
          </cell>
          <cell r="G41">
            <v>899.98086490623803</v>
          </cell>
          <cell r="H41">
            <v>0</v>
          </cell>
          <cell r="I41">
            <v>899.98086490623803</v>
          </cell>
          <cell r="J41">
            <v>0</v>
          </cell>
          <cell r="K41">
            <v>22.340675000000001</v>
          </cell>
          <cell r="L41">
            <v>0</v>
          </cell>
          <cell r="M41">
            <v>22.340675000000001</v>
          </cell>
          <cell r="N41">
            <v>877.64018990623799</v>
          </cell>
          <cell r="O41">
            <v>35.586712014421821</v>
          </cell>
          <cell r="P41">
            <v>913.22690192065977</v>
          </cell>
        </row>
        <row r="42">
          <cell r="B42" t="str">
            <v>Ramos Ramírez Gonzalo</v>
          </cell>
          <cell r="C42">
            <v>0</v>
          </cell>
          <cell r="D42">
            <v>0</v>
          </cell>
          <cell r="E42">
            <v>0</v>
          </cell>
          <cell r="F42">
            <v>128.56869498660544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B43" t="str">
            <v>Rocha Bravo Gabino</v>
          </cell>
          <cell r="C43">
            <v>6</v>
          </cell>
          <cell r="D43">
            <v>1</v>
          </cell>
          <cell r="E43">
            <v>7</v>
          </cell>
          <cell r="F43">
            <v>200</v>
          </cell>
          <cell r="G43">
            <v>1400</v>
          </cell>
          <cell r="H43">
            <v>0</v>
          </cell>
          <cell r="I43">
            <v>1400</v>
          </cell>
          <cell r="J43">
            <v>35.922587789473681</v>
          </cell>
          <cell r="K43">
            <v>36.189971999999997</v>
          </cell>
          <cell r="L43">
            <v>0</v>
          </cell>
          <cell r="M43">
            <v>72.112559789473679</v>
          </cell>
          <cell r="N43">
            <v>1327.8874402105264</v>
          </cell>
          <cell r="O43">
            <v>0</v>
          </cell>
          <cell r="P43">
            <v>1327.8874402105264</v>
          </cell>
        </row>
        <row r="44">
          <cell r="B44" t="str">
            <v>Santiago Hernández Valente</v>
          </cell>
          <cell r="C44">
            <v>5</v>
          </cell>
          <cell r="D44">
            <v>0.83333333333333326</v>
          </cell>
          <cell r="E44">
            <v>5.833333333333333</v>
          </cell>
          <cell r="F44">
            <v>143.03482587064678</v>
          </cell>
          <cell r="G44">
            <v>834.36981757877288</v>
          </cell>
          <cell r="H44">
            <v>0</v>
          </cell>
          <cell r="I44">
            <v>834.36981757877288</v>
          </cell>
          <cell r="J44">
            <v>0</v>
          </cell>
          <cell r="K44">
            <v>20.711979166666666</v>
          </cell>
          <cell r="L44">
            <v>270.78488387096775</v>
          </cell>
          <cell r="M44">
            <v>291.4968630376344</v>
          </cell>
          <cell r="N44">
            <v>542.87295454113848</v>
          </cell>
          <cell r="O44">
            <v>39.78581904337959</v>
          </cell>
          <cell r="P44">
            <v>582.65877358451803</v>
          </cell>
        </row>
        <row r="45">
          <cell r="B45" t="str">
            <v>Soriano Reyes Adriana</v>
          </cell>
          <cell r="C45">
            <v>6</v>
          </cell>
          <cell r="D45">
            <v>1</v>
          </cell>
          <cell r="E45">
            <v>7</v>
          </cell>
          <cell r="F45">
            <v>171.66092613853809</v>
          </cell>
          <cell r="G45">
            <v>1201.6264829697666</v>
          </cell>
          <cell r="H45">
            <v>0</v>
          </cell>
          <cell r="I45">
            <v>1201.6264829697666</v>
          </cell>
          <cell r="J45">
            <v>7.3763912418474433</v>
          </cell>
          <cell r="K45">
            <v>29.828574999999997</v>
          </cell>
          <cell r="L45">
            <v>0</v>
          </cell>
          <cell r="M45">
            <v>37.204966241847444</v>
          </cell>
          <cell r="N45">
            <v>1164.4215167279192</v>
          </cell>
          <cell r="O45">
            <v>0</v>
          </cell>
          <cell r="P45">
            <v>1164.4215167279192</v>
          </cell>
        </row>
        <row r="46">
          <cell r="B46" t="str">
            <v>Téllez Rivera Rosalía</v>
          </cell>
          <cell r="C46">
            <v>6</v>
          </cell>
          <cell r="D46">
            <v>1</v>
          </cell>
          <cell r="E46">
            <v>7</v>
          </cell>
          <cell r="F46">
            <v>126.76999617298127</v>
          </cell>
          <cell r="G46">
            <v>887.3899732108689</v>
          </cell>
          <cell r="H46">
            <v>0</v>
          </cell>
          <cell r="I46">
            <v>887.3899732108689</v>
          </cell>
          <cell r="J46">
            <v>0</v>
          </cell>
          <cell r="K46">
            <v>22.028124999999999</v>
          </cell>
          <cell r="L46">
            <v>595.59699612903228</v>
          </cell>
          <cell r="M46">
            <v>617.62512112903232</v>
          </cell>
          <cell r="N46">
            <v>269.76485208183658</v>
          </cell>
          <cell r="O46">
            <v>36.392529082925442</v>
          </cell>
          <cell r="P46">
            <v>306.157381164762</v>
          </cell>
        </row>
        <row r="47">
          <cell r="B47" t="str">
            <v>Trujillo Gonzalez Socorro</v>
          </cell>
          <cell r="C47">
            <v>6</v>
          </cell>
          <cell r="D47">
            <v>1</v>
          </cell>
          <cell r="E47">
            <v>7</v>
          </cell>
          <cell r="F47">
            <v>128.56869498660544</v>
          </cell>
          <cell r="G47">
            <v>899.98086490623803</v>
          </cell>
          <cell r="H47">
            <v>0</v>
          </cell>
          <cell r="I47">
            <v>899.98086490623803</v>
          </cell>
          <cell r="J47">
            <v>0</v>
          </cell>
          <cell r="K47">
            <v>22.340675000000001</v>
          </cell>
          <cell r="L47">
            <v>0</v>
          </cell>
          <cell r="M47">
            <v>22.340675000000001</v>
          </cell>
          <cell r="N47">
            <v>877.64018990623799</v>
          </cell>
          <cell r="O47">
            <v>35.586712014421821</v>
          </cell>
          <cell r="P47">
            <v>913.22690192065977</v>
          </cell>
        </row>
        <row r="48">
          <cell r="B48" t="str">
            <v>Vallejo Lopez Eduardo</v>
          </cell>
          <cell r="C48">
            <v>6</v>
          </cell>
          <cell r="D48">
            <v>1</v>
          </cell>
          <cell r="E48">
            <v>7</v>
          </cell>
          <cell r="F48">
            <v>200</v>
          </cell>
          <cell r="G48">
            <v>1400</v>
          </cell>
          <cell r="H48">
            <v>0</v>
          </cell>
          <cell r="I48">
            <v>1400</v>
          </cell>
          <cell r="J48">
            <v>35.922587789473681</v>
          </cell>
          <cell r="K48">
            <v>36.189971999999997</v>
          </cell>
          <cell r="L48">
            <v>0</v>
          </cell>
          <cell r="M48">
            <v>72.112559789473679</v>
          </cell>
          <cell r="N48">
            <v>1327.8874402105264</v>
          </cell>
          <cell r="O48">
            <v>0</v>
          </cell>
          <cell r="P48">
            <v>1327.8874402105264</v>
          </cell>
        </row>
        <row r="49">
          <cell r="B49" t="str">
            <v>Varillas Robles Felipe de Jesús</v>
          </cell>
          <cell r="C49">
            <v>6</v>
          </cell>
          <cell r="D49">
            <v>1</v>
          </cell>
          <cell r="E49">
            <v>7</v>
          </cell>
          <cell r="F49">
            <v>142.85304247990817</v>
          </cell>
          <cell r="G49">
            <v>999.97129735935721</v>
          </cell>
          <cell r="H49">
            <v>0</v>
          </cell>
          <cell r="I49">
            <v>999.97129735935721</v>
          </cell>
          <cell r="J49">
            <v>0</v>
          </cell>
          <cell r="K49">
            <v>24.8227875</v>
          </cell>
          <cell r="L49">
            <v>0</v>
          </cell>
          <cell r="M49">
            <v>24.8227875</v>
          </cell>
          <cell r="N49">
            <v>975.1485098593572</v>
          </cell>
          <cell r="O49">
            <v>27.824548215722984</v>
          </cell>
          <cell r="P49">
            <v>1002.9730580750802</v>
          </cell>
        </row>
        <row r="50">
          <cell r="B50" t="str">
            <v>Vázquez Ramos Marco Antonio</v>
          </cell>
          <cell r="C50">
            <v>6</v>
          </cell>
          <cell r="D50">
            <v>1</v>
          </cell>
          <cell r="E50">
            <v>7</v>
          </cell>
          <cell r="F50">
            <v>200</v>
          </cell>
          <cell r="G50">
            <v>1400</v>
          </cell>
          <cell r="H50">
            <v>0</v>
          </cell>
          <cell r="I50">
            <v>1400</v>
          </cell>
          <cell r="J50">
            <v>35.922587789473681</v>
          </cell>
          <cell r="K50">
            <v>36.189971999999997</v>
          </cell>
          <cell r="L50">
            <v>0</v>
          </cell>
          <cell r="M50">
            <v>72.112559789473679</v>
          </cell>
          <cell r="N50">
            <v>1327.8874402105264</v>
          </cell>
          <cell r="O50">
            <v>0</v>
          </cell>
          <cell r="P50">
            <v>1327.8874402105264</v>
          </cell>
        </row>
        <row r="51">
          <cell r="B51" t="str">
            <v>Zitlalpopoca García Alejandro</v>
          </cell>
          <cell r="C51">
            <v>6</v>
          </cell>
          <cell r="D51">
            <v>1</v>
          </cell>
          <cell r="E51">
            <v>7</v>
          </cell>
          <cell r="F51">
            <v>214.31305013394567</v>
          </cell>
          <cell r="G51">
            <v>1500.1913509376197</v>
          </cell>
          <cell r="H51">
            <v>0</v>
          </cell>
          <cell r="I51">
            <v>1500.1913509376197</v>
          </cell>
          <cell r="J51">
            <v>56.284919929381445</v>
          </cell>
          <cell r="K51">
            <v>39.263504000000005</v>
          </cell>
          <cell r="L51">
            <v>0</v>
          </cell>
          <cell r="M51">
            <v>95.548423929381443</v>
          </cell>
          <cell r="N51">
            <v>1404.6429270082383</v>
          </cell>
          <cell r="O51">
            <v>0</v>
          </cell>
          <cell r="P51">
            <v>1404.6429270082383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P59"/>
  <sheetViews>
    <sheetView topLeftCell="A13" workbookViewId="0">
      <selection activeCell="M38" sqref="M38:N38"/>
    </sheetView>
  </sheetViews>
  <sheetFormatPr baseColWidth="10" defaultRowHeight="12.75"/>
  <cols>
    <col min="1" max="1" width="3" style="2" bestFit="1" customWidth="1"/>
    <col min="2" max="2" width="39.85546875" style="2" bestFit="1" customWidth="1"/>
    <col min="3" max="3" width="10.85546875" style="2" bestFit="1" customWidth="1"/>
    <col min="4" max="4" width="7.140625" style="2" bestFit="1" customWidth="1"/>
    <col min="5" max="5" width="6.140625" style="2" bestFit="1" customWidth="1"/>
    <col min="6" max="6" width="11.28515625" style="2" bestFit="1" customWidth="1"/>
    <col min="7" max="7" width="10.28515625" style="2" bestFit="1" customWidth="1"/>
    <col min="8" max="8" width="8.7109375" style="2" bestFit="1" customWidth="1"/>
    <col min="9" max="9" width="11.5703125" style="2" customWidth="1"/>
    <col min="10" max="10" width="16.42578125" style="2" customWidth="1"/>
    <col min="11" max="11" width="10.28515625" style="2" bestFit="1" customWidth="1"/>
    <col min="12" max="12" width="11.28515625" style="2" bestFit="1" customWidth="1"/>
    <col min="13" max="13" width="13.28515625" style="2" bestFit="1" customWidth="1"/>
    <col min="14" max="16384" width="11.42578125" style="2"/>
  </cols>
  <sheetData>
    <row r="1" spans="1:1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  <c r="M1" s="1"/>
    </row>
    <row r="2" spans="1:15">
      <c r="A2" s="3"/>
      <c r="B2" s="4"/>
      <c r="C2" s="4"/>
      <c r="D2" s="4"/>
      <c r="E2" s="4"/>
      <c r="F2" s="4"/>
      <c r="G2" s="5"/>
      <c r="H2" s="5"/>
      <c r="I2" s="1"/>
      <c r="J2" s="5"/>
      <c r="K2" s="1"/>
      <c r="L2" s="1"/>
      <c r="M2" s="1"/>
    </row>
    <row r="3" spans="1:15">
      <c r="A3" s="80" t="s">
        <v>61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  <c r="M3" s="1"/>
    </row>
    <row r="4" spans="1:15">
      <c r="A4" s="6"/>
      <c r="B4" s="7"/>
      <c r="C4" s="7"/>
      <c r="D4" s="7"/>
      <c r="E4" s="7"/>
      <c r="F4" s="7"/>
      <c r="G4" s="5"/>
      <c r="H4" s="5"/>
      <c r="I4" s="1"/>
      <c r="J4" s="5"/>
      <c r="K4" s="1"/>
      <c r="L4" s="1"/>
      <c r="M4" s="1"/>
    </row>
    <row r="5" spans="1:15">
      <c r="A5" s="8"/>
      <c r="B5" s="9" t="s">
        <v>2</v>
      </c>
      <c r="C5" s="80" t="s">
        <v>3</v>
      </c>
      <c r="D5" s="81"/>
      <c r="E5" s="82"/>
      <c r="F5" s="89" t="s">
        <v>4</v>
      </c>
      <c r="G5" s="90"/>
      <c r="H5" s="90"/>
      <c r="I5" s="91"/>
      <c r="J5" s="10" t="s">
        <v>5</v>
      </c>
      <c r="K5" s="1"/>
      <c r="L5" s="1"/>
      <c r="M5" s="1"/>
    </row>
    <row r="6" spans="1:15">
      <c r="A6" s="8"/>
      <c r="B6" s="7"/>
      <c r="C6" s="10" t="s">
        <v>6</v>
      </c>
      <c r="D6" s="10" t="s">
        <v>7</v>
      </c>
      <c r="E6" s="10" t="s">
        <v>8</v>
      </c>
      <c r="F6" s="10"/>
      <c r="G6" s="10" t="s">
        <v>9</v>
      </c>
      <c r="H6" s="89" t="s">
        <v>10</v>
      </c>
      <c r="I6" s="91"/>
      <c r="J6" s="10"/>
      <c r="K6" s="10"/>
      <c r="L6" s="10"/>
      <c r="M6" s="1"/>
    </row>
    <row r="7" spans="1:15">
      <c r="A7" s="8"/>
      <c r="B7" s="7"/>
      <c r="C7" s="10"/>
      <c r="D7" s="10"/>
      <c r="E7" s="10"/>
      <c r="F7" s="10" t="s">
        <v>11</v>
      </c>
      <c r="G7" s="10" t="s">
        <v>12</v>
      </c>
      <c r="H7" s="10" t="s">
        <v>11</v>
      </c>
      <c r="I7" s="10" t="s">
        <v>13</v>
      </c>
      <c r="J7" s="10" t="s">
        <v>14</v>
      </c>
      <c r="K7" s="10" t="s">
        <v>15</v>
      </c>
      <c r="L7" s="10" t="s">
        <v>8</v>
      </c>
      <c r="M7" s="11"/>
    </row>
    <row r="8" spans="1:15" ht="13.5" thickBot="1">
      <c r="A8" s="30"/>
      <c r="B8" s="31"/>
      <c r="C8" s="32"/>
      <c r="D8" s="32"/>
      <c r="E8" s="32"/>
      <c r="F8" s="32"/>
      <c r="G8" s="32" t="s">
        <v>16</v>
      </c>
      <c r="H8" s="32"/>
      <c r="I8" s="32"/>
      <c r="J8" s="32"/>
      <c r="K8" s="32"/>
      <c r="L8" s="32"/>
      <c r="M8" s="1"/>
    </row>
    <row r="9" spans="1:15" ht="15" customHeight="1">
      <c r="A9" s="86" t="s">
        <v>65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8"/>
      <c r="M9" s="28"/>
    </row>
    <row r="10" spans="1:15" ht="14.25">
      <c r="A10" s="35">
        <v>1</v>
      </c>
      <c r="B10" s="9" t="s">
        <v>17</v>
      </c>
      <c r="C10" s="10">
        <v>6</v>
      </c>
      <c r="D10" s="10">
        <v>1</v>
      </c>
      <c r="E10" s="10">
        <v>7</v>
      </c>
      <c r="F10" s="10">
        <v>884.63643098177954</v>
      </c>
      <c r="G10" s="10">
        <v>150</v>
      </c>
      <c r="H10" s="10">
        <v>0</v>
      </c>
      <c r="I10" s="10">
        <v>300</v>
      </c>
      <c r="J10" s="10">
        <f>SUM(F10:I10)</f>
        <v>1334.6364309817795</v>
      </c>
      <c r="K10" s="10"/>
      <c r="L10" s="36">
        <v>1334.6364309817795</v>
      </c>
      <c r="M10" s="28"/>
    </row>
    <row r="11" spans="1:15" ht="14.25">
      <c r="A11" s="35">
        <v>2</v>
      </c>
      <c r="B11" s="9" t="s">
        <v>18</v>
      </c>
      <c r="C11" s="10">
        <v>5</v>
      </c>
      <c r="D11" s="10">
        <v>0.83333333333333326</v>
      </c>
      <c r="E11" s="10">
        <v>5.833333333333333</v>
      </c>
      <c r="F11" s="10">
        <v>1132.9355934385962</v>
      </c>
      <c r="G11" s="10">
        <v>150</v>
      </c>
      <c r="H11" s="10">
        <v>0</v>
      </c>
      <c r="I11" s="10">
        <v>166.66666666666666</v>
      </c>
      <c r="J11" s="10">
        <f t="shared" ref="J11:J49" si="0">SUM(F11:I11)</f>
        <v>1449.602260105263</v>
      </c>
      <c r="K11" s="10"/>
      <c r="L11" s="36">
        <v>1449.602260105263</v>
      </c>
      <c r="M11" s="28"/>
      <c r="O11" s="14"/>
    </row>
    <row r="12" spans="1:15" ht="14.25">
      <c r="A12" s="35">
        <v>3</v>
      </c>
      <c r="B12" s="9" t="s">
        <v>19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f t="shared" si="0"/>
        <v>0</v>
      </c>
      <c r="K12" s="10"/>
      <c r="L12" s="36">
        <v>0</v>
      </c>
      <c r="M12" s="28"/>
    </row>
    <row r="13" spans="1:15" ht="14.25">
      <c r="A13" s="35" t="s">
        <v>21</v>
      </c>
      <c r="B13" s="15" t="s">
        <v>22</v>
      </c>
      <c r="C13" s="10">
        <v>6</v>
      </c>
      <c r="D13" s="10">
        <v>1</v>
      </c>
      <c r="E13" s="10">
        <v>7</v>
      </c>
      <c r="F13" s="10">
        <v>1001.1743238567486</v>
      </c>
      <c r="G13" s="10">
        <v>150</v>
      </c>
      <c r="H13" s="10">
        <v>0</v>
      </c>
      <c r="I13" s="10">
        <v>400</v>
      </c>
      <c r="J13" s="10">
        <f t="shared" si="0"/>
        <v>1551.1743238567487</v>
      </c>
      <c r="K13" s="10"/>
      <c r="L13" s="36">
        <v>1551.1743238567487</v>
      </c>
      <c r="M13" s="28"/>
    </row>
    <row r="14" spans="1:15" ht="14.25">
      <c r="A14" s="35" t="s">
        <v>21</v>
      </c>
      <c r="B14" s="9" t="s">
        <v>62</v>
      </c>
      <c r="C14" s="10">
        <v>7</v>
      </c>
      <c r="D14" s="10">
        <v>1.1666666666666665</v>
      </c>
      <c r="E14" s="10">
        <v>8</v>
      </c>
      <c r="F14" s="10">
        <v>1028.5714285714287</v>
      </c>
      <c r="G14" s="10">
        <v>140</v>
      </c>
      <c r="H14" s="10">
        <v>0</v>
      </c>
      <c r="I14" s="10"/>
      <c r="J14" s="10">
        <f t="shared" si="0"/>
        <v>1168.5714285714287</v>
      </c>
      <c r="K14" s="10"/>
      <c r="L14" s="36">
        <v>1168.5714285714287</v>
      </c>
      <c r="M14" s="28"/>
    </row>
    <row r="15" spans="1:15" ht="14.25">
      <c r="A15" s="35" t="s">
        <v>21</v>
      </c>
      <c r="B15" s="9" t="s">
        <v>25</v>
      </c>
      <c r="C15" s="10">
        <v>6</v>
      </c>
      <c r="D15" s="10">
        <v>1</v>
      </c>
      <c r="E15" s="10">
        <v>7</v>
      </c>
      <c r="F15" s="10">
        <v>2000</v>
      </c>
      <c r="G15" s="10"/>
      <c r="H15" s="10"/>
      <c r="I15" s="10"/>
      <c r="J15" s="10">
        <f t="shared" si="0"/>
        <v>2000</v>
      </c>
      <c r="K15" s="10"/>
      <c r="L15" s="36">
        <v>2000</v>
      </c>
      <c r="M15" s="28"/>
    </row>
    <row r="16" spans="1:15" ht="14.25">
      <c r="A16" s="35">
        <v>6</v>
      </c>
      <c r="B16" s="9" t="s">
        <v>26</v>
      </c>
      <c r="C16" s="10">
        <v>6</v>
      </c>
      <c r="D16" s="10">
        <v>1</v>
      </c>
      <c r="E16" s="10">
        <v>7</v>
      </c>
      <c r="F16" s="10">
        <v>1002.9730580750802</v>
      </c>
      <c r="G16" s="10">
        <v>150</v>
      </c>
      <c r="H16" s="10">
        <v>0</v>
      </c>
      <c r="I16" s="10"/>
      <c r="J16" s="10">
        <f t="shared" si="0"/>
        <v>1152.9730580750802</v>
      </c>
      <c r="K16" s="10"/>
      <c r="L16" s="36">
        <v>1152.9730580750802</v>
      </c>
      <c r="M16" s="28"/>
    </row>
    <row r="17" spans="1:15" ht="14.25">
      <c r="A17" s="35">
        <v>7</v>
      </c>
      <c r="B17" s="9" t="s">
        <v>27</v>
      </c>
      <c r="C17" s="10">
        <v>6</v>
      </c>
      <c r="D17" s="10">
        <v>1</v>
      </c>
      <c r="E17" s="10">
        <v>7</v>
      </c>
      <c r="F17" s="10">
        <v>601.27202133523724</v>
      </c>
      <c r="G17" s="10">
        <v>250</v>
      </c>
      <c r="H17" s="10">
        <v>0</v>
      </c>
      <c r="I17" s="10">
        <v>600</v>
      </c>
      <c r="J17" s="10">
        <f t="shared" si="0"/>
        <v>1451.2720213352372</v>
      </c>
      <c r="K17" s="10">
        <v>500</v>
      </c>
      <c r="L17" s="36">
        <v>951.27202133523724</v>
      </c>
      <c r="M17" s="28"/>
    </row>
    <row r="18" spans="1:15" ht="14.25">
      <c r="A18" s="35">
        <v>8</v>
      </c>
      <c r="B18" s="9" t="s">
        <v>29</v>
      </c>
      <c r="C18" s="10">
        <v>6</v>
      </c>
      <c r="D18" s="10">
        <v>1</v>
      </c>
      <c r="E18" s="10">
        <v>7</v>
      </c>
      <c r="F18" s="10">
        <v>2032.6585613669713</v>
      </c>
      <c r="G18" s="10">
        <v>150</v>
      </c>
      <c r="H18" s="10">
        <v>0</v>
      </c>
      <c r="I18" s="10">
        <v>2156</v>
      </c>
      <c r="J18" s="10">
        <f t="shared" si="0"/>
        <v>4338.6585613669713</v>
      </c>
      <c r="K18" s="10"/>
      <c r="L18" s="36">
        <v>4338.6585613669713</v>
      </c>
      <c r="M18" s="28"/>
    </row>
    <row r="19" spans="1:15" ht="14.25">
      <c r="A19" s="35">
        <v>9</v>
      </c>
      <c r="B19" s="9" t="s">
        <v>30</v>
      </c>
      <c r="C19" s="10"/>
      <c r="D19" s="10">
        <v>0</v>
      </c>
      <c r="E19" s="10">
        <v>0</v>
      </c>
      <c r="F19" s="10">
        <v>0</v>
      </c>
      <c r="G19" s="25">
        <v>0</v>
      </c>
      <c r="H19" s="10">
        <v>0</v>
      </c>
      <c r="I19" s="10"/>
      <c r="J19" s="10">
        <f t="shared" si="0"/>
        <v>0</v>
      </c>
      <c r="K19" s="10"/>
      <c r="L19" s="36">
        <v>0</v>
      </c>
      <c r="M19" s="29" t="s">
        <v>28</v>
      </c>
    </row>
    <row r="20" spans="1:15" ht="14.25">
      <c r="A20" s="35">
        <v>12</v>
      </c>
      <c r="B20" s="9" t="s">
        <v>34</v>
      </c>
      <c r="C20" s="10">
        <v>7</v>
      </c>
      <c r="D20" s="10">
        <v>1.1666666666666665</v>
      </c>
      <c r="E20" s="10">
        <v>8</v>
      </c>
      <c r="F20" s="10">
        <v>913.22690192065977</v>
      </c>
      <c r="G20" s="10">
        <v>120</v>
      </c>
      <c r="H20" s="10">
        <v>128.57142857142858</v>
      </c>
      <c r="I20" s="10"/>
      <c r="J20" s="10">
        <f t="shared" si="0"/>
        <v>1161.7983304920883</v>
      </c>
      <c r="K20" s="10">
        <v>100</v>
      </c>
      <c r="L20" s="36">
        <v>1061.7983304920883</v>
      </c>
      <c r="M20" s="28"/>
    </row>
    <row r="21" spans="1:15" ht="14.25">
      <c r="A21" s="35">
        <v>15</v>
      </c>
      <c r="B21" s="9" t="s">
        <v>35</v>
      </c>
      <c r="C21" s="10">
        <v>4</v>
      </c>
      <c r="D21" s="10">
        <v>0.66666666666666663</v>
      </c>
      <c r="E21" s="10">
        <v>4.666666666666667</v>
      </c>
      <c r="F21" s="10">
        <v>933.33333333333337</v>
      </c>
      <c r="G21" s="10">
        <v>0</v>
      </c>
      <c r="H21" s="10"/>
      <c r="I21" s="10"/>
      <c r="J21" s="10">
        <f t="shared" si="0"/>
        <v>933.33333333333337</v>
      </c>
      <c r="K21" s="10">
        <v>300</v>
      </c>
      <c r="L21" s="36">
        <v>633.33333333333337</v>
      </c>
      <c r="M21" s="28"/>
    </row>
    <row r="22" spans="1:15" ht="14.25">
      <c r="A22" s="35">
        <v>16</v>
      </c>
      <c r="B22" s="9" t="s">
        <v>37</v>
      </c>
      <c r="C22" s="10">
        <v>6</v>
      </c>
      <c r="D22" s="10">
        <v>1</v>
      </c>
      <c r="E22" s="10">
        <v>7</v>
      </c>
      <c r="F22" s="10">
        <v>1006.9766923029792</v>
      </c>
      <c r="G22" s="10">
        <v>150</v>
      </c>
      <c r="H22" s="10">
        <v>0</v>
      </c>
      <c r="I22" s="10">
        <v>1000</v>
      </c>
      <c r="J22" s="10">
        <f t="shared" si="0"/>
        <v>2156.9766923029792</v>
      </c>
      <c r="K22" s="10"/>
      <c r="L22" s="36">
        <v>2156.9766923029792</v>
      </c>
      <c r="M22" s="28"/>
    </row>
    <row r="23" spans="1:15" ht="14.25">
      <c r="A23" s="35">
        <v>17</v>
      </c>
      <c r="B23" s="9" t="s">
        <v>38</v>
      </c>
      <c r="C23" s="10">
        <v>6</v>
      </c>
      <c r="D23" s="10">
        <v>1</v>
      </c>
      <c r="E23" s="10">
        <v>7</v>
      </c>
      <c r="F23" s="10">
        <v>923.0251212820715</v>
      </c>
      <c r="G23" s="10">
        <v>160</v>
      </c>
      <c r="H23" s="10">
        <v>0</v>
      </c>
      <c r="I23" s="10"/>
      <c r="J23" s="10">
        <f t="shared" si="0"/>
        <v>1083.0251212820715</v>
      </c>
      <c r="K23" s="10">
        <v>100</v>
      </c>
      <c r="L23" s="36">
        <v>983.0251212820715</v>
      </c>
      <c r="M23" s="28"/>
    </row>
    <row r="24" spans="1:15" ht="14.25">
      <c r="A24" s="35">
        <v>13</v>
      </c>
      <c r="B24" s="9" t="s">
        <v>40</v>
      </c>
      <c r="C24" s="10">
        <v>6</v>
      </c>
      <c r="D24" s="10">
        <v>1</v>
      </c>
      <c r="E24" s="10">
        <v>7</v>
      </c>
      <c r="F24" s="10">
        <v>2000</v>
      </c>
      <c r="G24" s="10">
        <v>0</v>
      </c>
      <c r="H24" s="10">
        <v>0</v>
      </c>
      <c r="I24" s="10">
        <v>0</v>
      </c>
      <c r="J24" s="10">
        <f t="shared" si="0"/>
        <v>2000</v>
      </c>
      <c r="K24" s="10"/>
      <c r="L24" s="36">
        <v>2000</v>
      </c>
      <c r="M24" s="28"/>
    </row>
    <row r="25" spans="1:15" ht="14.25">
      <c r="A25" s="35">
        <v>19</v>
      </c>
      <c r="B25" s="9" t="s">
        <v>41</v>
      </c>
      <c r="C25" s="10">
        <v>6</v>
      </c>
      <c r="D25" s="10">
        <v>1</v>
      </c>
      <c r="E25" s="10">
        <v>7</v>
      </c>
      <c r="F25" s="10">
        <v>1400</v>
      </c>
      <c r="G25" s="10">
        <v>150</v>
      </c>
      <c r="H25" s="10"/>
      <c r="I25" s="10"/>
      <c r="J25" s="10">
        <f t="shared" si="0"/>
        <v>1550</v>
      </c>
      <c r="K25" s="10"/>
      <c r="L25" s="36">
        <v>1550</v>
      </c>
      <c r="M25" s="28"/>
    </row>
    <row r="26" spans="1:15" ht="14.25">
      <c r="A26" s="35">
        <v>22</v>
      </c>
      <c r="B26" s="9" t="s">
        <v>43</v>
      </c>
      <c r="C26" s="10">
        <v>6</v>
      </c>
      <c r="D26" s="10">
        <v>1</v>
      </c>
      <c r="E26" s="10">
        <v>7</v>
      </c>
      <c r="F26" s="10">
        <v>1327.8874402105264</v>
      </c>
      <c r="G26" s="10">
        <v>250</v>
      </c>
      <c r="H26" s="10">
        <v>0</v>
      </c>
      <c r="I26" s="10">
        <v>200</v>
      </c>
      <c r="J26" s="10">
        <f t="shared" si="0"/>
        <v>1777.8874402105264</v>
      </c>
      <c r="K26" s="10">
        <v>400</v>
      </c>
      <c r="L26" s="36">
        <v>1377.8874402105264</v>
      </c>
      <c r="M26" s="28"/>
    </row>
    <row r="27" spans="1:15" ht="14.25">
      <c r="A27" s="35">
        <v>24</v>
      </c>
      <c r="B27" s="9" t="s">
        <v>45</v>
      </c>
      <c r="C27" s="10">
        <v>5</v>
      </c>
      <c r="D27" s="10">
        <v>0.83333333333333326</v>
      </c>
      <c r="E27" s="10">
        <v>5.833333333333333</v>
      </c>
      <c r="F27" s="10">
        <v>1132.9355934385962</v>
      </c>
      <c r="G27" s="10">
        <v>0</v>
      </c>
      <c r="H27" s="10">
        <v>0</v>
      </c>
      <c r="I27" s="10">
        <v>166.66666666666666</v>
      </c>
      <c r="J27" s="10">
        <f t="shared" si="0"/>
        <v>1299.602260105263</v>
      </c>
      <c r="K27" s="10">
        <v>400</v>
      </c>
      <c r="L27" s="36">
        <v>899.60226010526299</v>
      </c>
      <c r="M27" s="28"/>
      <c r="O27" s="14"/>
    </row>
    <row r="28" spans="1:15" ht="14.25">
      <c r="A28" s="35">
        <v>25</v>
      </c>
      <c r="B28" s="9" t="s">
        <v>46</v>
      </c>
      <c r="C28" s="25">
        <v>6</v>
      </c>
      <c r="D28" s="10">
        <v>1</v>
      </c>
      <c r="E28" s="10">
        <v>7</v>
      </c>
      <c r="F28" s="10">
        <v>1400</v>
      </c>
      <c r="G28" s="10">
        <v>150</v>
      </c>
      <c r="H28" s="10">
        <v>0</v>
      </c>
      <c r="I28" s="10">
        <v>0</v>
      </c>
      <c r="J28" s="10">
        <f t="shared" si="0"/>
        <v>1550</v>
      </c>
      <c r="K28" s="10"/>
      <c r="L28" s="36">
        <v>1550</v>
      </c>
      <c r="M28" s="28"/>
    </row>
    <row r="29" spans="1:15" ht="14.25">
      <c r="A29" s="35">
        <v>28</v>
      </c>
      <c r="B29" s="9" t="s">
        <v>50</v>
      </c>
      <c r="C29" s="10">
        <v>6</v>
      </c>
      <c r="D29" s="10">
        <v>1</v>
      </c>
      <c r="E29" s="10">
        <v>7</v>
      </c>
      <c r="F29" s="10">
        <v>900.00000000000011</v>
      </c>
      <c r="G29" s="10">
        <v>125</v>
      </c>
      <c r="H29" s="10">
        <v>0</v>
      </c>
      <c r="I29" s="10">
        <v>0</v>
      </c>
      <c r="J29" s="10">
        <f t="shared" si="0"/>
        <v>1025</v>
      </c>
      <c r="K29" s="10"/>
      <c r="L29" s="36">
        <v>1025</v>
      </c>
      <c r="M29" s="28"/>
      <c r="N29" s="14"/>
    </row>
    <row r="30" spans="1:15" ht="14.25">
      <c r="A30" s="35">
        <v>28</v>
      </c>
      <c r="B30" s="9" t="s">
        <v>53</v>
      </c>
      <c r="C30" s="10">
        <v>7</v>
      </c>
      <c r="D30" s="10">
        <v>1.1666666666666665</v>
      </c>
      <c r="E30" s="10">
        <v>8</v>
      </c>
      <c r="F30" s="10">
        <v>1600</v>
      </c>
      <c r="G30" s="10">
        <v>150</v>
      </c>
      <c r="H30" s="10">
        <v>0</v>
      </c>
      <c r="I30" s="10">
        <v>0</v>
      </c>
      <c r="J30" s="10">
        <f t="shared" si="0"/>
        <v>1750</v>
      </c>
      <c r="K30" s="10"/>
      <c r="L30" s="36">
        <v>1750</v>
      </c>
      <c r="M30" s="28"/>
      <c r="N30" s="14"/>
    </row>
    <row r="31" spans="1:15" ht="14.25">
      <c r="A31" s="35">
        <v>28</v>
      </c>
      <c r="B31" s="9" t="s">
        <v>54</v>
      </c>
      <c r="C31" s="10">
        <v>6</v>
      </c>
      <c r="D31" s="10">
        <v>1</v>
      </c>
      <c r="E31" s="10">
        <v>7</v>
      </c>
      <c r="F31" s="10">
        <v>733.29062420889625</v>
      </c>
      <c r="G31" s="10">
        <v>150</v>
      </c>
      <c r="H31" s="10">
        <v>0</v>
      </c>
      <c r="I31" s="10">
        <v>400</v>
      </c>
      <c r="J31" s="10">
        <f t="shared" si="0"/>
        <v>1283.2906242088961</v>
      </c>
      <c r="K31" s="10"/>
      <c r="L31" s="36">
        <v>1283.2906242088961</v>
      </c>
      <c r="M31" s="28"/>
      <c r="N31" s="14"/>
    </row>
    <row r="32" spans="1:15" ht="14.25">
      <c r="A32" s="35">
        <v>29</v>
      </c>
      <c r="B32" s="9" t="s">
        <v>55</v>
      </c>
      <c r="C32" s="10">
        <v>6</v>
      </c>
      <c r="D32" s="10">
        <v>1</v>
      </c>
      <c r="E32" s="10">
        <v>7</v>
      </c>
      <c r="F32" s="10">
        <v>900.00000000000011</v>
      </c>
      <c r="G32" s="10">
        <v>125</v>
      </c>
      <c r="H32" s="10">
        <v>0</v>
      </c>
      <c r="I32" s="10">
        <v>0</v>
      </c>
      <c r="J32" s="10">
        <f t="shared" si="0"/>
        <v>1025</v>
      </c>
      <c r="K32" s="10"/>
      <c r="L32" s="36">
        <v>1025</v>
      </c>
      <c r="M32" s="28"/>
    </row>
    <row r="33" spans="1:15" ht="14.25">
      <c r="A33" s="35">
        <v>29</v>
      </c>
      <c r="B33" s="9" t="s">
        <v>56</v>
      </c>
      <c r="C33" s="10">
        <v>6</v>
      </c>
      <c r="D33" s="10">
        <v>1</v>
      </c>
      <c r="E33" s="10">
        <v>7</v>
      </c>
      <c r="F33" s="10">
        <v>1002.9730580750802</v>
      </c>
      <c r="G33" s="10">
        <v>120</v>
      </c>
      <c r="H33" s="10">
        <v>0</v>
      </c>
      <c r="I33" s="10">
        <v>500</v>
      </c>
      <c r="J33" s="10">
        <f t="shared" si="0"/>
        <v>1622.9730580750802</v>
      </c>
      <c r="K33" s="10">
        <v>500</v>
      </c>
      <c r="L33" s="36">
        <v>1122.9730580750802</v>
      </c>
      <c r="M33" s="28"/>
      <c r="O33" s="14"/>
    </row>
    <row r="34" spans="1:15" ht="15" thickBot="1">
      <c r="A34" s="37">
        <v>27</v>
      </c>
      <c r="B34" s="38" t="s">
        <v>48</v>
      </c>
      <c r="C34" s="39">
        <v>7</v>
      </c>
      <c r="D34" s="39">
        <v>1.1666666666666665</v>
      </c>
      <c r="E34" s="39">
        <v>8</v>
      </c>
      <c r="F34" s="39">
        <v>913.22690192065977</v>
      </c>
      <c r="G34" s="39">
        <v>175</v>
      </c>
      <c r="H34" s="39">
        <v>128.57142857142858</v>
      </c>
      <c r="I34" s="39">
        <v>342.85714285714283</v>
      </c>
      <c r="J34" s="39">
        <f t="shared" si="0"/>
        <v>1559.6554733492312</v>
      </c>
      <c r="K34" s="39">
        <v>0</v>
      </c>
      <c r="L34" s="40">
        <v>1559.6554733492312</v>
      </c>
      <c r="M34" s="28"/>
    </row>
    <row r="35" spans="1:15" ht="15" thickBot="1">
      <c r="A35" s="41"/>
      <c r="B35" s="41"/>
      <c r="C35" s="42"/>
      <c r="D35" s="43"/>
      <c r="E35" s="43"/>
      <c r="F35" s="43"/>
      <c r="G35" s="43"/>
      <c r="H35" s="43"/>
      <c r="I35" s="43"/>
      <c r="J35" s="43">
        <f t="shared" si="0"/>
        <v>0</v>
      </c>
      <c r="K35" s="43"/>
      <c r="L35" s="43"/>
      <c r="M35" s="13"/>
    </row>
    <row r="36" spans="1:15" ht="15" customHeight="1">
      <c r="A36" s="86" t="s">
        <v>66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M36" s="28"/>
    </row>
    <row r="37" spans="1:15" ht="14.25">
      <c r="A37" s="35">
        <v>4</v>
      </c>
      <c r="B37" s="9" t="s">
        <v>20</v>
      </c>
      <c r="C37" s="10">
        <v>6</v>
      </c>
      <c r="D37" s="10">
        <v>1</v>
      </c>
      <c r="E37" s="10">
        <v>7</v>
      </c>
      <c r="F37" s="10">
        <v>580.98678778685019</v>
      </c>
      <c r="G37" s="10">
        <v>0</v>
      </c>
      <c r="H37" s="10">
        <v>0</v>
      </c>
      <c r="I37" s="10">
        <v>400</v>
      </c>
      <c r="J37" s="10">
        <f t="shared" si="0"/>
        <v>980.98678778685019</v>
      </c>
      <c r="K37" s="10"/>
      <c r="L37" s="36">
        <v>980.98678778685019</v>
      </c>
      <c r="M37" s="28"/>
    </row>
    <row r="38" spans="1:15" ht="14.25">
      <c r="A38" s="35">
        <v>10</v>
      </c>
      <c r="B38" s="9" t="s">
        <v>31</v>
      </c>
      <c r="C38" s="10">
        <v>6</v>
      </c>
      <c r="D38" s="10">
        <v>1</v>
      </c>
      <c r="E38" s="10">
        <v>7</v>
      </c>
      <c r="F38" s="10">
        <v>588.87548972233412</v>
      </c>
      <c r="G38" s="10">
        <v>120</v>
      </c>
      <c r="H38" s="10">
        <v>0</v>
      </c>
      <c r="I38" s="10">
        <v>3000</v>
      </c>
      <c r="J38" s="10">
        <f t="shared" si="0"/>
        <v>3708.8754897223344</v>
      </c>
      <c r="K38" s="10"/>
      <c r="L38" s="36">
        <v>3708.8754897223344</v>
      </c>
      <c r="M38" s="28"/>
    </row>
    <row r="39" spans="1:15" ht="14.25">
      <c r="A39" s="35">
        <v>16</v>
      </c>
      <c r="B39" s="9" t="s">
        <v>36</v>
      </c>
      <c r="C39" s="10">
        <v>6</v>
      </c>
      <c r="D39" s="10">
        <v>1</v>
      </c>
      <c r="E39" s="10">
        <v>7</v>
      </c>
      <c r="F39" s="10">
        <v>1500</v>
      </c>
      <c r="G39" s="10">
        <v>150</v>
      </c>
      <c r="H39" s="10"/>
      <c r="I39" s="10"/>
      <c r="J39" s="10">
        <f t="shared" si="0"/>
        <v>1650</v>
      </c>
      <c r="K39" s="10"/>
      <c r="L39" s="36">
        <v>1650</v>
      </c>
      <c r="M39" s="28"/>
    </row>
    <row r="40" spans="1:15" ht="14.25">
      <c r="A40" s="35">
        <v>21</v>
      </c>
      <c r="B40" s="9" t="s">
        <v>42</v>
      </c>
      <c r="C40" s="10">
        <v>6</v>
      </c>
      <c r="D40" s="10">
        <v>1</v>
      </c>
      <c r="E40" s="10">
        <v>7</v>
      </c>
      <c r="F40" s="10">
        <v>790.55414266213916</v>
      </c>
      <c r="G40" s="10">
        <v>0</v>
      </c>
      <c r="H40" s="10">
        <v>0</v>
      </c>
      <c r="I40" s="10"/>
      <c r="J40" s="10">
        <f t="shared" si="0"/>
        <v>790.55414266213916</v>
      </c>
      <c r="K40" s="10"/>
      <c r="L40" s="36">
        <v>790.55414266213916</v>
      </c>
      <c r="M40" s="28"/>
    </row>
    <row r="41" spans="1:15" ht="14.25">
      <c r="A41" s="35">
        <v>24</v>
      </c>
      <c r="B41" s="9" t="s">
        <v>44</v>
      </c>
      <c r="C41" s="25">
        <v>5</v>
      </c>
      <c r="D41" s="10">
        <v>0.83333333333333326</v>
      </c>
      <c r="E41" s="10">
        <v>5.833333333333333</v>
      </c>
      <c r="F41" s="10">
        <v>1666.6666666666667</v>
      </c>
      <c r="G41" s="10">
        <v>125</v>
      </c>
      <c r="H41" s="10">
        <v>0</v>
      </c>
      <c r="I41" s="10">
        <v>0</v>
      </c>
      <c r="J41" s="10">
        <f t="shared" si="0"/>
        <v>1791.6666666666667</v>
      </c>
      <c r="K41" s="10"/>
      <c r="L41" s="36">
        <v>1791.6666666666667</v>
      </c>
      <c r="M41" s="28"/>
      <c r="O41" s="14"/>
    </row>
    <row r="42" spans="1:15" ht="14.25">
      <c r="A42" s="35"/>
      <c r="B42" s="9" t="s">
        <v>49</v>
      </c>
      <c r="C42" s="10">
        <v>6</v>
      </c>
      <c r="D42" s="10">
        <v>1</v>
      </c>
      <c r="E42" s="10">
        <v>7</v>
      </c>
      <c r="F42" s="10">
        <v>1327.8874402105264</v>
      </c>
      <c r="G42" s="10">
        <v>150</v>
      </c>
      <c r="H42" s="10">
        <v>0</v>
      </c>
      <c r="I42" s="10">
        <v>0</v>
      </c>
      <c r="J42" s="10">
        <f t="shared" si="0"/>
        <v>1477.8874402105264</v>
      </c>
      <c r="K42" s="10">
        <v>300</v>
      </c>
      <c r="L42" s="36">
        <v>1177.8874402105264</v>
      </c>
      <c r="M42" s="28"/>
      <c r="N42" s="14"/>
    </row>
    <row r="43" spans="1:15" ht="15" thickBot="1">
      <c r="A43" s="37">
        <v>29</v>
      </c>
      <c r="B43" s="38" t="s">
        <v>58</v>
      </c>
      <c r="C43" s="39">
        <v>7</v>
      </c>
      <c r="D43" s="39">
        <v>1.1666666666666665</v>
      </c>
      <c r="E43" s="39">
        <v>8</v>
      </c>
      <c r="F43" s="39">
        <v>1404.6429270082383</v>
      </c>
      <c r="G43" s="39">
        <v>120</v>
      </c>
      <c r="H43" s="39">
        <v>142.85714285714286</v>
      </c>
      <c r="I43" s="39">
        <v>571.42857142857144</v>
      </c>
      <c r="J43" s="39">
        <f t="shared" si="0"/>
        <v>2238.9286412939528</v>
      </c>
      <c r="K43" s="39">
        <v>500</v>
      </c>
      <c r="L43" s="40">
        <v>1738.9286412939528</v>
      </c>
      <c r="M43" s="28"/>
      <c r="O43" s="14"/>
    </row>
    <row r="44" spans="1:15" ht="15" thickBot="1">
      <c r="A44" s="41"/>
      <c r="B44" s="41"/>
      <c r="C44" s="43"/>
      <c r="D44" s="43"/>
      <c r="E44" s="43"/>
      <c r="F44" s="43"/>
      <c r="G44" s="43"/>
      <c r="H44" s="43"/>
      <c r="I44" s="43"/>
      <c r="J44" s="43">
        <f t="shared" si="0"/>
        <v>0</v>
      </c>
      <c r="K44" s="43"/>
      <c r="L44" s="43"/>
      <c r="M44" s="13"/>
    </row>
    <row r="45" spans="1:15" ht="15" customHeight="1">
      <c r="A45" s="83" t="s">
        <v>67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5"/>
      <c r="M45" s="28"/>
    </row>
    <row r="46" spans="1:15" ht="14.25">
      <c r="A46" s="47">
        <v>24</v>
      </c>
      <c r="B46" s="27" t="s">
        <v>32</v>
      </c>
      <c r="C46" s="12">
        <v>6</v>
      </c>
      <c r="D46" s="12">
        <v>1</v>
      </c>
      <c r="E46" s="12">
        <v>7</v>
      </c>
      <c r="F46" s="12">
        <v>2000</v>
      </c>
      <c r="G46" s="12">
        <v>150</v>
      </c>
      <c r="H46" s="12">
        <v>0</v>
      </c>
      <c r="I46" s="12">
        <v>0</v>
      </c>
      <c r="J46" s="12">
        <f t="shared" si="0"/>
        <v>2150</v>
      </c>
      <c r="K46" s="12"/>
      <c r="L46" s="48">
        <v>2150</v>
      </c>
      <c r="M46" s="28"/>
    </row>
    <row r="47" spans="1:15" ht="14.25">
      <c r="A47" s="47">
        <v>13</v>
      </c>
      <c r="B47" s="27" t="s">
        <v>39</v>
      </c>
      <c r="C47" s="12">
        <v>6</v>
      </c>
      <c r="D47" s="12">
        <v>1</v>
      </c>
      <c r="E47" s="12">
        <v>7</v>
      </c>
      <c r="F47" s="12">
        <v>2000</v>
      </c>
      <c r="G47" s="12">
        <v>150</v>
      </c>
      <c r="H47" s="12">
        <v>0</v>
      </c>
      <c r="I47" s="12">
        <v>0</v>
      </c>
      <c r="J47" s="12">
        <f t="shared" si="0"/>
        <v>2150</v>
      </c>
      <c r="K47" s="12"/>
      <c r="L47" s="48">
        <v>2150</v>
      </c>
      <c r="M47" s="28"/>
    </row>
    <row r="48" spans="1:15" ht="14.25">
      <c r="A48" s="47" t="s">
        <v>21</v>
      </c>
      <c r="B48" s="27" t="s">
        <v>24</v>
      </c>
      <c r="C48" s="12">
        <v>6</v>
      </c>
      <c r="D48" s="12">
        <v>1</v>
      </c>
      <c r="E48" s="12">
        <v>7</v>
      </c>
      <c r="F48" s="12">
        <v>901.75437729379428</v>
      </c>
      <c r="G48" s="12">
        <v>150</v>
      </c>
      <c r="H48" s="12">
        <v>0</v>
      </c>
      <c r="I48" s="12"/>
      <c r="J48" s="12">
        <f t="shared" si="0"/>
        <v>1051.7543772937943</v>
      </c>
      <c r="K48" s="12">
        <v>200</v>
      </c>
      <c r="L48" s="48">
        <v>851.75437729379428</v>
      </c>
      <c r="M48" s="28"/>
    </row>
    <row r="49" spans="1:16" ht="15" thickBot="1">
      <c r="A49" s="49">
        <v>27</v>
      </c>
      <c r="B49" s="50" t="s">
        <v>47</v>
      </c>
      <c r="C49" s="51">
        <v>5</v>
      </c>
      <c r="D49" s="51">
        <v>0.83333333333333326</v>
      </c>
      <c r="E49" s="51">
        <v>5.833333333333333</v>
      </c>
      <c r="F49" s="51">
        <v>852.4265896694161</v>
      </c>
      <c r="G49" s="51">
        <v>125</v>
      </c>
      <c r="H49" s="51">
        <v>0</v>
      </c>
      <c r="I49" s="51">
        <v>833.33333333333337</v>
      </c>
      <c r="J49" s="51">
        <f t="shared" si="0"/>
        <v>1810.7599230027495</v>
      </c>
      <c r="K49" s="51">
        <v>400</v>
      </c>
      <c r="L49" s="52">
        <v>1410.7599230027495</v>
      </c>
      <c r="M49" s="28"/>
    </row>
    <row r="50" spans="1:16" ht="14.25">
      <c r="A50" s="44"/>
      <c r="B50" s="33" t="s">
        <v>59</v>
      </c>
      <c r="C50" s="33"/>
      <c r="D50" s="33"/>
      <c r="E50" s="33"/>
      <c r="F50" s="33"/>
      <c r="G50" s="33"/>
      <c r="H50" s="33"/>
      <c r="I50" s="33"/>
      <c r="J50" s="33"/>
      <c r="K50" s="45"/>
      <c r="L50" s="46"/>
      <c r="M50" s="18"/>
      <c r="N50" s="14"/>
      <c r="O50" s="14"/>
    </row>
    <row r="51" spans="1:16">
      <c r="A51" s="8"/>
      <c r="B51" s="9"/>
      <c r="C51" s="9"/>
      <c r="D51" s="9"/>
      <c r="E51" s="9"/>
      <c r="F51" s="9"/>
      <c r="G51" s="9"/>
      <c r="H51" s="9"/>
      <c r="I51" s="9"/>
      <c r="J51" s="9"/>
      <c r="K51" s="19"/>
      <c r="L51" s="11"/>
      <c r="M51" s="11"/>
    </row>
    <row r="52" spans="1:16">
      <c r="A52" s="8"/>
      <c r="B52" s="9"/>
      <c r="C52" s="9"/>
      <c r="D52" s="9"/>
      <c r="E52" s="9"/>
      <c r="F52" s="9"/>
      <c r="G52" s="9"/>
      <c r="H52" s="9"/>
      <c r="I52" s="9"/>
      <c r="J52" s="9"/>
      <c r="K52" s="19"/>
      <c r="L52" s="1"/>
      <c r="M52" s="1"/>
    </row>
    <row r="53" spans="1:16">
      <c r="A53" s="6"/>
      <c r="B53" s="9"/>
      <c r="C53" s="9"/>
      <c r="D53" s="9"/>
      <c r="E53" s="9"/>
      <c r="F53" s="9"/>
      <c r="G53" s="80" t="s">
        <v>60</v>
      </c>
      <c r="H53" s="81"/>
      <c r="I53" s="82"/>
      <c r="J53" s="20">
        <f>SUM(J10:J49)</f>
        <v>56026.84388629099</v>
      </c>
      <c r="K53" s="19"/>
      <c r="L53" s="1"/>
      <c r="M53" s="1"/>
    </row>
    <row r="54" spans="1:16">
      <c r="A54" s="6"/>
      <c r="B54" s="1"/>
      <c r="C54" s="21"/>
      <c r="D54" s="21"/>
      <c r="E54" s="21"/>
      <c r="F54" s="21"/>
      <c r="G54" s="5"/>
      <c r="H54" s="5"/>
      <c r="I54" s="11"/>
      <c r="J54" s="11"/>
      <c r="K54" s="19"/>
      <c r="L54" s="1"/>
      <c r="M54" s="1"/>
      <c r="N54" s="14"/>
    </row>
    <row r="55" spans="1:16">
      <c r="A55" s="6"/>
      <c r="B55" s="1"/>
      <c r="C55" s="21"/>
      <c r="D55" s="21"/>
      <c r="E55" s="21"/>
      <c r="F55" s="22">
        <f>SUM(F10:F49)</f>
        <v>40384.891505338608</v>
      </c>
      <c r="G55" s="22">
        <f>SUM(G10:G49)</f>
        <v>4205</v>
      </c>
      <c r="H55" s="22">
        <f>SUM(H10:H49)</f>
        <v>400</v>
      </c>
      <c r="I55" s="22">
        <f>SUM(I10:I49)</f>
        <v>11036.952380952382</v>
      </c>
      <c r="J55" s="22">
        <f>SUM(F55:I55)</f>
        <v>56026.84388629099</v>
      </c>
      <c r="K55" s="22">
        <f>SUM(K10:K52)</f>
        <v>3700</v>
      </c>
      <c r="L55" s="22">
        <f>SUM(L10:L52)</f>
        <v>52326.843886290997</v>
      </c>
      <c r="M55" s="22"/>
      <c r="O55" s="14"/>
    </row>
    <row r="58" spans="1:16">
      <c r="P58" s="24"/>
    </row>
    <row r="59" spans="1:16">
      <c r="P59" s="24"/>
    </row>
  </sheetData>
  <sheetProtection password="DF35" sheet="1"/>
  <mergeCells count="9">
    <mergeCell ref="G53:I53"/>
    <mergeCell ref="A45:L45"/>
    <mergeCell ref="A36:L36"/>
    <mergeCell ref="A9:L9"/>
    <mergeCell ref="A1:L1"/>
    <mergeCell ref="A3:L3"/>
    <mergeCell ref="C5:E5"/>
    <mergeCell ref="F5:I5"/>
    <mergeCell ref="H6:I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6"/>
  <sheetViews>
    <sheetView topLeftCell="A37" workbookViewId="0">
      <selection activeCell="A9" sqref="A9:L9"/>
    </sheetView>
  </sheetViews>
  <sheetFormatPr baseColWidth="10" defaultRowHeight="15" customHeight="1"/>
  <cols>
    <col min="1" max="1" width="3.42578125" style="63" customWidth="1"/>
    <col min="2" max="2" width="34.7109375" style="63" customWidth="1"/>
    <col min="3" max="3" width="7.7109375" style="63" customWidth="1"/>
    <col min="4" max="4" width="6.7109375" style="63" customWidth="1"/>
    <col min="5" max="5" width="6.140625" style="63" customWidth="1"/>
    <col min="6" max="6" width="12.5703125" style="63" customWidth="1"/>
    <col min="7" max="7" width="10.5703125" style="63" customWidth="1"/>
    <col min="8" max="8" width="8.7109375" style="63" customWidth="1"/>
    <col min="9" max="9" width="11.85546875" style="63" bestFit="1" customWidth="1"/>
    <col min="10" max="10" width="12.7109375" style="63" customWidth="1"/>
    <col min="11" max="11" width="11.42578125" style="63"/>
    <col min="12" max="12" width="13.140625" style="63" customWidth="1"/>
    <col min="13" max="13" width="32.28515625" style="63" customWidth="1"/>
    <col min="14" max="16384" width="11.42578125" style="63"/>
  </cols>
  <sheetData>
    <row r="1" spans="1:13" ht="15" customHeight="1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/>
      <c r="M1" s="65"/>
    </row>
    <row r="2" spans="1:13" ht="15" customHeight="1">
      <c r="A2" s="66"/>
      <c r="B2" s="67"/>
      <c r="C2" s="67"/>
      <c r="D2" s="67"/>
      <c r="E2" s="67"/>
      <c r="F2" s="67"/>
      <c r="G2" s="68"/>
      <c r="H2" s="68"/>
      <c r="I2" s="65"/>
      <c r="J2" s="68"/>
      <c r="K2" s="65"/>
      <c r="L2" s="65"/>
      <c r="M2" s="65"/>
    </row>
    <row r="3" spans="1:13" ht="15" customHeight="1">
      <c r="A3" s="113" t="s">
        <v>78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M3" s="65"/>
    </row>
    <row r="4" spans="1:13" ht="15" customHeight="1">
      <c r="A4" s="69"/>
      <c r="B4" s="70"/>
      <c r="C4" s="70"/>
      <c r="D4" s="70"/>
      <c r="E4" s="70"/>
      <c r="F4" s="70"/>
      <c r="G4" s="68"/>
      <c r="H4" s="68"/>
      <c r="I4" s="65"/>
      <c r="J4" s="68"/>
      <c r="K4" s="65"/>
      <c r="L4" s="65"/>
      <c r="M4" s="65"/>
    </row>
    <row r="5" spans="1:13" ht="15" customHeight="1">
      <c r="A5" s="71"/>
      <c r="B5" s="15" t="s">
        <v>2</v>
      </c>
      <c r="C5" s="113" t="s">
        <v>3</v>
      </c>
      <c r="D5" s="114"/>
      <c r="E5" s="115"/>
      <c r="F5" s="116" t="s">
        <v>4</v>
      </c>
      <c r="G5" s="117"/>
      <c r="H5" s="117"/>
      <c r="I5" s="118"/>
      <c r="J5" s="62" t="s">
        <v>5</v>
      </c>
      <c r="K5" s="65"/>
      <c r="L5" s="65"/>
      <c r="M5" s="65"/>
    </row>
    <row r="6" spans="1:13" ht="15" customHeight="1">
      <c r="A6" s="71"/>
      <c r="B6" s="70"/>
      <c r="C6" s="62" t="s">
        <v>6</v>
      </c>
      <c r="D6" s="62" t="s">
        <v>7</v>
      </c>
      <c r="E6" s="62" t="s">
        <v>8</v>
      </c>
      <c r="F6" s="62"/>
      <c r="G6" s="62" t="s">
        <v>9</v>
      </c>
      <c r="H6" s="116" t="s">
        <v>10</v>
      </c>
      <c r="I6" s="118"/>
      <c r="J6" s="62"/>
      <c r="K6" s="62"/>
      <c r="L6" s="62"/>
      <c r="M6" s="65"/>
    </row>
    <row r="7" spans="1:13" ht="15" customHeight="1">
      <c r="A7" s="71"/>
      <c r="B7" s="70"/>
      <c r="C7" s="62"/>
      <c r="D7" s="62"/>
      <c r="E7" s="62"/>
      <c r="F7" s="62" t="s">
        <v>11</v>
      </c>
      <c r="G7" s="62" t="s">
        <v>12</v>
      </c>
      <c r="H7" s="62" t="s">
        <v>11</v>
      </c>
      <c r="I7" s="62" t="s">
        <v>13</v>
      </c>
      <c r="J7" s="62" t="s">
        <v>14</v>
      </c>
      <c r="K7" s="62" t="s">
        <v>15</v>
      </c>
      <c r="L7" s="62" t="s">
        <v>8</v>
      </c>
      <c r="M7" s="72"/>
    </row>
    <row r="8" spans="1:13" ht="15" customHeight="1">
      <c r="A8" s="71"/>
      <c r="B8" s="70"/>
      <c r="C8" s="62"/>
      <c r="D8" s="62"/>
      <c r="E8" s="62"/>
      <c r="F8" s="62"/>
      <c r="G8" s="62" t="s">
        <v>16</v>
      </c>
      <c r="H8" s="62"/>
      <c r="I8" s="62"/>
      <c r="J8" s="62"/>
      <c r="K8" s="62"/>
      <c r="L8" s="62"/>
      <c r="M8" s="65"/>
    </row>
    <row r="9" spans="1:13" s="2" customFormat="1" ht="20.25" customHeight="1">
      <c r="A9" s="110" t="s">
        <v>65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2"/>
      <c r="M9" s="79"/>
    </row>
    <row r="10" spans="1:13" ht="15" customHeight="1">
      <c r="A10" s="15">
        <v>1</v>
      </c>
      <c r="B10" s="15" t="s">
        <v>17</v>
      </c>
      <c r="C10" s="62">
        <v>6</v>
      </c>
      <c r="D10" s="62">
        <v>1</v>
      </c>
      <c r="E10" s="62">
        <v>7</v>
      </c>
      <c r="F10" s="62">
        <v>984.63643098177954</v>
      </c>
      <c r="G10" s="62">
        <v>200</v>
      </c>
      <c r="H10" s="62">
        <v>0</v>
      </c>
      <c r="I10" s="62">
        <v>300</v>
      </c>
      <c r="J10" s="62">
        <v>1484.6364309817795</v>
      </c>
      <c r="K10" s="62"/>
      <c r="L10" s="62">
        <v>1484.6364309817795</v>
      </c>
      <c r="M10" s="73"/>
    </row>
    <row r="11" spans="1:13" ht="15" customHeight="1">
      <c r="A11" s="15">
        <v>3</v>
      </c>
      <c r="B11" s="15" t="s">
        <v>79</v>
      </c>
      <c r="C11" s="62">
        <v>6</v>
      </c>
      <c r="D11" s="62">
        <v>1</v>
      </c>
      <c r="E11" s="62">
        <v>7</v>
      </c>
      <c r="F11" s="62">
        <v>900.00000000000011</v>
      </c>
      <c r="G11" s="62">
        <v>120</v>
      </c>
      <c r="H11" s="62">
        <v>0</v>
      </c>
      <c r="I11" s="62"/>
      <c r="J11" s="62">
        <v>1020.0000000000001</v>
      </c>
      <c r="K11" s="62"/>
      <c r="L11" s="62">
        <v>1020.0000000000001</v>
      </c>
      <c r="M11" s="73"/>
    </row>
    <row r="12" spans="1:13" ht="15" customHeight="1">
      <c r="A12" s="15">
        <v>2</v>
      </c>
      <c r="B12" s="15" t="s">
        <v>18</v>
      </c>
      <c r="C12" s="62">
        <v>5</v>
      </c>
      <c r="D12" s="62">
        <v>0.83333333333333326</v>
      </c>
      <c r="E12" s="62">
        <v>5.833333333333333</v>
      </c>
      <c r="F12" s="62">
        <v>1132.9355934385962</v>
      </c>
      <c r="G12" s="62">
        <v>0</v>
      </c>
      <c r="H12" s="62">
        <v>0</v>
      </c>
      <c r="I12" s="62">
        <v>166.66666666666666</v>
      </c>
      <c r="J12" s="62">
        <v>1299.602260105263</v>
      </c>
      <c r="K12" s="62">
        <v>300</v>
      </c>
      <c r="L12" s="62">
        <v>999.60226010526299</v>
      </c>
      <c r="M12" s="73"/>
    </row>
    <row r="13" spans="1:13" ht="15" customHeight="1">
      <c r="A13" s="15" t="s">
        <v>21</v>
      </c>
      <c r="B13" s="15" t="s">
        <v>22</v>
      </c>
      <c r="C13" s="62">
        <v>7</v>
      </c>
      <c r="D13" s="62">
        <v>1.1666666666666665</v>
      </c>
      <c r="E13" s="62">
        <v>8</v>
      </c>
      <c r="F13" s="62">
        <v>1001.1743238567486</v>
      </c>
      <c r="G13" s="62">
        <v>200</v>
      </c>
      <c r="H13" s="62">
        <v>142.85714285714286</v>
      </c>
      <c r="I13" s="62">
        <v>457.14285714285717</v>
      </c>
      <c r="J13" s="62">
        <v>1801.1743238567487</v>
      </c>
      <c r="K13" s="62">
        <v>400</v>
      </c>
      <c r="L13" s="62">
        <v>1401.1743238567487</v>
      </c>
      <c r="M13" s="73"/>
    </row>
    <row r="14" spans="1:13" ht="15" customHeight="1">
      <c r="A14" s="15" t="s">
        <v>21</v>
      </c>
      <c r="B14" s="15" t="s">
        <v>23</v>
      </c>
      <c r="C14" s="62">
        <v>7</v>
      </c>
      <c r="D14" s="62">
        <v>1.1666666666666665</v>
      </c>
      <c r="E14" s="62">
        <v>8</v>
      </c>
      <c r="F14" s="62">
        <v>1028.5714285714287</v>
      </c>
      <c r="G14" s="62">
        <v>250</v>
      </c>
      <c r="H14" s="62">
        <v>0</v>
      </c>
      <c r="I14" s="62"/>
      <c r="J14" s="62">
        <v>1278.5714285714287</v>
      </c>
      <c r="K14" s="62">
        <v>385</v>
      </c>
      <c r="L14" s="62">
        <v>893.57142857142867</v>
      </c>
      <c r="M14" s="73"/>
    </row>
    <row r="15" spans="1:13" ht="15" customHeight="1">
      <c r="A15" s="15" t="s">
        <v>21</v>
      </c>
      <c r="B15" s="15" t="s">
        <v>25</v>
      </c>
      <c r="C15" s="62">
        <v>6</v>
      </c>
      <c r="D15" s="62">
        <v>1</v>
      </c>
      <c r="E15" s="62">
        <v>7</v>
      </c>
      <c r="F15" s="62">
        <v>2000</v>
      </c>
      <c r="G15" s="62"/>
      <c r="H15" s="62"/>
      <c r="I15" s="62"/>
      <c r="J15" s="62">
        <v>2000</v>
      </c>
      <c r="K15" s="62"/>
      <c r="L15" s="62">
        <v>2000</v>
      </c>
      <c r="M15" s="73"/>
    </row>
    <row r="16" spans="1:13" ht="15" customHeight="1">
      <c r="A16" s="15">
        <v>6</v>
      </c>
      <c r="B16" s="15" t="s">
        <v>26</v>
      </c>
      <c r="C16" s="62">
        <v>6</v>
      </c>
      <c r="D16" s="62">
        <v>1</v>
      </c>
      <c r="E16" s="62">
        <v>7</v>
      </c>
      <c r="F16" s="62">
        <v>1002.9730580750802</v>
      </c>
      <c r="G16" s="62">
        <v>150</v>
      </c>
      <c r="H16" s="62">
        <v>0</v>
      </c>
      <c r="I16" s="62">
        <v>200</v>
      </c>
      <c r="J16" s="62">
        <v>1352.9730580750802</v>
      </c>
      <c r="K16" s="62"/>
      <c r="L16" s="62">
        <v>1352.9730580750802</v>
      </c>
      <c r="M16" s="73"/>
    </row>
    <row r="17" spans="1:13" ht="15" customHeight="1">
      <c r="A17" s="15">
        <v>7</v>
      </c>
      <c r="B17" s="15" t="s">
        <v>27</v>
      </c>
      <c r="C17" s="62">
        <v>6</v>
      </c>
      <c r="D17" s="62">
        <v>1</v>
      </c>
      <c r="E17" s="62">
        <v>7</v>
      </c>
      <c r="F17" s="62">
        <v>601.27202133523724</v>
      </c>
      <c r="G17" s="62">
        <v>300</v>
      </c>
      <c r="H17" s="62">
        <v>0</v>
      </c>
      <c r="I17" s="62">
        <v>600</v>
      </c>
      <c r="J17" s="62">
        <v>1501.2720213352372</v>
      </c>
      <c r="K17" s="62">
        <v>500</v>
      </c>
      <c r="L17" s="62">
        <v>1001.2720213352372</v>
      </c>
      <c r="M17" s="73"/>
    </row>
    <row r="18" spans="1:13" ht="15" customHeight="1">
      <c r="A18" s="15">
        <v>8</v>
      </c>
      <c r="B18" s="15" t="s">
        <v>29</v>
      </c>
      <c r="C18" s="62">
        <v>6</v>
      </c>
      <c r="D18" s="62">
        <v>1</v>
      </c>
      <c r="E18" s="62">
        <v>7</v>
      </c>
      <c r="F18" s="62">
        <v>2032.6585613669713</v>
      </c>
      <c r="G18" s="62">
        <v>150</v>
      </c>
      <c r="H18" s="62">
        <v>0</v>
      </c>
      <c r="I18" s="62">
        <v>2156</v>
      </c>
      <c r="J18" s="62">
        <v>4338.6585613669713</v>
      </c>
      <c r="K18" s="62">
        <v>100</v>
      </c>
      <c r="L18" s="62">
        <v>4238.6585613669713</v>
      </c>
      <c r="M18" s="73"/>
    </row>
    <row r="19" spans="1:13" ht="15" customHeight="1">
      <c r="A19" s="15">
        <v>9</v>
      </c>
      <c r="B19" s="15" t="s">
        <v>30</v>
      </c>
      <c r="C19" s="62">
        <v>4</v>
      </c>
      <c r="D19" s="62">
        <v>0.66666666666666663</v>
      </c>
      <c r="E19" s="62">
        <v>4.666666666666667</v>
      </c>
      <c r="F19" s="62">
        <v>854.37906453818505</v>
      </c>
      <c r="G19" s="74">
        <v>100</v>
      </c>
      <c r="H19" s="62">
        <v>0</v>
      </c>
      <c r="I19" s="62"/>
      <c r="J19" s="62">
        <v>954.37906453818505</v>
      </c>
      <c r="K19" s="62"/>
      <c r="L19" s="62">
        <v>954.37906453818505</v>
      </c>
      <c r="M19" s="75"/>
    </row>
    <row r="20" spans="1:13" ht="15" customHeight="1">
      <c r="A20" s="15">
        <v>12</v>
      </c>
      <c r="B20" s="15" t="s">
        <v>34</v>
      </c>
      <c r="C20" s="62">
        <v>7</v>
      </c>
      <c r="D20" s="62">
        <v>1.1666666666666665</v>
      </c>
      <c r="E20" s="62">
        <v>8</v>
      </c>
      <c r="F20" s="62">
        <v>913.22690192065977</v>
      </c>
      <c r="G20" s="62">
        <v>140</v>
      </c>
      <c r="H20" s="62">
        <v>128.57142857142858</v>
      </c>
      <c r="I20" s="62"/>
      <c r="J20" s="62">
        <v>1181.7983304920883</v>
      </c>
      <c r="K20" s="62">
        <v>200</v>
      </c>
      <c r="L20" s="62">
        <v>981.79833049208833</v>
      </c>
      <c r="M20" s="73"/>
    </row>
    <row r="21" spans="1:13" ht="15" customHeight="1">
      <c r="A21" s="15">
        <v>15</v>
      </c>
      <c r="B21" s="15" t="s">
        <v>35</v>
      </c>
      <c r="C21" s="62">
        <v>6</v>
      </c>
      <c r="D21" s="62">
        <v>1</v>
      </c>
      <c r="E21" s="62">
        <v>7</v>
      </c>
      <c r="F21" s="62">
        <v>1400</v>
      </c>
      <c r="G21" s="62">
        <v>200</v>
      </c>
      <c r="H21" s="62"/>
      <c r="I21" s="62"/>
      <c r="J21" s="62">
        <v>1600</v>
      </c>
      <c r="K21" s="62">
        <v>300</v>
      </c>
      <c r="L21" s="62">
        <v>1300</v>
      </c>
      <c r="M21" s="73"/>
    </row>
    <row r="22" spans="1:13" ht="15" customHeight="1">
      <c r="A22" s="15">
        <v>16</v>
      </c>
      <c r="B22" s="15" t="s">
        <v>37</v>
      </c>
      <c r="C22" s="62">
        <v>6</v>
      </c>
      <c r="D22" s="62">
        <v>1</v>
      </c>
      <c r="E22" s="62">
        <v>7</v>
      </c>
      <c r="F22" s="62">
        <v>1006.9766923029792</v>
      </c>
      <c r="G22" s="62">
        <v>125</v>
      </c>
      <c r="H22" s="62">
        <v>0</v>
      </c>
      <c r="I22" s="62">
        <v>1000</v>
      </c>
      <c r="J22" s="62">
        <v>2131.9766923029792</v>
      </c>
      <c r="K22" s="62">
        <v>80</v>
      </c>
      <c r="L22" s="62">
        <v>2051.9766923029792</v>
      </c>
      <c r="M22" s="73"/>
    </row>
    <row r="23" spans="1:13" ht="15" customHeight="1">
      <c r="A23" s="15">
        <v>17</v>
      </c>
      <c r="B23" s="15" t="s">
        <v>38</v>
      </c>
      <c r="C23" s="62">
        <v>6</v>
      </c>
      <c r="D23" s="62">
        <v>1</v>
      </c>
      <c r="E23" s="62">
        <v>7</v>
      </c>
      <c r="F23" s="62">
        <v>923.0251212820715</v>
      </c>
      <c r="G23" s="62">
        <v>170</v>
      </c>
      <c r="H23" s="62">
        <v>0</v>
      </c>
      <c r="I23" s="62"/>
      <c r="J23" s="62">
        <v>1093.0251212820715</v>
      </c>
      <c r="K23" s="62">
        <v>250</v>
      </c>
      <c r="L23" s="62">
        <v>843.0251212820715</v>
      </c>
      <c r="M23" s="73"/>
    </row>
    <row r="24" spans="1:13" ht="15" customHeight="1">
      <c r="A24" s="15">
        <v>13</v>
      </c>
      <c r="B24" s="15" t="s">
        <v>40</v>
      </c>
      <c r="C24" s="62">
        <v>6</v>
      </c>
      <c r="D24" s="62">
        <v>1</v>
      </c>
      <c r="E24" s="62">
        <v>7</v>
      </c>
      <c r="F24" s="62">
        <v>2000</v>
      </c>
      <c r="G24" s="62">
        <v>0</v>
      </c>
      <c r="H24" s="62">
        <v>0</v>
      </c>
      <c r="I24" s="62">
        <v>0</v>
      </c>
      <c r="J24" s="62">
        <v>2000</v>
      </c>
      <c r="K24" s="62"/>
      <c r="L24" s="62">
        <v>2000</v>
      </c>
      <c r="M24" s="73"/>
    </row>
    <row r="25" spans="1:13" ht="15" customHeight="1">
      <c r="A25" s="15">
        <v>19</v>
      </c>
      <c r="B25" s="15" t="s">
        <v>41</v>
      </c>
      <c r="C25" s="62">
        <v>6</v>
      </c>
      <c r="D25" s="62">
        <v>1</v>
      </c>
      <c r="E25" s="62">
        <v>7</v>
      </c>
      <c r="F25" s="62">
        <v>1400</v>
      </c>
      <c r="G25" s="62">
        <v>150</v>
      </c>
      <c r="H25" s="62"/>
      <c r="I25" s="62"/>
      <c r="J25" s="62">
        <v>1550</v>
      </c>
      <c r="K25" s="62"/>
      <c r="L25" s="62">
        <v>1550</v>
      </c>
      <c r="M25" s="73"/>
    </row>
    <row r="26" spans="1:13" ht="15" customHeight="1">
      <c r="A26" s="15">
        <v>22</v>
      </c>
      <c r="B26" s="15" t="s">
        <v>43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/>
      <c r="L26" s="62">
        <v>0</v>
      </c>
      <c r="M26" s="73" t="s">
        <v>77</v>
      </c>
    </row>
    <row r="27" spans="1:13" ht="15" customHeight="1">
      <c r="A27" s="15" t="s">
        <v>21</v>
      </c>
      <c r="B27" s="15" t="s">
        <v>70</v>
      </c>
      <c r="C27" s="62">
        <v>5</v>
      </c>
      <c r="D27" s="62">
        <v>0.83333333333333326</v>
      </c>
      <c r="E27" s="62">
        <v>5.833333333333333</v>
      </c>
      <c r="F27" s="62">
        <v>750</v>
      </c>
      <c r="G27" s="62">
        <v>100</v>
      </c>
      <c r="H27" s="62">
        <v>0</v>
      </c>
      <c r="I27" s="62"/>
      <c r="J27" s="62">
        <v>850</v>
      </c>
      <c r="K27" s="62"/>
      <c r="L27" s="62">
        <v>850</v>
      </c>
      <c r="M27" s="73"/>
    </row>
    <row r="28" spans="1:13" ht="15" customHeight="1">
      <c r="A28" s="15">
        <v>24</v>
      </c>
      <c r="B28" s="15" t="s">
        <v>45</v>
      </c>
      <c r="C28" s="62">
        <v>6</v>
      </c>
      <c r="D28" s="62">
        <v>1</v>
      </c>
      <c r="E28" s="62">
        <v>7</v>
      </c>
      <c r="F28" s="62">
        <v>1327.8874402105264</v>
      </c>
      <c r="G28" s="62">
        <v>100</v>
      </c>
      <c r="H28" s="62">
        <v>0</v>
      </c>
      <c r="I28" s="62">
        <v>200</v>
      </c>
      <c r="J28" s="62">
        <v>1627.8874402105264</v>
      </c>
      <c r="K28" s="62"/>
      <c r="L28" s="62">
        <v>1627.8874402105264</v>
      </c>
      <c r="M28" s="73"/>
    </row>
    <row r="29" spans="1:13" ht="15" customHeight="1">
      <c r="A29" s="15">
        <v>25</v>
      </c>
      <c r="B29" s="15" t="s">
        <v>46</v>
      </c>
      <c r="C29" s="74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/>
      <c r="L29" s="62">
        <v>0</v>
      </c>
      <c r="M29" s="73"/>
    </row>
    <row r="30" spans="1:13" ht="15" customHeight="1">
      <c r="A30" s="15">
        <v>27</v>
      </c>
      <c r="B30" s="15" t="s">
        <v>48</v>
      </c>
      <c r="C30" s="62">
        <v>4</v>
      </c>
      <c r="D30" s="62">
        <v>0.66666666666666663</v>
      </c>
      <c r="E30" s="62">
        <v>4.666666666666667</v>
      </c>
      <c r="F30" s="62">
        <v>645.49127689447505</v>
      </c>
      <c r="G30" s="62">
        <v>100</v>
      </c>
      <c r="H30" s="62">
        <v>0</v>
      </c>
      <c r="I30" s="62">
        <v>333.33333333333337</v>
      </c>
      <c r="J30" s="62">
        <v>1078.8246102278085</v>
      </c>
      <c r="K30" s="62"/>
      <c r="L30" s="62">
        <v>1078.8246102278085</v>
      </c>
      <c r="M30" s="73"/>
    </row>
    <row r="31" spans="1:13" ht="15" customHeight="1">
      <c r="A31" s="15">
        <v>28</v>
      </c>
      <c r="B31" s="15" t="s">
        <v>52</v>
      </c>
      <c r="C31" s="62">
        <v>7</v>
      </c>
      <c r="D31" s="62">
        <v>1.1666666666666665</v>
      </c>
      <c r="E31" s="62">
        <v>8</v>
      </c>
      <c r="F31" s="62">
        <v>1600</v>
      </c>
      <c r="G31" s="62">
        <v>250</v>
      </c>
      <c r="H31" s="62">
        <v>0</v>
      </c>
      <c r="I31" s="62">
        <v>0</v>
      </c>
      <c r="J31" s="62">
        <v>1850</v>
      </c>
      <c r="K31" s="62"/>
      <c r="L31" s="62">
        <v>1850</v>
      </c>
      <c r="M31" s="73"/>
    </row>
    <row r="32" spans="1:13" ht="15" customHeight="1">
      <c r="A32" s="15">
        <v>28</v>
      </c>
      <c r="B32" s="15" t="s">
        <v>53</v>
      </c>
      <c r="C32" s="62">
        <v>6</v>
      </c>
      <c r="D32" s="62">
        <v>1</v>
      </c>
      <c r="E32" s="62">
        <v>7</v>
      </c>
      <c r="F32" s="62">
        <v>1400</v>
      </c>
      <c r="G32" s="62">
        <v>125</v>
      </c>
      <c r="H32" s="62">
        <v>0</v>
      </c>
      <c r="I32" s="62">
        <v>0</v>
      </c>
      <c r="J32" s="62">
        <v>1525</v>
      </c>
      <c r="K32" s="62"/>
      <c r="L32" s="62">
        <v>1525</v>
      </c>
      <c r="M32" s="73"/>
    </row>
    <row r="33" spans="1:13" ht="15" customHeight="1">
      <c r="A33" s="15">
        <v>28</v>
      </c>
      <c r="B33" s="15" t="s">
        <v>54</v>
      </c>
      <c r="C33" s="62">
        <v>6</v>
      </c>
      <c r="D33" s="62">
        <v>1</v>
      </c>
      <c r="E33" s="62">
        <v>7</v>
      </c>
      <c r="F33" s="62">
        <v>733.29062420889625</v>
      </c>
      <c r="G33" s="62">
        <v>150</v>
      </c>
      <c r="H33" s="62">
        <v>0</v>
      </c>
      <c r="I33" s="62">
        <v>400</v>
      </c>
      <c r="J33" s="62">
        <v>1283.2906242088961</v>
      </c>
      <c r="K33" s="62">
        <v>300</v>
      </c>
      <c r="L33" s="62">
        <v>983.29062420889613</v>
      </c>
      <c r="M33" s="73"/>
    </row>
    <row r="34" spans="1:13" ht="15" customHeight="1">
      <c r="A34" s="15">
        <v>29</v>
      </c>
      <c r="B34" s="15" t="s">
        <v>56</v>
      </c>
      <c r="C34" s="62">
        <v>6</v>
      </c>
      <c r="D34" s="62">
        <v>1</v>
      </c>
      <c r="E34" s="62">
        <v>7</v>
      </c>
      <c r="F34" s="62">
        <v>1002.9730580750802</v>
      </c>
      <c r="G34" s="62">
        <v>120</v>
      </c>
      <c r="H34" s="62">
        <v>0</v>
      </c>
      <c r="I34" s="62">
        <v>500</v>
      </c>
      <c r="J34" s="62">
        <v>1622.9730580750802</v>
      </c>
      <c r="K34" s="62">
        <v>1500</v>
      </c>
      <c r="L34" s="62">
        <v>122.97305807508019</v>
      </c>
      <c r="M34" s="73"/>
    </row>
    <row r="35" spans="1:13" ht="15" customHeight="1">
      <c r="A35" s="15"/>
      <c r="B35" s="15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73"/>
    </row>
    <row r="36" spans="1:13" ht="15" customHeight="1">
      <c r="A36" s="15"/>
      <c r="B36" s="15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73"/>
    </row>
    <row r="37" spans="1:13" s="2" customFormat="1" ht="20.25">
      <c r="A37" s="110" t="s">
        <v>66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2"/>
      <c r="M37" s="13"/>
    </row>
    <row r="38" spans="1:13" ht="15" customHeight="1">
      <c r="A38" s="15"/>
      <c r="B38" s="15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73"/>
    </row>
    <row r="39" spans="1:13" ht="15" customHeight="1">
      <c r="A39" s="15">
        <v>10</v>
      </c>
      <c r="B39" s="15" t="s">
        <v>31</v>
      </c>
      <c r="C39" s="62">
        <v>6</v>
      </c>
      <c r="D39" s="62">
        <v>1</v>
      </c>
      <c r="E39" s="62">
        <v>7</v>
      </c>
      <c r="F39" s="62">
        <v>588.87548972233412</v>
      </c>
      <c r="G39" s="62">
        <v>120</v>
      </c>
      <c r="H39" s="62">
        <v>0</v>
      </c>
      <c r="I39" s="62">
        <v>3000</v>
      </c>
      <c r="J39" s="62">
        <v>3708.8754897223344</v>
      </c>
      <c r="K39" s="62"/>
      <c r="L39" s="62">
        <v>3708.8754897223344</v>
      </c>
      <c r="M39" s="73"/>
    </row>
    <row r="40" spans="1:13" ht="15" customHeight="1">
      <c r="A40" s="15">
        <v>16</v>
      </c>
      <c r="B40" s="15" t="s">
        <v>75</v>
      </c>
      <c r="C40" s="62">
        <v>6</v>
      </c>
      <c r="D40" s="62">
        <v>1</v>
      </c>
      <c r="E40" s="62">
        <v>7</v>
      </c>
      <c r="F40" s="62">
        <v>1004.075508079864</v>
      </c>
      <c r="G40" s="62">
        <v>140</v>
      </c>
      <c r="H40" s="62">
        <v>0</v>
      </c>
      <c r="I40" s="62">
        <v>500</v>
      </c>
      <c r="J40" s="62">
        <v>1644.075508079864</v>
      </c>
      <c r="K40" s="62"/>
      <c r="L40" s="62">
        <v>1644.075508079864</v>
      </c>
      <c r="M40" s="73"/>
    </row>
    <row r="41" spans="1:13" ht="15" customHeight="1">
      <c r="A41" s="15">
        <v>24</v>
      </c>
      <c r="B41" s="15" t="s">
        <v>44</v>
      </c>
      <c r="C41" s="74">
        <v>6</v>
      </c>
      <c r="D41" s="62">
        <v>1</v>
      </c>
      <c r="E41" s="62">
        <v>7</v>
      </c>
      <c r="F41" s="62">
        <v>2000</v>
      </c>
      <c r="G41" s="62">
        <v>150</v>
      </c>
      <c r="H41" s="62">
        <v>0</v>
      </c>
      <c r="I41" s="62">
        <v>0</v>
      </c>
      <c r="J41" s="62">
        <v>2150</v>
      </c>
      <c r="K41" s="62"/>
      <c r="L41" s="62">
        <v>2150</v>
      </c>
      <c r="M41" s="73"/>
    </row>
    <row r="42" spans="1:13" ht="15" customHeight="1">
      <c r="A42" s="15"/>
      <c r="B42" s="15" t="s">
        <v>49</v>
      </c>
      <c r="C42" s="62">
        <v>5</v>
      </c>
      <c r="D42" s="62">
        <v>0.83333333333333326</v>
      </c>
      <c r="E42" s="62">
        <v>5.833333333333333</v>
      </c>
      <c r="F42" s="62">
        <v>1132.9355934385962</v>
      </c>
      <c r="G42" s="62">
        <v>125</v>
      </c>
      <c r="H42" s="62">
        <v>0</v>
      </c>
      <c r="I42" s="62">
        <v>0</v>
      </c>
      <c r="J42" s="62">
        <v>1257.9355934385962</v>
      </c>
      <c r="K42" s="62">
        <v>300</v>
      </c>
      <c r="L42" s="62">
        <v>957.93559343859624</v>
      </c>
      <c r="M42" s="73"/>
    </row>
    <row r="43" spans="1:13" ht="15" customHeight="1">
      <c r="A43" s="15">
        <v>29</v>
      </c>
      <c r="B43" s="15" t="s">
        <v>58</v>
      </c>
      <c r="C43" s="62">
        <v>6</v>
      </c>
      <c r="D43" s="62">
        <v>1</v>
      </c>
      <c r="E43" s="62">
        <v>7</v>
      </c>
      <c r="F43" s="62">
        <v>1404.6429270082383</v>
      </c>
      <c r="G43" s="62">
        <v>150</v>
      </c>
      <c r="H43" s="62">
        <v>0</v>
      </c>
      <c r="I43" s="62">
        <v>0</v>
      </c>
      <c r="J43" s="62">
        <v>1554.6429270082383</v>
      </c>
      <c r="K43" s="62">
        <v>250</v>
      </c>
      <c r="L43" s="62">
        <v>1304.6429270082383</v>
      </c>
      <c r="M43" s="73"/>
    </row>
    <row r="44" spans="1:13" ht="15" customHeight="1">
      <c r="A44" s="15"/>
      <c r="B44" s="15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73"/>
    </row>
    <row r="45" spans="1:13" s="2" customFormat="1" ht="20.25">
      <c r="A45" s="110" t="s">
        <v>67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2"/>
      <c r="M45" s="13"/>
    </row>
    <row r="46" spans="1:13" ht="15" customHeight="1">
      <c r="A46" s="15">
        <v>4</v>
      </c>
      <c r="B46" s="15" t="s">
        <v>20</v>
      </c>
      <c r="C46" s="62">
        <v>6</v>
      </c>
      <c r="D46" s="62">
        <v>1</v>
      </c>
      <c r="E46" s="62">
        <v>7</v>
      </c>
      <c r="F46" s="62">
        <v>580.98678778685019</v>
      </c>
      <c r="G46" s="62">
        <v>0</v>
      </c>
      <c r="H46" s="62">
        <v>0</v>
      </c>
      <c r="I46" s="62">
        <v>400</v>
      </c>
      <c r="J46" s="62">
        <v>980.98678778685019</v>
      </c>
      <c r="K46" s="62"/>
      <c r="L46" s="62">
        <v>980.98678778685019</v>
      </c>
      <c r="M46" s="73"/>
    </row>
    <row r="47" spans="1:13" ht="15" customHeight="1">
      <c r="A47" s="15">
        <v>1</v>
      </c>
      <c r="B47" s="15" t="s">
        <v>69</v>
      </c>
      <c r="C47" s="62">
        <v>6</v>
      </c>
      <c r="D47" s="62">
        <v>1</v>
      </c>
      <c r="E47" s="62">
        <v>7</v>
      </c>
      <c r="F47" s="62">
        <v>1327.8874402105264</v>
      </c>
      <c r="G47" s="62">
        <v>0</v>
      </c>
      <c r="H47" s="62">
        <v>0</v>
      </c>
      <c r="I47" s="62">
        <v>1600</v>
      </c>
      <c r="J47" s="62">
        <v>2927.8874402105266</v>
      </c>
      <c r="K47" s="62">
        <v>1000</v>
      </c>
      <c r="L47" s="62">
        <v>1927.8874402105266</v>
      </c>
      <c r="M47" s="73"/>
    </row>
    <row r="48" spans="1:13" ht="15" customHeight="1">
      <c r="A48" s="15" t="s">
        <v>21</v>
      </c>
      <c r="B48" s="15" t="s">
        <v>24</v>
      </c>
      <c r="C48" s="62">
        <v>6</v>
      </c>
      <c r="D48" s="62">
        <v>1</v>
      </c>
      <c r="E48" s="62">
        <v>7</v>
      </c>
      <c r="F48" s="62">
        <v>901.75437729379428</v>
      </c>
      <c r="G48" s="62">
        <v>150</v>
      </c>
      <c r="H48" s="62">
        <v>0</v>
      </c>
      <c r="I48" s="62">
        <v>300</v>
      </c>
      <c r="J48" s="62">
        <v>1351.7543772937943</v>
      </c>
      <c r="K48" s="62"/>
      <c r="L48" s="62">
        <v>1351.7543772937943</v>
      </c>
      <c r="M48" s="73"/>
    </row>
    <row r="49" spans="1:13" ht="15" customHeight="1">
      <c r="A49" s="15">
        <v>24</v>
      </c>
      <c r="B49" s="15" t="s">
        <v>32</v>
      </c>
      <c r="C49" s="62">
        <v>5</v>
      </c>
      <c r="D49" s="62">
        <v>0.83333333333333326</v>
      </c>
      <c r="E49" s="62">
        <v>5.833333333333333</v>
      </c>
      <c r="F49" s="62">
        <v>1666.6666666666667</v>
      </c>
      <c r="G49" s="62">
        <v>125</v>
      </c>
      <c r="H49" s="62">
        <v>0</v>
      </c>
      <c r="I49" s="62">
        <v>0</v>
      </c>
      <c r="J49" s="62">
        <v>1791.6666666666667</v>
      </c>
      <c r="K49" s="62">
        <v>250</v>
      </c>
      <c r="L49" s="62">
        <v>1541.6666666666667</v>
      </c>
      <c r="M49" s="73"/>
    </row>
    <row r="50" spans="1:13" ht="15" customHeight="1">
      <c r="A50" s="15">
        <v>13</v>
      </c>
      <c r="B50" s="15" t="s">
        <v>80</v>
      </c>
      <c r="C50" s="62">
        <v>6</v>
      </c>
      <c r="D50" s="62">
        <v>1</v>
      </c>
      <c r="E50" s="62">
        <v>7</v>
      </c>
      <c r="F50" s="62">
        <v>435.15995998578086</v>
      </c>
      <c r="G50" s="62">
        <v>150</v>
      </c>
      <c r="H50" s="62">
        <v>0</v>
      </c>
      <c r="I50" s="62">
        <v>1000</v>
      </c>
      <c r="J50" s="62">
        <v>1585.1599599857809</v>
      </c>
      <c r="K50" s="62"/>
      <c r="L50" s="62">
        <v>1585.1599599857809</v>
      </c>
      <c r="M50" s="73"/>
    </row>
    <row r="51" spans="1:13" ht="15" customHeight="1">
      <c r="A51" s="15">
        <v>21</v>
      </c>
      <c r="B51" s="15" t="s">
        <v>42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/>
      <c r="J51" s="62">
        <v>0</v>
      </c>
      <c r="K51" s="62"/>
      <c r="L51" s="62">
        <v>0</v>
      </c>
      <c r="M51" s="73" t="s">
        <v>76</v>
      </c>
    </row>
    <row r="52" spans="1:13" ht="15" customHeight="1">
      <c r="A52" s="15">
        <v>27</v>
      </c>
      <c r="B52" s="15" t="s">
        <v>47</v>
      </c>
      <c r="C52" s="62">
        <v>6</v>
      </c>
      <c r="D52" s="62">
        <v>1</v>
      </c>
      <c r="E52" s="62">
        <v>7</v>
      </c>
      <c r="F52" s="62">
        <v>1002.9150343906177</v>
      </c>
      <c r="G52" s="62">
        <v>150</v>
      </c>
      <c r="H52" s="62">
        <v>0</v>
      </c>
      <c r="I52" s="62">
        <v>1000</v>
      </c>
      <c r="J52" s="62">
        <v>2152.9150343906176</v>
      </c>
      <c r="K52" s="62"/>
      <c r="L52" s="62">
        <v>2152.9150343906176</v>
      </c>
      <c r="M52" s="73"/>
    </row>
    <row r="53" spans="1:13" ht="15" customHeight="1">
      <c r="A53" s="15">
        <v>29</v>
      </c>
      <c r="B53" s="15" t="s">
        <v>57</v>
      </c>
      <c r="C53" s="62">
        <v>6</v>
      </c>
      <c r="D53" s="62">
        <v>1</v>
      </c>
      <c r="E53" s="62">
        <v>7</v>
      </c>
      <c r="F53" s="62">
        <v>900.00000000000011</v>
      </c>
      <c r="G53" s="62">
        <v>120</v>
      </c>
      <c r="H53" s="62">
        <v>0</v>
      </c>
      <c r="I53" s="62">
        <v>0</v>
      </c>
      <c r="J53" s="62">
        <v>1020.0000000000001</v>
      </c>
      <c r="K53" s="62"/>
      <c r="L53" s="62">
        <v>1020.0000000000001</v>
      </c>
      <c r="M53" s="73"/>
    </row>
    <row r="54" spans="1:13" ht="15" customHeight="1">
      <c r="A54" s="15"/>
      <c r="B54" s="15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73"/>
    </row>
    <row r="55" spans="1:13" ht="15" customHeight="1">
      <c r="A55" s="15"/>
      <c r="B55" s="15"/>
      <c r="C55" s="62">
        <f>SUM(C10:C34)+SUM(C39:C43)+SUM(C46:C53)</f>
        <v>206</v>
      </c>
      <c r="D55" s="62">
        <f t="shared" ref="D55:L55" si="0">SUM(D10:D34)+SUM(D39:D43)+SUM(D46:D53)</f>
        <v>34.333333333333336</v>
      </c>
      <c r="E55" s="62">
        <f t="shared" si="0"/>
        <v>239.66666666666663</v>
      </c>
      <c r="F55" s="62">
        <f t="shared" si="0"/>
        <v>39587.371381641977</v>
      </c>
      <c r="G55" s="62">
        <f t="shared" si="0"/>
        <v>4580</v>
      </c>
      <c r="H55" s="62">
        <f t="shared" si="0"/>
        <v>271.42857142857144</v>
      </c>
      <c r="I55" s="62">
        <f t="shared" si="0"/>
        <v>14113.142857142857</v>
      </c>
      <c r="J55" s="62">
        <f t="shared" si="0"/>
        <v>58551.942810213412</v>
      </c>
      <c r="K55" s="62">
        <f t="shared" si="0"/>
        <v>6115</v>
      </c>
      <c r="L55" s="62">
        <f t="shared" si="0"/>
        <v>52436.942810213412</v>
      </c>
      <c r="M55" s="76"/>
    </row>
    <row r="56" spans="1:13" ht="15" customHeight="1">
      <c r="A56" s="71"/>
      <c r="B56" s="15" t="s">
        <v>59</v>
      </c>
      <c r="C56" s="15"/>
      <c r="D56" s="15"/>
      <c r="E56" s="15"/>
      <c r="F56" s="15"/>
      <c r="G56" s="15"/>
      <c r="H56" s="15"/>
      <c r="I56" s="15"/>
      <c r="J56" s="15"/>
      <c r="K56" s="77"/>
      <c r="L56" s="78"/>
      <c r="M56" s="78"/>
    </row>
  </sheetData>
  <mergeCells count="8">
    <mergeCell ref="A37:L37"/>
    <mergeCell ref="A45:L45"/>
    <mergeCell ref="A1:L1"/>
    <mergeCell ref="A3:L3"/>
    <mergeCell ref="C5:E5"/>
    <mergeCell ref="F5:I5"/>
    <mergeCell ref="H6:I6"/>
    <mergeCell ref="A9:L9"/>
  </mergeCells>
  <pageMargins left="0.70866141732283472" right="0.70866141732283472" top="0.35" bottom="0.39" header="0.31496062992125984" footer="0.31496062992125984"/>
  <pageSetup paperSize="9" scale="6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P58"/>
  <sheetViews>
    <sheetView topLeftCell="A22" workbookViewId="0">
      <selection activeCell="B45" sqref="B45"/>
    </sheetView>
  </sheetViews>
  <sheetFormatPr baseColWidth="10" defaultRowHeight="12.75"/>
  <cols>
    <col min="1" max="1" width="3" style="2" bestFit="1" customWidth="1"/>
    <col min="2" max="2" width="39.85546875" style="2" bestFit="1" customWidth="1"/>
    <col min="3" max="3" width="10.85546875" style="2" bestFit="1" customWidth="1"/>
    <col min="4" max="4" width="7.140625" style="2" bestFit="1" customWidth="1"/>
    <col min="5" max="5" width="6.140625" style="2" bestFit="1" customWidth="1"/>
    <col min="6" max="6" width="11.28515625" style="2" bestFit="1" customWidth="1"/>
    <col min="7" max="7" width="10.28515625" style="2" bestFit="1" customWidth="1"/>
    <col min="8" max="8" width="8.5703125" style="2" bestFit="1" customWidth="1"/>
    <col min="9" max="9" width="11.85546875" style="2" bestFit="1" customWidth="1"/>
    <col min="10" max="10" width="16.28515625" style="2" bestFit="1" customWidth="1"/>
    <col min="11" max="11" width="10.28515625" style="2" bestFit="1" customWidth="1"/>
    <col min="12" max="12" width="11.28515625" style="2" bestFit="1" customWidth="1"/>
    <col min="13" max="13" width="13.28515625" style="2" bestFit="1" customWidth="1"/>
    <col min="14" max="16384" width="11.42578125" style="2"/>
  </cols>
  <sheetData>
    <row r="1" spans="1:1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  <c r="M1" s="1"/>
    </row>
    <row r="2" spans="1:15">
      <c r="A2" s="3"/>
      <c r="B2" s="4"/>
      <c r="C2" s="4"/>
      <c r="D2" s="4"/>
      <c r="E2" s="4"/>
      <c r="F2" s="4"/>
      <c r="G2" s="5"/>
      <c r="H2" s="5"/>
      <c r="I2" s="1"/>
      <c r="J2" s="5"/>
      <c r="K2" s="1"/>
      <c r="L2" s="1"/>
      <c r="M2" s="1"/>
    </row>
    <row r="3" spans="1:15">
      <c r="A3" s="80" t="s">
        <v>63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  <c r="M3" s="1"/>
    </row>
    <row r="4" spans="1:15">
      <c r="A4" s="6"/>
      <c r="B4" s="7"/>
      <c r="C4" s="7"/>
      <c r="D4" s="7"/>
      <c r="E4" s="7"/>
      <c r="F4" s="7"/>
      <c r="G4" s="5"/>
      <c r="H4" s="5"/>
      <c r="I4" s="1"/>
      <c r="J4" s="5"/>
      <c r="K4" s="1"/>
      <c r="L4" s="1"/>
      <c r="M4" s="1"/>
    </row>
    <row r="5" spans="1:15">
      <c r="A5" s="8"/>
      <c r="B5" s="9" t="s">
        <v>2</v>
      </c>
      <c r="C5" s="80" t="s">
        <v>3</v>
      </c>
      <c r="D5" s="81"/>
      <c r="E5" s="82"/>
      <c r="F5" s="89" t="s">
        <v>4</v>
      </c>
      <c r="G5" s="90"/>
      <c r="H5" s="90"/>
      <c r="I5" s="91"/>
      <c r="J5" s="10" t="s">
        <v>5</v>
      </c>
      <c r="K5" s="1"/>
      <c r="L5" s="1"/>
      <c r="M5" s="1"/>
    </row>
    <row r="6" spans="1:15">
      <c r="A6" s="8"/>
      <c r="B6" s="7"/>
      <c r="C6" s="10" t="s">
        <v>6</v>
      </c>
      <c r="D6" s="10" t="s">
        <v>7</v>
      </c>
      <c r="E6" s="10" t="s">
        <v>8</v>
      </c>
      <c r="F6" s="10"/>
      <c r="G6" s="10" t="s">
        <v>9</v>
      </c>
      <c r="H6" s="89" t="s">
        <v>10</v>
      </c>
      <c r="I6" s="91"/>
      <c r="J6" s="10"/>
      <c r="K6" s="10"/>
      <c r="L6" s="10"/>
      <c r="M6" s="1"/>
    </row>
    <row r="7" spans="1:15">
      <c r="A7" s="8"/>
      <c r="B7" s="7"/>
      <c r="C7" s="10"/>
      <c r="D7" s="10"/>
      <c r="E7" s="10"/>
      <c r="F7" s="10" t="s">
        <v>11</v>
      </c>
      <c r="G7" s="10" t="s">
        <v>12</v>
      </c>
      <c r="H7" s="10" t="s">
        <v>11</v>
      </c>
      <c r="I7" s="10" t="s">
        <v>13</v>
      </c>
      <c r="J7" s="10" t="s">
        <v>14</v>
      </c>
      <c r="K7" s="10" t="s">
        <v>15</v>
      </c>
      <c r="L7" s="10" t="s">
        <v>8</v>
      </c>
      <c r="M7" s="11"/>
    </row>
    <row r="8" spans="1:15" ht="13.5" thickBot="1">
      <c r="A8" s="30"/>
      <c r="B8" s="31"/>
      <c r="C8" s="32"/>
      <c r="D8" s="32"/>
      <c r="E8" s="32"/>
      <c r="F8" s="32"/>
      <c r="G8" s="32" t="s">
        <v>16</v>
      </c>
      <c r="H8" s="32"/>
      <c r="I8" s="32"/>
      <c r="J8" s="32"/>
      <c r="K8" s="32"/>
      <c r="L8" s="32"/>
      <c r="M8" s="1"/>
    </row>
    <row r="9" spans="1:15" ht="15" customHeight="1">
      <c r="A9" s="92" t="s">
        <v>65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4"/>
      <c r="M9" s="57"/>
    </row>
    <row r="10" spans="1:15" ht="14.25">
      <c r="A10" s="35">
        <v>1</v>
      </c>
      <c r="B10" s="9" t="s">
        <v>17</v>
      </c>
      <c r="C10" s="10">
        <v>6</v>
      </c>
      <c r="D10" s="10">
        <v>1</v>
      </c>
      <c r="E10" s="10">
        <v>7</v>
      </c>
      <c r="F10" s="10">
        <v>884.63643098177954</v>
      </c>
      <c r="G10" s="10">
        <v>0</v>
      </c>
      <c r="H10" s="10">
        <v>0</v>
      </c>
      <c r="I10" s="10">
        <v>300</v>
      </c>
      <c r="J10" s="10">
        <f>SUM(F10:I10)</f>
        <v>1184.6364309817795</v>
      </c>
      <c r="K10" s="10"/>
      <c r="L10" s="36">
        <v>1184.6364309817795</v>
      </c>
      <c r="M10" s="28"/>
    </row>
    <row r="11" spans="1:15" ht="14.25">
      <c r="A11" s="35">
        <v>2</v>
      </c>
      <c r="B11" s="9" t="s">
        <v>18</v>
      </c>
      <c r="C11" s="10">
        <v>5</v>
      </c>
      <c r="D11" s="10">
        <v>0.83333333333333326</v>
      </c>
      <c r="E11" s="10">
        <v>5.833333333333333</v>
      </c>
      <c r="F11" s="10">
        <v>1132.9355934385962</v>
      </c>
      <c r="G11" s="10">
        <v>0</v>
      </c>
      <c r="H11" s="10">
        <v>0</v>
      </c>
      <c r="I11" s="10">
        <v>166.66666666666666</v>
      </c>
      <c r="J11" s="10">
        <f t="shared" ref="J11:J33" si="0">SUM(F11:I11)</f>
        <v>1299.602260105263</v>
      </c>
      <c r="K11" s="10"/>
      <c r="L11" s="36">
        <v>1299.602260105263</v>
      </c>
      <c r="M11" s="28"/>
      <c r="O11" s="14"/>
    </row>
    <row r="12" spans="1:15" ht="14.25">
      <c r="A12" s="35" t="s">
        <v>21</v>
      </c>
      <c r="B12" s="15" t="s">
        <v>22</v>
      </c>
      <c r="C12" s="10">
        <v>6</v>
      </c>
      <c r="D12" s="10">
        <v>1</v>
      </c>
      <c r="E12" s="10">
        <v>7</v>
      </c>
      <c r="F12" s="10">
        <v>1001.1743238567486</v>
      </c>
      <c r="G12" s="10">
        <v>0</v>
      </c>
      <c r="H12" s="10">
        <v>0</v>
      </c>
      <c r="I12" s="10">
        <v>400</v>
      </c>
      <c r="J12" s="10">
        <f t="shared" si="0"/>
        <v>1401.1743238567487</v>
      </c>
      <c r="K12" s="10"/>
      <c r="L12" s="36">
        <v>1401.1743238567487</v>
      </c>
      <c r="M12" s="28"/>
    </row>
    <row r="13" spans="1:15" ht="14.25">
      <c r="A13" s="35" t="s">
        <v>21</v>
      </c>
      <c r="B13" s="9" t="s">
        <v>23</v>
      </c>
      <c r="C13" s="10">
        <v>6</v>
      </c>
      <c r="D13" s="10">
        <v>1</v>
      </c>
      <c r="E13" s="10">
        <v>7</v>
      </c>
      <c r="F13" s="10">
        <v>900.00000000000011</v>
      </c>
      <c r="G13" s="10">
        <v>120</v>
      </c>
      <c r="H13" s="10">
        <v>0</v>
      </c>
      <c r="I13" s="10"/>
      <c r="J13" s="10">
        <f t="shared" si="0"/>
        <v>1020.0000000000001</v>
      </c>
      <c r="K13" s="10"/>
      <c r="L13" s="36">
        <v>1020.0000000000001</v>
      </c>
      <c r="M13" s="28"/>
    </row>
    <row r="14" spans="1:15" ht="14.25">
      <c r="A14" s="35" t="s">
        <v>21</v>
      </c>
      <c r="B14" s="9" t="s">
        <v>25</v>
      </c>
      <c r="C14" s="10">
        <v>6</v>
      </c>
      <c r="D14" s="10">
        <v>1</v>
      </c>
      <c r="E14" s="10">
        <v>7</v>
      </c>
      <c r="F14" s="10">
        <v>2000</v>
      </c>
      <c r="G14" s="10"/>
      <c r="H14" s="10"/>
      <c r="I14" s="10"/>
      <c r="J14" s="10">
        <f t="shared" si="0"/>
        <v>2000</v>
      </c>
      <c r="K14" s="10"/>
      <c r="L14" s="36">
        <v>2000</v>
      </c>
      <c r="M14" s="28"/>
    </row>
    <row r="15" spans="1:15" ht="14.25">
      <c r="A15" s="35">
        <v>6</v>
      </c>
      <c r="B15" s="9" t="s">
        <v>26</v>
      </c>
      <c r="C15" s="10">
        <v>5</v>
      </c>
      <c r="D15" s="10">
        <v>0.83333333333333326</v>
      </c>
      <c r="E15" s="10">
        <v>5.833333333333333</v>
      </c>
      <c r="F15" s="10">
        <v>852.4774430587197</v>
      </c>
      <c r="G15" s="10">
        <v>0</v>
      </c>
      <c r="H15" s="10">
        <v>0</v>
      </c>
      <c r="I15" s="10"/>
      <c r="J15" s="10">
        <f t="shared" si="0"/>
        <v>852.4774430587197</v>
      </c>
      <c r="K15" s="10"/>
      <c r="L15" s="36">
        <v>852.4774430587197</v>
      </c>
      <c r="M15" s="28"/>
    </row>
    <row r="16" spans="1:15" ht="14.25">
      <c r="A16" s="35">
        <v>7</v>
      </c>
      <c r="B16" s="9" t="s">
        <v>27</v>
      </c>
      <c r="C16" s="10">
        <v>6</v>
      </c>
      <c r="D16" s="10">
        <v>1</v>
      </c>
      <c r="E16" s="10">
        <v>7</v>
      </c>
      <c r="F16" s="10">
        <v>601.27202133523724</v>
      </c>
      <c r="G16" s="10">
        <v>0</v>
      </c>
      <c r="H16" s="10">
        <v>0</v>
      </c>
      <c r="I16" s="10">
        <v>600</v>
      </c>
      <c r="J16" s="10">
        <f t="shared" si="0"/>
        <v>1201.2720213352372</v>
      </c>
      <c r="K16" s="10">
        <v>500</v>
      </c>
      <c r="L16" s="36">
        <v>701.27202133523724</v>
      </c>
      <c r="M16" s="28"/>
    </row>
    <row r="17" spans="1:15" ht="14.25">
      <c r="A17" s="35">
        <v>8</v>
      </c>
      <c r="B17" s="9" t="s">
        <v>29</v>
      </c>
      <c r="C17" s="10">
        <v>6</v>
      </c>
      <c r="D17" s="10">
        <v>1</v>
      </c>
      <c r="E17" s="10">
        <v>7</v>
      </c>
      <c r="F17" s="10">
        <v>2032.6585613669713</v>
      </c>
      <c r="G17" s="10">
        <v>150</v>
      </c>
      <c r="H17" s="10">
        <v>0</v>
      </c>
      <c r="I17" s="10">
        <v>2156</v>
      </c>
      <c r="J17" s="10">
        <f t="shared" si="0"/>
        <v>4338.6585613669713</v>
      </c>
      <c r="K17" s="10"/>
      <c r="L17" s="36">
        <v>4338.6585613669713</v>
      </c>
      <c r="M17" s="28"/>
    </row>
    <row r="18" spans="1:15" ht="14.25">
      <c r="A18" s="35">
        <v>9</v>
      </c>
      <c r="B18" s="9" t="s">
        <v>30</v>
      </c>
      <c r="C18" s="10">
        <v>6</v>
      </c>
      <c r="D18" s="10">
        <v>1</v>
      </c>
      <c r="E18" s="10">
        <v>7</v>
      </c>
      <c r="F18" s="10">
        <v>1347.41012351578</v>
      </c>
      <c r="G18" s="25">
        <v>0</v>
      </c>
      <c r="H18" s="10">
        <v>0</v>
      </c>
      <c r="I18" s="10"/>
      <c r="J18" s="10">
        <f t="shared" si="0"/>
        <v>1347.41012351578</v>
      </c>
      <c r="K18" s="10"/>
      <c r="L18" s="36">
        <v>1347.41012351578</v>
      </c>
      <c r="M18" s="29"/>
    </row>
    <row r="19" spans="1:15" ht="14.25">
      <c r="A19" s="35">
        <v>12</v>
      </c>
      <c r="B19" s="9" t="s">
        <v>34</v>
      </c>
      <c r="C19" s="10">
        <v>6</v>
      </c>
      <c r="D19" s="10">
        <v>1</v>
      </c>
      <c r="E19" s="10">
        <v>7</v>
      </c>
      <c r="F19" s="10">
        <v>913.22690192065977</v>
      </c>
      <c r="G19" s="10">
        <v>120</v>
      </c>
      <c r="H19" s="10">
        <v>0</v>
      </c>
      <c r="I19" s="10"/>
      <c r="J19" s="10">
        <f t="shared" si="0"/>
        <v>1033.2269019206597</v>
      </c>
      <c r="K19" s="10">
        <v>100</v>
      </c>
      <c r="L19" s="36">
        <v>933.22690192065966</v>
      </c>
      <c r="M19" s="28"/>
    </row>
    <row r="20" spans="1:15" ht="14.25">
      <c r="A20" s="35">
        <v>15</v>
      </c>
      <c r="B20" s="9" t="s">
        <v>35</v>
      </c>
      <c r="C20" s="10">
        <v>1</v>
      </c>
      <c r="D20" s="10">
        <v>0.16666666666666666</v>
      </c>
      <c r="E20" s="10">
        <v>1.1666666666666667</v>
      </c>
      <c r="F20" s="10">
        <v>233.33333333333334</v>
      </c>
      <c r="G20" s="10">
        <v>0</v>
      </c>
      <c r="H20" s="10"/>
      <c r="I20" s="10"/>
      <c r="J20" s="10">
        <f t="shared" si="0"/>
        <v>233.33333333333334</v>
      </c>
      <c r="K20" s="10">
        <v>233.33</v>
      </c>
      <c r="L20" s="36">
        <v>3.3333333333303017E-3</v>
      </c>
      <c r="M20" s="28"/>
    </row>
    <row r="21" spans="1:15" ht="14.25">
      <c r="A21" s="35">
        <v>16</v>
      </c>
      <c r="B21" s="9" t="s">
        <v>37</v>
      </c>
      <c r="C21" s="10">
        <v>6</v>
      </c>
      <c r="D21" s="10">
        <v>1</v>
      </c>
      <c r="E21" s="10">
        <v>7</v>
      </c>
      <c r="F21" s="10">
        <v>1006.9766923029792</v>
      </c>
      <c r="G21" s="10">
        <v>150</v>
      </c>
      <c r="H21" s="10">
        <v>0</v>
      </c>
      <c r="I21" s="10">
        <v>1000</v>
      </c>
      <c r="J21" s="10">
        <f t="shared" si="0"/>
        <v>2156.9766923029792</v>
      </c>
      <c r="K21" s="10"/>
      <c r="L21" s="36">
        <v>2156.9766923029792</v>
      </c>
      <c r="M21" s="28"/>
    </row>
    <row r="22" spans="1:15" ht="14.25">
      <c r="A22" s="35">
        <v>17</v>
      </c>
      <c r="B22" s="9" t="s">
        <v>38</v>
      </c>
      <c r="C22" s="10">
        <v>6</v>
      </c>
      <c r="D22" s="10">
        <v>1</v>
      </c>
      <c r="E22" s="10">
        <v>7</v>
      </c>
      <c r="F22" s="10">
        <v>923.0251212820715</v>
      </c>
      <c r="G22" s="10">
        <v>160</v>
      </c>
      <c r="H22" s="10">
        <v>0</v>
      </c>
      <c r="I22" s="10"/>
      <c r="J22" s="10">
        <f t="shared" si="0"/>
        <v>1083.0251212820715</v>
      </c>
      <c r="K22" s="10">
        <v>100</v>
      </c>
      <c r="L22" s="36">
        <v>983.0251212820715</v>
      </c>
      <c r="M22" s="28"/>
    </row>
    <row r="23" spans="1:15" ht="14.25">
      <c r="A23" s="35">
        <v>13</v>
      </c>
      <c r="B23" s="9" t="s">
        <v>40</v>
      </c>
      <c r="C23" s="10">
        <v>6</v>
      </c>
      <c r="D23" s="10">
        <v>1</v>
      </c>
      <c r="E23" s="10">
        <v>7</v>
      </c>
      <c r="F23" s="10">
        <v>2000</v>
      </c>
      <c r="G23" s="10">
        <v>0</v>
      </c>
      <c r="H23" s="10">
        <v>0</v>
      </c>
      <c r="I23" s="10">
        <v>0</v>
      </c>
      <c r="J23" s="10">
        <f t="shared" si="0"/>
        <v>2000</v>
      </c>
      <c r="K23" s="10"/>
      <c r="L23" s="36">
        <v>2000</v>
      </c>
      <c r="M23" s="28"/>
    </row>
    <row r="24" spans="1:15" ht="14.25">
      <c r="A24" s="35">
        <v>19</v>
      </c>
      <c r="B24" s="9" t="s">
        <v>41</v>
      </c>
      <c r="C24" s="10">
        <v>6</v>
      </c>
      <c r="D24" s="10">
        <v>1</v>
      </c>
      <c r="E24" s="10">
        <v>7</v>
      </c>
      <c r="F24" s="10">
        <v>1400</v>
      </c>
      <c r="G24" s="10">
        <v>0</v>
      </c>
      <c r="H24" s="10"/>
      <c r="I24" s="10"/>
      <c r="J24" s="10">
        <f t="shared" si="0"/>
        <v>1400</v>
      </c>
      <c r="K24" s="10"/>
      <c r="L24" s="36">
        <v>1400</v>
      </c>
      <c r="M24" s="28"/>
    </row>
    <row r="25" spans="1:15" ht="14.25">
      <c r="A25" s="35">
        <v>22</v>
      </c>
      <c r="B25" s="9" t="s">
        <v>43</v>
      </c>
      <c r="C25" s="10">
        <v>6</v>
      </c>
      <c r="D25" s="10">
        <v>1</v>
      </c>
      <c r="E25" s="10">
        <v>7</v>
      </c>
      <c r="F25" s="10">
        <v>1327.8874402105264</v>
      </c>
      <c r="G25" s="10">
        <v>0</v>
      </c>
      <c r="H25" s="10">
        <v>0</v>
      </c>
      <c r="I25" s="10">
        <v>200</v>
      </c>
      <c r="J25" s="10">
        <f t="shared" si="0"/>
        <v>1527.8874402105264</v>
      </c>
      <c r="K25" s="10">
        <v>400</v>
      </c>
      <c r="L25" s="36">
        <v>1127.8874402105264</v>
      </c>
      <c r="M25" s="28"/>
    </row>
    <row r="26" spans="1:15" ht="14.25">
      <c r="A26" s="35">
        <v>24</v>
      </c>
      <c r="B26" s="9" t="s">
        <v>45</v>
      </c>
      <c r="C26" s="10">
        <v>6</v>
      </c>
      <c r="D26" s="10">
        <v>1</v>
      </c>
      <c r="E26" s="10">
        <v>7</v>
      </c>
      <c r="F26" s="10">
        <v>1327.8874402105264</v>
      </c>
      <c r="G26" s="10">
        <v>0</v>
      </c>
      <c r="H26" s="10">
        <v>0</v>
      </c>
      <c r="I26" s="10">
        <v>200</v>
      </c>
      <c r="J26" s="10">
        <f t="shared" si="0"/>
        <v>1527.8874402105264</v>
      </c>
      <c r="K26" s="10">
        <v>400</v>
      </c>
      <c r="L26" s="36">
        <v>1127.8874402105264</v>
      </c>
      <c r="M26" s="28"/>
      <c r="O26" s="14"/>
    </row>
    <row r="27" spans="1:15" ht="14.25">
      <c r="A27" s="35">
        <v>25</v>
      </c>
      <c r="B27" s="9" t="s">
        <v>46</v>
      </c>
      <c r="C27" s="25">
        <v>3</v>
      </c>
      <c r="D27" s="10">
        <v>0.5</v>
      </c>
      <c r="E27" s="10">
        <v>3.5</v>
      </c>
      <c r="F27" s="10">
        <v>700</v>
      </c>
      <c r="G27" s="10">
        <v>0</v>
      </c>
      <c r="H27" s="10">
        <v>0</v>
      </c>
      <c r="I27" s="10">
        <v>0</v>
      </c>
      <c r="J27" s="10">
        <f t="shared" si="0"/>
        <v>700</v>
      </c>
      <c r="K27" s="10"/>
      <c r="L27" s="36">
        <v>700</v>
      </c>
      <c r="M27" s="28"/>
    </row>
    <row r="28" spans="1:15" ht="14.25">
      <c r="A28" s="35">
        <v>27</v>
      </c>
      <c r="B28" s="9" t="s">
        <v>48</v>
      </c>
      <c r="C28" s="10">
        <v>6</v>
      </c>
      <c r="D28" s="10">
        <v>1</v>
      </c>
      <c r="E28" s="10">
        <v>7</v>
      </c>
      <c r="F28" s="10">
        <v>913.22690192065977</v>
      </c>
      <c r="G28" s="10">
        <v>0</v>
      </c>
      <c r="H28" s="10">
        <v>0</v>
      </c>
      <c r="I28" s="10">
        <v>300</v>
      </c>
      <c r="J28" s="10">
        <f t="shared" si="0"/>
        <v>1213.2269019206597</v>
      </c>
      <c r="K28" s="10">
        <v>500</v>
      </c>
      <c r="L28" s="36">
        <v>713.22690192065966</v>
      </c>
      <c r="M28" s="28"/>
    </row>
    <row r="29" spans="1:15" ht="14.25">
      <c r="A29" s="35">
        <v>28</v>
      </c>
      <c r="B29" s="9" t="s">
        <v>50</v>
      </c>
      <c r="C29" s="10">
        <v>6</v>
      </c>
      <c r="D29" s="10">
        <v>1</v>
      </c>
      <c r="E29" s="10">
        <v>7</v>
      </c>
      <c r="F29" s="10">
        <v>900.00000000000011</v>
      </c>
      <c r="G29" s="10">
        <v>0</v>
      </c>
      <c r="H29" s="10">
        <v>0</v>
      </c>
      <c r="I29" s="10">
        <v>0</v>
      </c>
      <c r="J29" s="10">
        <f t="shared" si="0"/>
        <v>900.00000000000011</v>
      </c>
      <c r="K29" s="10"/>
      <c r="L29" s="36">
        <v>900.00000000000011</v>
      </c>
      <c r="M29" s="28"/>
      <c r="N29" s="14"/>
    </row>
    <row r="30" spans="1:15" ht="14.25">
      <c r="A30" s="35">
        <v>28</v>
      </c>
      <c r="B30" s="9" t="s">
        <v>53</v>
      </c>
      <c r="C30" s="10">
        <v>6</v>
      </c>
      <c r="D30" s="10">
        <v>1</v>
      </c>
      <c r="E30" s="10">
        <v>7</v>
      </c>
      <c r="F30" s="10">
        <v>1400</v>
      </c>
      <c r="G30" s="10">
        <v>0</v>
      </c>
      <c r="H30" s="10">
        <v>0</v>
      </c>
      <c r="I30" s="10">
        <v>0</v>
      </c>
      <c r="J30" s="10">
        <f t="shared" si="0"/>
        <v>1400</v>
      </c>
      <c r="K30" s="10"/>
      <c r="L30" s="36">
        <v>1400</v>
      </c>
      <c r="M30" s="28"/>
      <c r="N30" s="14"/>
    </row>
    <row r="31" spans="1:15" ht="14.25">
      <c r="A31" s="35">
        <v>28</v>
      </c>
      <c r="B31" s="9" t="s">
        <v>54</v>
      </c>
      <c r="C31" s="10">
        <v>6</v>
      </c>
      <c r="D31" s="10">
        <v>1</v>
      </c>
      <c r="E31" s="10">
        <v>7</v>
      </c>
      <c r="F31" s="10">
        <v>733.29062420889625</v>
      </c>
      <c r="G31" s="10">
        <v>150</v>
      </c>
      <c r="H31" s="10">
        <v>0</v>
      </c>
      <c r="I31" s="10">
        <v>400</v>
      </c>
      <c r="J31" s="10">
        <f t="shared" si="0"/>
        <v>1283.2906242088961</v>
      </c>
      <c r="K31" s="10"/>
      <c r="L31" s="36">
        <v>1283.2906242088961</v>
      </c>
      <c r="M31" s="28"/>
      <c r="N31" s="14"/>
    </row>
    <row r="32" spans="1:15" ht="14.25">
      <c r="A32" s="35">
        <v>29</v>
      </c>
      <c r="B32" s="9" t="s">
        <v>55</v>
      </c>
      <c r="C32" s="10">
        <v>6</v>
      </c>
      <c r="D32" s="10">
        <v>1</v>
      </c>
      <c r="E32" s="10">
        <v>7</v>
      </c>
      <c r="F32" s="10">
        <v>900.00000000000011</v>
      </c>
      <c r="G32" s="10">
        <v>0</v>
      </c>
      <c r="H32" s="10">
        <v>0</v>
      </c>
      <c r="I32" s="10">
        <v>0</v>
      </c>
      <c r="J32" s="10">
        <f t="shared" si="0"/>
        <v>900.00000000000011</v>
      </c>
      <c r="K32" s="10"/>
      <c r="L32" s="36">
        <v>900.00000000000011</v>
      </c>
      <c r="M32" s="28"/>
    </row>
    <row r="33" spans="1:15" ht="15" thickBot="1">
      <c r="A33" s="37">
        <v>29</v>
      </c>
      <c r="B33" s="38" t="s">
        <v>56</v>
      </c>
      <c r="C33" s="39">
        <v>6</v>
      </c>
      <c r="D33" s="39">
        <v>1</v>
      </c>
      <c r="E33" s="39">
        <v>7</v>
      </c>
      <c r="F33" s="39">
        <v>1002.9730580750802</v>
      </c>
      <c r="G33" s="39">
        <v>120</v>
      </c>
      <c r="H33" s="39">
        <v>0</v>
      </c>
      <c r="I33" s="39">
        <v>500</v>
      </c>
      <c r="J33" s="39">
        <f t="shared" si="0"/>
        <v>1622.9730580750802</v>
      </c>
      <c r="K33" s="39">
        <v>500</v>
      </c>
      <c r="L33" s="40">
        <v>1122.9730580750802</v>
      </c>
      <c r="M33" s="28"/>
      <c r="O33" s="14"/>
    </row>
    <row r="34" spans="1:15" ht="15" thickBot="1">
      <c r="A34" s="58"/>
      <c r="B34" s="53"/>
      <c r="C34" s="55"/>
      <c r="D34" s="55"/>
      <c r="E34" s="55"/>
      <c r="F34" s="55"/>
      <c r="G34" s="55"/>
      <c r="H34" s="55"/>
      <c r="I34" s="55"/>
      <c r="J34" s="55"/>
      <c r="K34" s="55"/>
      <c r="L34" s="59"/>
      <c r="M34" s="13"/>
    </row>
    <row r="35" spans="1:15" ht="15" customHeight="1">
      <c r="A35" s="95" t="s">
        <v>66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7"/>
      <c r="M35" s="28"/>
    </row>
    <row r="36" spans="1:15" ht="14.25">
      <c r="A36" s="35">
        <v>4</v>
      </c>
      <c r="B36" s="9" t="s">
        <v>20</v>
      </c>
      <c r="C36" s="10">
        <v>6</v>
      </c>
      <c r="D36" s="10">
        <v>1</v>
      </c>
      <c r="E36" s="10">
        <v>7</v>
      </c>
      <c r="F36" s="10">
        <v>580.98678778685019</v>
      </c>
      <c r="G36" s="10">
        <v>0</v>
      </c>
      <c r="H36" s="10">
        <v>0</v>
      </c>
      <c r="I36" s="10">
        <v>400</v>
      </c>
      <c r="J36" s="10">
        <f t="shared" ref="J36:J42" si="1">SUM(F36:I36)</f>
        <v>980.98678778685019</v>
      </c>
      <c r="K36" s="10"/>
      <c r="L36" s="36">
        <v>980.98678778685019</v>
      </c>
      <c r="M36" s="28"/>
    </row>
    <row r="37" spans="1:15" ht="14.25">
      <c r="A37" s="35">
        <v>10</v>
      </c>
      <c r="B37" s="9" t="s">
        <v>31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f t="shared" si="1"/>
        <v>0</v>
      </c>
      <c r="K37" s="10"/>
      <c r="L37" s="36">
        <v>0</v>
      </c>
      <c r="M37" s="28" t="s">
        <v>28</v>
      </c>
    </row>
    <row r="38" spans="1:15" ht="14.25">
      <c r="A38" s="35">
        <v>16</v>
      </c>
      <c r="B38" s="9" t="s">
        <v>36</v>
      </c>
      <c r="C38" s="10">
        <v>6</v>
      </c>
      <c r="D38" s="10">
        <v>1</v>
      </c>
      <c r="E38" s="10">
        <v>7</v>
      </c>
      <c r="F38" s="10">
        <v>1500</v>
      </c>
      <c r="G38" s="10">
        <v>150</v>
      </c>
      <c r="H38" s="10"/>
      <c r="I38" s="10"/>
      <c r="J38" s="10">
        <f t="shared" si="1"/>
        <v>1650</v>
      </c>
      <c r="K38" s="10"/>
      <c r="L38" s="36">
        <v>1650</v>
      </c>
      <c r="M38" s="28"/>
    </row>
    <row r="39" spans="1:15" ht="14.25">
      <c r="A39" s="35">
        <v>21</v>
      </c>
      <c r="B39" s="9" t="s">
        <v>42</v>
      </c>
      <c r="C39" s="10">
        <v>6</v>
      </c>
      <c r="D39" s="10">
        <v>1</v>
      </c>
      <c r="E39" s="10">
        <v>7</v>
      </c>
      <c r="F39" s="10">
        <v>790.55414266213916</v>
      </c>
      <c r="G39" s="10">
        <v>0</v>
      </c>
      <c r="H39" s="10">
        <v>0</v>
      </c>
      <c r="I39" s="10"/>
      <c r="J39" s="10">
        <f t="shared" si="1"/>
        <v>790.55414266213916</v>
      </c>
      <c r="K39" s="10"/>
      <c r="L39" s="36">
        <v>790.55414266213916</v>
      </c>
      <c r="M39" s="28"/>
    </row>
    <row r="40" spans="1:15" ht="14.25">
      <c r="A40" s="35">
        <v>24</v>
      </c>
      <c r="B40" s="9" t="s">
        <v>44</v>
      </c>
      <c r="C40" s="25">
        <v>6</v>
      </c>
      <c r="D40" s="10">
        <v>1</v>
      </c>
      <c r="E40" s="10">
        <v>7</v>
      </c>
      <c r="F40" s="10">
        <v>2000</v>
      </c>
      <c r="G40" s="10">
        <v>150</v>
      </c>
      <c r="H40" s="10">
        <v>0</v>
      </c>
      <c r="I40" s="10">
        <v>0</v>
      </c>
      <c r="J40" s="10">
        <f t="shared" si="1"/>
        <v>2150</v>
      </c>
      <c r="K40" s="10"/>
      <c r="L40" s="36">
        <v>2150</v>
      </c>
      <c r="M40" s="28"/>
      <c r="O40" s="14"/>
    </row>
    <row r="41" spans="1:15" ht="14.25">
      <c r="A41" s="35"/>
      <c r="B41" s="9" t="s">
        <v>49</v>
      </c>
      <c r="C41" s="10">
        <v>2</v>
      </c>
      <c r="D41" s="10">
        <v>0.33333333333333331</v>
      </c>
      <c r="E41" s="10">
        <v>2.3333333333333335</v>
      </c>
      <c r="F41" s="10">
        <v>523.53367652631573</v>
      </c>
      <c r="G41" s="10">
        <v>50</v>
      </c>
      <c r="H41" s="10">
        <v>0</v>
      </c>
      <c r="I41" s="10">
        <v>0</v>
      </c>
      <c r="J41" s="10">
        <f t="shared" si="1"/>
        <v>573.53367652631573</v>
      </c>
      <c r="K41" s="10">
        <v>300</v>
      </c>
      <c r="L41" s="36">
        <v>273.53367652631573</v>
      </c>
      <c r="M41" s="28"/>
      <c r="N41" s="14"/>
    </row>
    <row r="42" spans="1:15" ht="15" thickBot="1">
      <c r="A42" s="37">
        <v>29</v>
      </c>
      <c r="B42" s="38" t="s">
        <v>58</v>
      </c>
      <c r="C42" s="39">
        <v>6</v>
      </c>
      <c r="D42" s="39">
        <v>1</v>
      </c>
      <c r="E42" s="39">
        <v>7</v>
      </c>
      <c r="F42" s="39">
        <v>1404.6429270082383</v>
      </c>
      <c r="G42" s="39">
        <v>150</v>
      </c>
      <c r="H42" s="39">
        <v>0</v>
      </c>
      <c r="I42" s="39">
        <v>0</v>
      </c>
      <c r="J42" s="39">
        <f t="shared" si="1"/>
        <v>1554.6429270082383</v>
      </c>
      <c r="K42" s="39">
        <v>500</v>
      </c>
      <c r="L42" s="40">
        <v>1054.6429270082383</v>
      </c>
      <c r="M42" s="28"/>
      <c r="O42" s="14"/>
    </row>
    <row r="43" spans="1:15" ht="15" thickBot="1">
      <c r="A43" s="41"/>
      <c r="B43" s="41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13"/>
      <c r="O43" s="14"/>
    </row>
    <row r="44" spans="1:15" ht="18">
      <c r="A44" s="98" t="s">
        <v>67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100"/>
    </row>
    <row r="45" spans="1:15" ht="14.25">
      <c r="A45" s="47" t="s">
        <v>21</v>
      </c>
      <c r="B45" s="27" t="s">
        <v>24</v>
      </c>
      <c r="C45" s="12">
        <v>6</v>
      </c>
      <c r="D45" s="12">
        <v>1</v>
      </c>
      <c r="E45" s="12">
        <v>7</v>
      </c>
      <c r="F45" s="12">
        <v>901.75437729379428</v>
      </c>
      <c r="G45" s="12">
        <v>150</v>
      </c>
      <c r="H45" s="12">
        <v>0</v>
      </c>
      <c r="I45" s="12">
        <v>300</v>
      </c>
      <c r="J45" s="12">
        <f>SUM(F45:I45)</f>
        <v>1351.7543772937943</v>
      </c>
      <c r="K45" s="12">
        <v>200</v>
      </c>
      <c r="L45" s="48">
        <v>1151.7543772937943</v>
      </c>
      <c r="M45" s="28"/>
    </row>
    <row r="46" spans="1:15" ht="14.25">
      <c r="A46" s="47">
        <v>24</v>
      </c>
      <c r="B46" s="27" t="s">
        <v>32</v>
      </c>
      <c r="C46" s="12">
        <v>7</v>
      </c>
      <c r="D46" s="12">
        <v>1.1666666666666665</v>
      </c>
      <c r="E46" s="12">
        <v>8.1666666666666661</v>
      </c>
      <c r="F46" s="12">
        <v>2333.333333333333</v>
      </c>
      <c r="G46" s="12">
        <v>175</v>
      </c>
      <c r="H46" s="12">
        <v>0</v>
      </c>
      <c r="I46" s="12">
        <v>0</v>
      </c>
      <c r="J46" s="12">
        <f>SUM(F46:I46)</f>
        <v>2508.333333333333</v>
      </c>
      <c r="K46" s="12"/>
      <c r="L46" s="48">
        <v>2508.333333333333</v>
      </c>
      <c r="M46" s="28"/>
    </row>
    <row r="47" spans="1:15" ht="14.25">
      <c r="A47" s="47">
        <v>13</v>
      </c>
      <c r="B47" s="27" t="s">
        <v>39</v>
      </c>
      <c r="C47" s="12">
        <v>7</v>
      </c>
      <c r="D47" s="12">
        <v>1.1666666666666665</v>
      </c>
      <c r="E47" s="12">
        <v>8</v>
      </c>
      <c r="F47" s="12">
        <v>2285.7142857142858</v>
      </c>
      <c r="G47" s="12">
        <v>175</v>
      </c>
      <c r="H47" s="12">
        <v>0</v>
      </c>
      <c r="I47" s="12">
        <v>0</v>
      </c>
      <c r="J47" s="12">
        <f>SUM(F47:I47)</f>
        <v>2460.7142857142858</v>
      </c>
      <c r="K47" s="12"/>
      <c r="L47" s="48">
        <v>2460.7142857142858</v>
      </c>
      <c r="M47" s="28"/>
    </row>
    <row r="48" spans="1:15" ht="14.25">
      <c r="A48" s="47">
        <v>27</v>
      </c>
      <c r="B48" s="27" t="s">
        <v>47</v>
      </c>
      <c r="C48" s="12">
        <v>6</v>
      </c>
      <c r="D48" s="12">
        <v>1</v>
      </c>
      <c r="E48" s="12">
        <v>7</v>
      </c>
      <c r="F48" s="12">
        <v>1002.9150343906177</v>
      </c>
      <c r="G48" s="12">
        <v>150</v>
      </c>
      <c r="H48" s="12">
        <v>0</v>
      </c>
      <c r="I48" s="12">
        <v>1000</v>
      </c>
      <c r="J48" s="12">
        <f>SUM(F48:I48)</f>
        <v>2152.9150343906176</v>
      </c>
      <c r="K48" s="12">
        <v>400</v>
      </c>
      <c r="L48" s="48">
        <v>1752.9150343906176</v>
      </c>
      <c r="M48" s="28"/>
    </row>
    <row r="49" spans="1:16" ht="15" thickBot="1">
      <c r="A49" s="49">
        <v>29</v>
      </c>
      <c r="B49" s="50" t="s">
        <v>57</v>
      </c>
      <c r="C49" s="51">
        <v>6</v>
      </c>
      <c r="D49" s="51">
        <v>1</v>
      </c>
      <c r="E49" s="51">
        <v>7</v>
      </c>
      <c r="F49" s="51">
        <v>900.00000000000011</v>
      </c>
      <c r="G49" s="51">
        <v>120</v>
      </c>
      <c r="H49" s="51">
        <v>0</v>
      </c>
      <c r="I49" s="51">
        <v>0</v>
      </c>
      <c r="J49" s="51">
        <f>SUM(F49:I49)</f>
        <v>1020.0000000000001</v>
      </c>
      <c r="K49" s="51"/>
      <c r="L49" s="52">
        <v>1020.0000000000001</v>
      </c>
      <c r="M49" s="28"/>
      <c r="O49" s="14"/>
    </row>
    <row r="50" spans="1:16" ht="14.25">
      <c r="A50" s="33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16"/>
      <c r="O50" s="14"/>
    </row>
    <row r="51" spans="1:16" ht="14.25">
      <c r="A51" s="8"/>
      <c r="B51" s="9" t="s">
        <v>59</v>
      </c>
      <c r="C51" s="9"/>
      <c r="D51" s="9"/>
      <c r="E51" s="9"/>
      <c r="F51" s="9"/>
      <c r="G51" s="9"/>
      <c r="H51" s="9"/>
      <c r="I51" s="9"/>
      <c r="J51" s="9"/>
      <c r="K51" s="17"/>
      <c r="L51" s="18"/>
      <c r="M51" s="18"/>
      <c r="N51" s="14"/>
      <c r="O51" s="14"/>
    </row>
    <row r="52" spans="1:16">
      <c r="A52" s="8"/>
      <c r="B52" s="9"/>
      <c r="C52" s="9"/>
      <c r="D52" s="9"/>
      <c r="E52" s="9"/>
      <c r="F52" s="9"/>
      <c r="G52" s="9"/>
      <c r="H52" s="9"/>
      <c r="I52" s="9"/>
      <c r="J52" s="9"/>
      <c r="K52" s="19"/>
      <c r="L52" s="11"/>
      <c r="M52" s="11"/>
    </row>
    <row r="53" spans="1:16">
      <c r="A53" s="8"/>
      <c r="B53" s="9"/>
      <c r="C53" s="9"/>
      <c r="D53" s="9"/>
      <c r="E53" s="9"/>
      <c r="F53" s="9"/>
      <c r="G53" s="9"/>
      <c r="H53" s="9"/>
      <c r="I53" s="9"/>
      <c r="J53" s="9"/>
      <c r="K53" s="19"/>
      <c r="L53" s="1"/>
      <c r="M53" s="1"/>
    </row>
    <row r="54" spans="1:16">
      <c r="A54" s="6"/>
      <c r="B54" s="9"/>
      <c r="C54" s="9"/>
      <c r="D54" s="9"/>
      <c r="E54" s="9"/>
      <c r="F54" s="9"/>
      <c r="G54" s="80" t="s">
        <v>60</v>
      </c>
      <c r="H54" s="81"/>
      <c r="I54" s="82"/>
      <c r="J54" s="20">
        <f>SUM(J10:J33)+SUM(J36:J42)+SUM(J45:J49)</f>
        <v>50820.4932424008</v>
      </c>
      <c r="K54" s="19"/>
      <c r="L54" s="1"/>
      <c r="M54" s="1"/>
    </row>
    <row r="55" spans="1:16">
      <c r="A55" s="6"/>
      <c r="B55" s="1"/>
      <c r="C55" s="21"/>
      <c r="D55" s="21"/>
      <c r="E55" s="21"/>
      <c r="F55" s="21"/>
      <c r="G55" s="5"/>
      <c r="H55" s="5"/>
      <c r="I55" s="11"/>
      <c r="J55" s="11"/>
      <c r="K55" s="19"/>
      <c r="L55" s="1"/>
      <c r="M55" s="1"/>
      <c r="N55" s="14"/>
    </row>
    <row r="56" spans="1:16">
      <c r="A56" s="6"/>
      <c r="B56" s="1"/>
      <c r="C56" s="21"/>
      <c r="D56" s="21"/>
      <c r="E56" s="21"/>
      <c r="F56" s="22">
        <f>SUM(F10:F33)+SUM(F36:F42)+SUM(F45:F49)</f>
        <v>40657.826575734136</v>
      </c>
      <c r="G56" s="22">
        <f t="shared" ref="G56:L56" si="2">SUM(G10:G33)+SUM(G36:G42)+SUM(G45:G49)</f>
        <v>2240</v>
      </c>
      <c r="H56" s="22">
        <f t="shared" si="2"/>
        <v>0</v>
      </c>
      <c r="I56" s="22">
        <f t="shared" si="2"/>
        <v>7922.6666666666661</v>
      </c>
      <c r="J56" s="22">
        <f t="shared" si="2"/>
        <v>50820.4932424008</v>
      </c>
      <c r="K56" s="22">
        <f t="shared" si="2"/>
        <v>4133.33</v>
      </c>
      <c r="L56" s="22">
        <f t="shared" si="2"/>
        <v>46687.163242400813</v>
      </c>
      <c r="M56" s="22"/>
      <c r="O56" s="14"/>
    </row>
    <row r="57" spans="1:16">
      <c r="P57" s="24"/>
    </row>
    <row r="58" spans="1:16">
      <c r="P58" s="24"/>
    </row>
  </sheetData>
  <sheetProtection password="DF35" sheet="1"/>
  <mergeCells count="9">
    <mergeCell ref="G54:I54"/>
    <mergeCell ref="A9:L9"/>
    <mergeCell ref="A35:L35"/>
    <mergeCell ref="A44:L44"/>
    <mergeCell ref="A1:L1"/>
    <mergeCell ref="A3:L3"/>
    <mergeCell ref="C5:E5"/>
    <mergeCell ref="F5:I5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P59"/>
  <sheetViews>
    <sheetView topLeftCell="A22" workbookViewId="0">
      <selection activeCell="B54" sqref="B54"/>
    </sheetView>
  </sheetViews>
  <sheetFormatPr baseColWidth="10" defaultRowHeight="12.75"/>
  <cols>
    <col min="1" max="1" width="3" style="2" bestFit="1" customWidth="1"/>
    <col min="2" max="2" width="39.85546875" style="2" bestFit="1" customWidth="1"/>
    <col min="3" max="3" width="10.85546875" style="2" bestFit="1" customWidth="1"/>
    <col min="4" max="4" width="7.140625" style="2" bestFit="1" customWidth="1"/>
    <col min="5" max="5" width="6.140625" style="2" bestFit="1" customWidth="1"/>
    <col min="6" max="6" width="11.28515625" style="2" bestFit="1" customWidth="1"/>
    <col min="7" max="7" width="10.28515625" style="2" bestFit="1" customWidth="1"/>
    <col min="8" max="8" width="8.7109375" style="2" bestFit="1" customWidth="1"/>
    <col min="9" max="9" width="11.85546875" style="2" bestFit="1" customWidth="1"/>
    <col min="10" max="10" width="16.28515625" style="2" bestFit="1" customWidth="1"/>
    <col min="11" max="11" width="10.28515625" style="2" bestFit="1" customWidth="1"/>
    <col min="12" max="12" width="11.28515625" style="2" bestFit="1" customWidth="1"/>
    <col min="13" max="13" width="13.28515625" style="2" bestFit="1" customWidth="1"/>
    <col min="14" max="16384" width="11.42578125" style="2"/>
  </cols>
  <sheetData>
    <row r="1" spans="1:1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  <c r="M1" s="1"/>
    </row>
    <row r="2" spans="1:15">
      <c r="A2" s="3"/>
      <c r="B2" s="4"/>
      <c r="C2" s="4"/>
      <c r="D2" s="4"/>
      <c r="E2" s="4"/>
      <c r="F2" s="4"/>
      <c r="G2" s="5"/>
      <c r="H2" s="5"/>
      <c r="I2" s="1"/>
      <c r="J2" s="5"/>
      <c r="K2" s="1"/>
      <c r="L2" s="1"/>
      <c r="M2" s="1"/>
    </row>
    <row r="3" spans="1:15">
      <c r="A3" s="80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  <c r="M3" s="1"/>
    </row>
    <row r="4" spans="1:15">
      <c r="A4" s="6"/>
      <c r="B4" s="7"/>
      <c r="C4" s="7"/>
      <c r="D4" s="7"/>
      <c r="E4" s="7"/>
      <c r="F4" s="7"/>
      <c r="G4" s="5"/>
      <c r="H4" s="5"/>
      <c r="I4" s="1"/>
      <c r="J4" s="5"/>
      <c r="K4" s="1"/>
      <c r="L4" s="1"/>
      <c r="M4" s="1"/>
    </row>
    <row r="5" spans="1:15">
      <c r="A5" s="8"/>
      <c r="B5" s="9" t="s">
        <v>2</v>
      </c>
      <c r="C5" s="80" t="s">
        <v>3</v>
      </c>
      <c r="D5" s="81"/>
      <c r="E5" s="82"/>
      <c r="F5" s="89" t="s">
        <v>4</v>
      </c>
      <c r="G5" s="90"/>
      <c r="H5" s="90"/>
      <c r="I5" s="91"/>
      <c r="J5" s="10" t="s">
        <v>5</v>
      </c>
      <c r="K5" s="1"/>
      <c r="L5" s="1"/>
      <c r="M5" s="1"/>
    </row>
    <row r="6" spans="1:15">
      <c r="A6" s="8"/>
      <c r="B6" s="7"/>
      <c r="C6" s="10" t="s">
        <v>6</v>
      </c>
      <c r="D6" s="10" t="s">
        <v>7</v>
      </c>
      <c r="E6" s="10" t="s">
        <v>8</v>
      </c>
      <c r="F6" s="10"/>
      <c r="G6" s="10" t="s">
        <v>9</v>
      </c>
      <c r="H6" s="89" t="s">
        <v>10</v>
      </c>
      <c r="I6" s="91"/>
      <c r="J6" s="10"/>
      <c r="K6" s="10"/>
      <c r="L6" s="10"/>
      <c r="M6" s="1"/>
    </row>
    <row r="7" spans="1:15">
      <c r="A7" s="8"/>
      <c r="B7" s="7"/>
      <c r="C7" s="10"/>
      <c r="D7" s="10"/>
      <c r="E7" s="10"/>
      <c r="F7" s="10" t="s">
        <v>11</v>
      </c>
      <c r="G7" s="10" t="s">
        <v>12</v>
      </c>
      <c r="H7" s="10" t="s">
        <v>11</v>
      </c>
      <c r="I7" s="10" t="s">
        <v>13</v>
      </c>
      <c r="J7" s="10" t="s">
        <v>14</v>
      </c>
      <c r="K7" s="10" t="s">
        <v>15</v>
      </c>
      <c r="L7" s="10" t="s">
        <v>8</v>
      </c>
      <c r="M7" s="11"/>
    </row>
    <row r="8" spans="1:15" ht="13.5" thickBot="1">
      <c r="A8" s="30"/>
      <c r="B8" s="31"/>
      <c r="C8" s="32"/>
      <c r="D8" s="32"/>
      <c r="E8" s="32"/>
      <c r="F8" s="32"/>
      <c r="G8" s="32" t="s">
        <v>16</v>
      </c>
      <c r="H8" s="32"/>
      <c r="I8" s="32"/>
      <c r="J8" s="32"/>
      <c r="K8" s="32"/>
      <c r="L8" s="32"/>
      <c r="M8" s="1"/>
    </row>
    <row r="9" spans="1:15" ht="15" customHeight="1">
      <c r="A9" s="92" t="s">
        <v>65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4"/>
      <c r="M9" s="57"/>
    </row>
    <row r="10" spans="1:15" ht="14.25">
      <c r="A10" s="35">
        <v>1</v>
      </c>
      <c r="B10" s="9" t="s">
        <v>17</v>
      </c>
      <c r="C10" s="10">
        <v>5</v>
      </c>
      <c r="D10" s="10">
        <v>0.83333333333333326</v>
      </c>
      <c r="E10" s="10">
        <v>5.833333333333333</v>
      </c>
      <c r="F10" s="10">
        <v>677.83265004189388</v>
      </c>
      <c r="G10" s="10">
        <v>100</v>
      </c>
      <c r="H10" s="10">
        <v>0</v>
      </c>
      <c r="I10" s="10">
        <v>249.99999999999997</v>
      </c>
      <c r="J10" s="10">
        <v>1027.8326500418939</v>
      </c>
      <c r="K10" s="10"/>
      <c r="L10" s="36">
        <v>1027.8326500418939</v>
      </c>
      <c r="M10" s="28"/>
    </row>
    <row r="11" spans="1:15" ht="14.25">
      <c r="A11" s="35">
        <v>2</v>
      </c>
      <c r="B11" s="9" t="s">
        <v>18</v>
      </c>
      <c r="C11" s="10">
        <v>6</v>
      </c>
      <c r="D11" s="10">
        <v>1</v>
      </c>
      <c r="E11" s="10">
        <v>7</v>
      </c>
      <c r="F11" s="10">
        <v>1327.8874402105264</v>
      </c>
      <c r="G11" s="10">
        <v>200</v>
      </c>
      <c r="H11" s="10">
        <v>0</v>
      </c>
      <c r="I11" s="10">
        <v>200</v>
      </c>
      <c r="J11" s="10">
        <v>1727.8874402105264</v>
      </c>
      <c r="K11" s="10">
        <v>300</v>
      </c>
      <c r="L11" s="36">
        <v>1427.8874402105264</v>
      </c>
      <c r="M11" s="28"/>
      <c r="O11" s="14"/>
    </row>
    <row r="12" spans="1:15" ht="14.25">
      <c r="A12" s="35">
        <v>3</v>
      </c>
      <c r="B12" s="9" t="s">
        <v>19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/>
      <c r="L12" s="36">
        <v>0</v>
      </c>
      <c r="M12" s="28"/>
    </row>
    <row r="13" spans="1:15" ht="14.25">
      <c r="A13" s="35" t="s">
        <v>21</v>
      </c>
      <c r="B13" s="15" t="s">
        <v>22</v>
      </c>
      <c r="C13" s="10">
        <v>6</v>
      </c>
      <c r="D13" s="10">
        <v>1</v>
      </c>
      <c r="E13" s="10">
        <v>7</v>
      </c>
      <c r="F13" s="10">
        <v>1001.1743238567486</v>
      </c>
      <c r="G13" s="10">
        <v>150</v>
      </c>
      <c r="H13" s="10">
        <v>0</v>
      </c>
      <c r="I13" s="10">
        <v>400</v>
      </c>
      <c r="J13" s="10">
        <v>1551.1743238567487</v>
      </c>
      <c r="K13" s="10"/>
      <c r="L13" s="36">
        <v>1551.1743238567487</v>
      </c>
      <c r="M13" s="28"/>
    </row>
    <row r="14" spans="1:15" ht="14.25">
      <c r="A14" s="35" t="s">
        <v>21</v>
      </c>
      <c r="B14" s="9" t="s">
        <v>23</v>
      </c>
      <c r="C14" s="10">
        <v>6</v>
      </c>
      <c r="D14" s="10">
        <v>1</v>
      </c>
      <c r="E14" s="10">
        <v>7</v>
      </c>
      <c r="F14" s="10">
        <v>900.00000000000011</v>
      </c>
      <c r="G14" s="10">
        <v>120</v>
      </c>
      <c r="H14" s="10">
        <v>0</v>
      </c>
      <c r="I14" s="10"/>
      <c r="J14" s="10">
        <v>1020.0000000000001</v>
      </c>
      <c r="K14" s="10"/>
      <c r="L14" s="36">
        <v>1020.0000000000001</v>
      </c>
      <c r="M14" s="28"/>
    </row>
    <row r="15" spans="1:15" ht="14.25">
      <c r="A15" s="35" t="s">
        <v>21</v>
      </c>
      <c r="B15" s="9" t="s">
        <v>25</v>
      </c>
      <c r="C15" s="10">
        <v>6</v>
      </c>
      <c r="D15" s="10">
        <v>1</v>
      </c>
      <c r="E15" s="10">
        <v>7</v>
      </c>
      <c r="F15" s="10">
        <v>2000</v>
      </c>
      <c r="G15" s="10"/>
      <c r="H15" s="10"/>
      <c r="I15" s="10"/>
      <c r="J15" s="10">
        <v>2000</v>
      </c>
      <c r="K15" s="10"/>
      <c r="L15" s="36">
        <v>2000</v>
      </c>
      <c r="M15" s="28"/>
    </row>
    <row r="16" spans="1:15" ht="14.25">
      <c r="A16" s="35">
        <v>6</v>
      </c>
      <c r="B16" s="9" t="s">
        <v>26</v>
      </c>
      <c r="C16" s="10">
        <v>6</v>
      </c>
      <c r="D16" s="10">
        <v>1</v>
      </c>
      <c r="E16" s="10">
        <v>7</v>
      </c>
      <c r="F16" s="10">
        <v>1002.9730580750802</v>
      </c>
      <c r="G16" s="10">
        <v>125</v>
      </c>
      <c r="H16" s="10">
        <v>0</v>
      </c>
      <c r="I16" s="10"/>
      <c r="J16" s="10">
        <v>1127.9730580750802</v>
      </c>
      <c r="K16" s="10"/>
      <c r="L16" s="36">
        <v>1127.9730580750802</v>
      </c>
      <c r="M16" s="28"/>
    </row>
    <row r="17" spans="1:15" ht="14.25">
      <c r="A17" s="35">
        <v>7</v>
      </c>
      <c r="B17" s="9" t="s">
        <v>27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/>
      <c r="L17" s="36">
        <v>0</v>
      </c>
      <c r="M17" s="28" t="s">
        <v>28</v>
      </c>
    </row>
    <row r="18" spans="1:15" ht="14.25">
      <c r="A18" s="35">
        <v>8</v>
      </c>
      <c r="B18" s="9" t="s">
        <v>29</v>
      </c>
      <c r="C18" s="10">
        <v>6</v>
      </c>
      <c r="D18" s="10">
        <v>1</v>
      </c>
      <c r="E18" s="10">
        <v>7</v>
      </c>
      <c r="F18" s="10">
        <v>2032.6585613669713</v>
      </c>
      <c r="G18" s="10">
        <v>150</v>
      </c>
      <c r="H18" s="10">
        <v>0</v>
      </c>
      <c r="I18" s="10">
        <v>2156</v>
      </c>
      <c r="J18" s="10">
        <v>4338.6585613669713</v>
      </c>
      <c r="K18" s="10"/>
      <c r="L18" s="36">
        <v>4338.6585613669713</v>
      </c>
      <c r="M18" s="28"/>
    </row>
    <row r="19" spans="1:15" ht="14.25">
      <c r="A19" s="35">
        <v>9</v>
      </c>
      <c r="B19" s="9" t="s">
        <v>30</v>
      </c>
      <c r="C19" s="10">
        <v>7</v>
      </c>
      <c r="D19" s="10">
        <v>1.1666666666666665</v>
      </c>
      <c r="E19" s="10">
        <v>8</v>
      </c>
      <c r="F19" s="10">
        <v>1347.41012351578</v>
      </c>
      <c r="G19" s="25">
        <v>150</v>
      </c>
      <c r="H19" s="10">
        <v>285.71428571428572</v>
      </c>
      <c r="I19" s="10"/>
      <c r="J19" s="10">
        <v>1783.1244092300658</v>
      </c>
      <c r="K19" s="10"/>
      <c r="L19" s="36">
        <v>1783.1244092300658</v>
      </c>
      <c r="M19" s="29"/>
    </row>
    <row r="20" spans="1:15" ht="14.25">
      <c r="A20" s="35">
        <v>12</v>
      </c>
      <c r="B20" s="9" t="s">
        <v>34</v>
      </c>
      <c r="C20" s="10">
        <v>6</v>
      </c>
      <c r="D20" s="10">
        <v>1</v>
      </c>
      <c r="E20" s="10">
        <v>7</v>
      </c>
      <c r="F20" s="10">
        <v>913.22690192065977</v>
      </c>
      <c r="G20" s="10">
        <v>120</v>
      </c>
      <c r="H20" s="10">
        <v>0</v>
      </c>
      <c r="I20" s="10"/>
      <c r="J20" s="10">
        <v>1033.2269019206597</v>
      </c>
      <c r="K20" s="10">
        <v>100</v>
      </c>
      <c r="L20" s="36">
        <v>933.22690192065966</v>
      </c>
      <c r="M20" s="28"/>
    </row>
    <row r="21" spans="1:15" ht="14.25">
      <c r="A21" s="35">
        <v>15</v>
      </c>
      <c r="B21" s="9" t="s">
        <v>35</v>
      </c>
      <c r="C21" s="10">
        <v>6</v>
      </c>
      <c r="D21" s="10">
        <v>1</v>
      </c>
      <c r="E21" s="10">
        <v>7</v>
      </c>
      <c r="F21" s="10">
        <v>1400</v>
      </c>
      <c r="G21" s="10">
        <v>100</v>
      </c>
      <c r="H21" s="10"/>
      <c r="I21" s="10"/>
      <c r="J21" s="10">
        <v>1500</v>
      </c>
      <c r="K21" s="10"/>
      <c r="L21" s="36">
        <v>1500</v>
      </c>
      <c r="M21" s="28"/>
    </row>
    <row r="22" spans="1:15" ht="14.25">
      <c r="A22" s="35">
        <v>16</v>
      </c>
      <c r="B22" s="9" t="s">
        <v>37</v>
      </c>
      <c r="C22" s="10">
        <v>6</v>
      </c>
      <c r="D22" s="10">
        <v>1</v>
      </c>
      <c r="E22" s="10">
        <v>7</v>
      </c>
      <c r="F22" s="10">
        <v>1006.9766923029792</v>
      </c>
      <c r="G22" s="10">
        <v>150</v>
      </c>
      <c r="H22" s="10">
        <v>0</v>
      </c>
      <c r="I22" s="10">
        <v>1000</v>
      </c>
      <c r="J22" s="10">
        <v>2156.9766923029792</v>
      </c>
      <c r="K22" s="10"/>
      <c r="L22" s="36">
        <v>2156.9766923029792</v>
      </c>
      <c r="M22" s="28"/>
    </row>
    <row r="23" spans="1:15" ht="14.25">
      <c r="A23" s="35">
        <v>17</v>
      </c>
      <c r="B23" s="9" t="s">
        <v>38</v>
      </c>
      <c r="C23" s="10">
        <v>6</v>
      </c>
      <c r="D23" s="10">
        <v>1</v>
      </c>
      <c r="E23" s="10">
        <v>7</v>
      </c>
      <c r="F23" s="10">
        <v>923.0251212820715</v>
      </c>
      <c r="G23" s="10">
        <v>160</v>
      </c>
      <c r="H23" s="10">
        <v>0</v>
      </c>
      <c r="I23" s="10"/>
      <c r="J23" s="10">
        <v>1083.0251212820715</v>
      </c>
      <c r="K23" s="10">
        <v>100</v>
      </c>
      <c r="L23" s="36">
        <v>983.0251212820715</v>
      </c>
      <c r="M23" s="28"/>
    </row>
    <row r="24" spans="1:15" ht="14.25">
      <c r="A24" s="35">
        <v>13</v>
      </c>
      <c r="B24" s="9" t="s">
        <v>40</v>
      </c>
      <c r="C24" s="10">
        <v>6</v>
      </c>
      <c r="D24" s="10">
        <v>1</v>
      </c>
      <c r="E24" s="10">
        <v>7</v>
      </c>
      <c r="F24" s="10">
        <v>2000</v>
      </c>
      <c r="G24" s="10">
        <v>0</v>
      </c>
      <c r="H24" s="10">
        <v>0</v>
      </c>
      <c r="I24" s="10">
        <v>0</v>
      </c>
      <c r="J24" s="10">
        <v>2000</v>
      </c>
      <c r="K24" s="10"/>
      <c r="L24" s="36">
        <v>2000</v>
      </c>
      <c r="M24" s="28"/>
    </row>
    <row r="25" spans="1:15" ht="14.25">
      <c r="A25" s="35">
        <v>19</v>
      </c>
      <c r="B25" s="9" t="s">
        <v>41</v>
      </c>
      <c r="C25" s="10">
        <v>6</v>
      </c>
      <c r="D25" s="10">
        <v>1</v>
      </c>
      <c r="E25" s="10">
        <v>7</v>
      </c>
      <c r="F25" s="10">
        <v>1400</v>
      </c>
      <c r="G25" s="10">
        <v>100</v>
      </c>
      <c r="H25" s="10"/>
      <c r="I25" s="10"/>
      <c r="J25" s="10">
        <v>1500</v>
      </c>
      <c r="K25" s="10"/>
      <c r="L25" s="36">
        <v>1500</v>
      </c>
      <c r="M25" s="28"/>
    </row>
    <row r="26" spans="1:15" ht="14.25">
      <c r="A26" s="35">
        <v>22</v>
      </c>
      <c r="B26" s="9" t="s">
        <v>43</v>
      </c>
      <c r="C26" s="10">
        <v>4</v>
      </c>
      <c r="D26" s="10">
        <v>0.66666666666666663</v>
      </c>
      <c r="E26" s="10">
        <v>4.666666666666667</v>
      </c>
      <c r="F26" s="10">
        <v>942.65883936842101</v>
      </c>
      <c r="G26" s="10">
        <v>50</v>
      </c>
      <c r="H26" s="10">
        <v>0</v>
      </c>
      <c r="I26" s="10">
        <v>133.33333333333334</v>
      </c>
      <c r="J26" s="10">
        <v>1125.9921727017543</v>
      </c>
      <c r="K26" s="10">
        <v>400</v>
      </c>
      <c r="L26" s="36">
        <v>725.99217270175427</v>
      </c>
      <c r="M26" s="28"/>
    </row>
    <row r="27" spans="1:15" ht="14.25">
      <c r="A27" s="35">
        <v>24</v>
      </c>
      <c r="B27" s="9" t="s">
        <v>45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/>
      <c r="L27" s="36">
        <v>0</v>
      </c>
      <c r="M27" s="28"/>
      <c r="O27" s="14"/>
    </row>
    <row r="28" spans="1:15" ht="14.25">
      <c r="A28" s="35">
        <v>25</v>
      </c>
      <c r="B28" s="9" t="s">
        <v>46</v>
      </c>
      <c r="C28" s="25">
        <v>6</v>
      </c>
      <c r="D28" s="10">
        <v>1</v>
      </c>
      <c r="E28" s="10">
        <v>7</v>
      </c>
      <c r="F28" s="10">
        <v>1400</v>
      </c>
      <c r="G28" s="10">
        <v>150</v>
      </c>
      <c r="H28" s="10">
        <v>0</v>
      </c>
      <c r="I28" s="10">
        <v>0</v>
      </c>
      <c r="J28" s="10">
        <v>1550</v>
      </c>
      <c r="K28" s="10"/>
      <c r="L28" s="36">
        <v>1550</v>
      </c>
      <c r="M28" s="28"/>
    </row>
    <row r="29" spans="1:15" ht="15" thickBot="1">
      <c r="A29" s="37">
        <v>27</v>
      </c>
      <c r="B29" s="38" t="s">
        <v>48</v>
      </c>
      <c r="C29" s="39">
        <v>7</v>
      </c>
      <c r="D29" s="39">
        <v>1.1666666666666665</v>
      </c>
      <c r="E29" s="39">
        <v>8</v>
      </c>
      <c r="F29" s="39">
        <v>913.22690192065977</v>
      </c>
      <c r="G29" s="39">
        <v>175</v>
      </c>
      <c r="H29" s="39">
        <v>128.57142857142858</v>
      </c>
      <c r="I29" s="39">
        <v>342.85714285714283</v>
      </c>
      <c r="J29" s="39">
        <v>1559.6554733492312</v>
      </c>
      <c r="K29" s="39">
        <v>500</v>
      </c>
      <c r="L29" s="40">
        <v>1059.6554733492312</v>
      </c>
      <c r="M29" s="28"/>
    </row>
    <row r="30" spans="1:15" ht="15" thickBot="1">
      <c r="A30" s="41"/>
      <c r="B30" s="41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13"/>
    </row>
    <row r="31" spans="1:15" ht="15" customHeight="1">
      <c r="A31" s="95" t="s">
        <v>66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7"/>
      <c r="M31" s="28"/>
    </row>
    <row r="32" spans="1:15" ht="14.25">
      <c r="A32" s="35">
        <v>4</v>
      </c>
      <c r="B32" s="9" t="s">
        <v>20</v>
      </c>
      <c r="C32" s="10">
        <v>6</v>
      </c>
      <c r="D32" s="10">
        <v>1</v>
      </c>
      <c r="E32" s="10">
        <v>7</v>
      </c>
      <c r="F32" s="10">
        <v>580.98678778685019</v>
      </c>
      <c r="G32" s="10">
        <v>0</v>
      </c>
      <c r="H32" s="10">
        <v>0</v>
      </c>
      <c r="I32" s="10">
        <v>400</v>
      </c>
      <c r="J32" s="10">
        <v>980.98678778685019</v>
      </c>
      <c r="K32" s="10"/>
      <c r="L32" s="36">
        <v>980.98678778685019</v>
      </c>
      <c r="M32" s="28"/>
    </row>
    <row r="33" spans="1:15" ht="14.25">
      <c r="A33" s="35">
        <v>10</v>
      </c>
      <c r="B33" s="9" t="s">
        <v>31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/>
      <c r="L33" s="36">
        <v>0</v>
      </c>
      <c r="M33" s="28" t="s">
        <v>28</v>
      </c>
    </row>
    <row r="34" spans="1:15" ht="14.25">
      <c r="A34" s="35">
        <v>16</v>
      </c>
      <c r="B34" s="9" t="s">
        <v>36</v>
      </c>
      <c r="C34" s="10">
        <v>6</v>
      </c>
      <c r="D34" s="10">
        <v>1</v>
      </c>
      <c r="E34" s="10">
        <v>7</v>
      </c>
      <c r="F34" s="10">
        <v>1500</v>
      </c>
      <c r="G34" s="10">
        <v>150</v>
      </c>
      <c r="H34" s="10"/>
      <c r="I34" s="10"/>
      <c r="J34" s="10">
        <v>1650</v>
      </c>
      <c r="K34" s="10"/>
      <c r="L34" s="36">
        <v>1650</v>
      </c>
      <c r="M34" s="28"/>
    </row>
    <row r="35" spans="1:15" ht="14.25">
      <c r="A35" s="35">
        <v>21</v>
      </c>
      <c r="B35" s="9" t="s">
        <v>42</v>
      </c>
      <c r="C35" s="10">
        <v>6</v>
      </c>
      <c r="D35" s="10">
        <v>1</v>
      </c>
      <c r="E35" s="10">
        <v>7</v>
      </c>
      <c r="F35" s="10">
        <v>790.55414266213916</v>
      </c>
      <c r="G35" s="10">
        <v>0</v>
      </c>
      <c r="H35" s="10">
        <v>0</v>
      </c>
      <c r="I35" s="10"/>
      <c r="J35" s="10">
        <v>790.55414266213916</v>
      </c>
      <c r="K35" s="10"/>
      <c r="L35" s="36">
        <v>790.55414266213916</v>
      </c>
      <c r="M35" s="28"/>
    </row>
    <row r="36" spans="1:15" ht="14.25">
      <c r="A36" s="35">
        <v>24</v>
      </c>
      <c r="B36" s="9" t="s">
        <v>44</v>
      </c>
      <c r="C36" s="25">
        <v>6</v>
      </c>
      <c r="D36" s="10">
        <v>1</v>
      </c>
      <c r="E36" s="10">
        <v>7</v>
      </c>
      <c r="F36" s="10">
        <v>2000</v>
      </c>
      <c r="G36" s="10">
        <v>150</v>
      </c>
      <c r="H36" s="10">
        <v>0</v>
      </c>
      <c r="I36" s="10">
        <v>0</v>
      </c>
      <c r="J36" s="10">
        <v>2150</v>
      </c>
      <c r="K36" s="10"/>
      <c r="L36" s="36">
        <v>2150</v>
      </c>
      <c r="M36" s="28"/>
      <c r="O36" s="14"/>
    </row>
    <row r="37" spans="1:15" ht="14.25">
      <c r="A37" s="35">
        <v>27</v>
      </c>
      <c r="B37" s="9" t="s">
        <v>47</v>
      </c>
      <c r="C37" s="10">
        <v>6</v>
      </c>
      <c r="D37" s="10">
        <v>1</v>
      </c>
      <c r="E37" s="10">
        <v>7</v>
      </c>
      <c r="F37" s="10">
        <v>1002.9150343906177</v>
      </c>
      <c r="G37" s="10">
        <v>150</v>
      </c>
      <c r="H37" s="10">
        <v>0</v>
      </c>
      <c r="I37" s="10">
        <v>1000</v>
      </c>
      <c r="J37" s="10">
        <v>2152.9150343906176</v>
      </c>
      <c r="K37" s="10">
        <v>400</v>
      </c>
      <c r="L37" s="36">
        <v>1752.9150343906176</v>
      </c>
      <c r="M37" s="28"/>
    </row>
    <row r="38" spans="1:15" ht="14.25">
      <c r="A38" s="35"/>
      <c r="B38" s="9" t="s">
        <v>49</v>
      </c>
      <c r="C38" s="10">
        <v>6</v>
      </c>
      <c r="D38" s="10">
        <v>1</v>
      </c>
      <c r="E38" s="10">
        <v>7</v>
      </c>
      <c r="F38" s="10">
        <v>1327.8874402105264</v>
      </c>
      <c r="G38" s="10">
        <v>150</v>
      </c>
      <c r="H38" s="10">
        <v>0</v>
      </c>
      <c r="I38" s="10">
        <v>0</v>
      </c>
      <c r="J38" s="10">
        <v>1477.8874402105264</v>
      </c>
      <c r="K38" s="10">
        <v>300</v>
      </c>
      <c r="L38" s="36">
        <v>1177.8874402105264</v>
      </c>
      <c r="M38" s="28"/>
      <c r="N38" s="14"/>
    </row>
    <row r="39" spans="1:15" ht="14.25">
      <c r="A39" s="35">
        <v>28</v>
      </c>
      <c r="B39" s="9" t="s">
        <v>53</v>
      </c>
      <c r="C39" s="10">
        <v>6</v>
      </c>
      <c r="D39" s="10">
        <v>1</v>
      </c>
      <c r="E39" s="10">
        <v>7</v>
      </c>
      <c r="F39" s="10">
        <v>1400</v>
      </c>
      <c r="G39" s="10">
        <v>100</v>
      </c>
      <c r="H39" s="10">
        <v>0</v>
      </c>
      <c r="I39" s="10">
        <v>0</v>
      </c>
      <c r="J39" s="10">
        <v>1500</v>
      </c>
      <c r="K39" s="10"/>
      <c r="L39" s="36">
        <v>1500</v>
      </c>
      <c r="M39" s="28"/>
      <c r="N39" s="14"/>
    </row>
    <row r="40" spans="1:15" ht="14.25">
      <c r="A40" s="35">
        <v>28</v>
      </c>
      <c r="B40" s="9" t="s">
        <v>54</v>
      </c>
      <c r="C40" s="10">
        <v>6</v>
      </c>
      <c r="D40" s="10">
        <v>1</v>
      </c>
      <c r="E40" s="10">
        <v>7</v>
      </c>
      <c r="F40" s="10">
        <v>733.29062420889625</v>
      </c>
      <c r="G40" s="10">
        <v>150</v>
      </c>
      <c r="H40" s="10">
        <v>0</v>
      </c>
      <c r="I40" s="10">
        <v>400</v>
      </c>
      <c r="J40" s="10">
        <v>1283.2906242088961</v>
      </c>
      <c r="K40" s="10">
        <v>300</v>
      </c>
      <c r="L40" s="36">
        <v>983.29062420889613</v>
      </c>
      <c r="M40" s="28"/>
      <c r="N40" s="14"/>
    </row>
    <row r="41" spans="1:15" ht="14.25">
      <c r="A41" s="35">
        <v>29</v>
      </c>
      <c r="B41" s="9" t="s">
        <v>55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/>
      <c r="L41" s="36">
        <v>0</v>
      </c>
      <c r="M41" s="29" t="s">
        <v>51</v>
      </c>
    </row>
    <row r="42" spans="1:15" ht="14.25">
      <c r="A42" s="35">
        <v>29</v>
      </c>
      <c r="B42" s="9" t="s">
        <v>56</v>
      </c>
      <c r="C42" s="10">
        <v>6</v>
      </c>
      <c r="D42" s="10">
        <v>1</v>
      </c>
      <c r="E42" s="10">
        <v>7</v>
      </c>
      <c r="F42" s="10">
        <v>1002.9730580750802</v>
      </c>
      <c r="G42" s="10">
        <v>120</v>
      </c>
      <c r="H42" s="10">
        <v>0</v>
      </c>
      <c r="I42" s="10">
        <v>500</v>
      </c>
      <c r="J42" s="10">
        <v>1622.9730580750802</v>
      </c>
      <c r="K42" s="10">
        <v>500</v>
      </c>
      <c r="L42" s="36">
        <v>1122.9730580750802</v>
      </c>
      <c r="M42" s="28"/>
      <c r="O42" s="14"/>
    </row>
    <row r="43" spans="1:15" ht="15" thickBot="1">
      <c r="A43" s="37">
        <v>29</v>
      </c>
      <c r="B43" s="38" t="s">
        <v>58</v>
      </c>
      <c r="C43" s="39">
        <v>7</v>
      </c>
      <c r="D43" s="39">
        <v>1.1666666666666665</v>
      </c>
      <c r="E43" s="39">
        <v>8</v>
      </c>
      <c r="F43" s="39">
        <v>1404.6429270082383</v>
      </c>
      <c r="G43" s="39">
        <v>175</v>
      </c>
      <c r="H43" s="39">
        <v>214.28571428571428</v>
      </c>
      <c r="I43" s="39">
        <v>0</v>
      </c>
      <c r="J43" s="39">
        <v>1793.9286412939525</v>
      </c>
      <c r="K43" s="39">
        <v>500</v>
      </c>
      <c r="L43" s="40">
        <v>1293.9286412939525</v>
      </c>
      <c r="M43" s="28"/>
      <c r="O43" s="14"/>
    </row>
    <row r="44" spans="1:15" ht="13.5" thickBot="1"/>
    <row r="45" spans="1:15" ht="18">
      <c r="A45" s="98" t="s">
        <v>67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100"/>
    </row>
    <row r="46" spans="1:15" ht="14.25">
      <c r="A46" s="47" t="s">
        <v>21</v>
      </c>
      <c r="B46" s="27" t="s">
        <v>24</v>
      </c>
      <c r="C46" s="12">
        <v>5</v>
      </c>
      <c r="D46" s="12">
        <v>0.83333333333333326</v>
      </c>
      <c r="E46" s="12">
        <v>5.833333333333333</v>
      </c>
      <c r="F46" s="12">
        <v>772.55605353430224</v>
      </c>
      <c r="G46" s="12">
        <v>125</v>
      </c>
      <c r="H46" s="12">
        <v>0</v>
      </c>
      <c r="I46" s="12">
        <v>249.99999999999997</v>
      </c>
      <c r="J46" s="12">
        <v>1147.5560535343022</v>
      </c>
      <c r="K46" s="12">
        <v>200</v>
      </c>
      <c r="L46" s="48">
        <v>947.55605353430224</v>
      </c>
      <c r="M46" s="28"/>
    </row>
    <row r="47" spans="1:15" ht="14.25">
      <c r="A47" s="47">
        <v>24</v>
      </c>
      <c r="B47" s="27" t="s">
        <v>32</v>
      </c>
      <c r="C47" s="12">
        <v>7</v>
      </c>
      <c r="D47" s="12">
        <v>1.1666666666666665</v>
      </c>
      <c r="E47" s="12">
        <v>8.1666666666666661</v>
      </c>
      <c r="F47" s="12">
        <v>2333.333333333333</v>
      </c>
      <c r="G47" s="12">
        <v>175</v>
      </c>
      <c r="H47" s="12">
        <v>0</v>
      </c>
      <c r="I47" s="12">
        <v>0</v>
      </c>
      <c r="J47" s="12">
        <v>2508.333333333333</v>
      </c>
      <c r="K47" s="12"/>
      <c r="L47" s="48">
        <v>2508.333333333333</v>
      </c>
      <c r="M47" s="28"/>
    </row>
    <row r="48" spans="1:15" ht="14.25">
      <c r="A48" s="47">
        <v>13</v>
      </c>
      <c r="B48" s="27" t="s">
        <v>39</v>
      </c>
      <c r="C48" s="12">
        <v>6</v>
      </c>
      <c r="D48" s="12">
        <v>1</v>
      </c>
      <c r="E48" s="12">
        <v>7</v>
      </c>
      <c r="F48" s="12">
        <v>2000</v>
      </c>
      <c r="G48" s="12">
        <v>150</v>
      </c>
      <c r="H48" s="12">
        <v>0</v>
      </c>
      <c r="I48" s="12">
        <v>0</v>
      </c>
      <c r="J48" s="12">
        <v>2150</v>
      </c>
      <c r="K48" s="12"/>
      <c r="L48" s="48">
        <v>2150</v>
      </c>
      <c r="M48" s="28"/>
    </row>
    <row r="49" spans="1:16" ht="14.25">
      <c r="A49" s="47">
        <v>28</v>
      </c>
      <c r="B49" s="27" t="s">
        <v>52</v>
      </c>
      <c r="C49" s="12">
        <v>6</v>
      </c>
      <c r="D49" s="12">
        <v>1</v>
      </c>
      <c r="E49" s="12">
        <v>7</v>
      </c>
      <c r="F49" s="12">
        <v>1400</v>
      </c>
      <c r="G49" s="12">
        <v>150</v>
      </c>
      <c r="H49" s="12">
        <v>0</v>
      </c>
      <c r="I49" s="12">
        <v>0</v>
      </c>
      <c r="J49" s="12">
        <v>1550</v>
      </c>
      <c r="K49" s="12"/>
      <c r="L49" s="48">
        <v>1550</v>
      </c>
      <c r="M49" s="28"/>
      <c r="N49" s="14"/>
    </row>
    <row r="50" spans="1:16" ht="15" thickBot="1">
      <c r="A50" s="49">
        <v>29</v>
      </c>
      <c r="B50" s="50" t="s">
        <v>57</v>
      </c>
      <c r="C50" s="51">
        <v>6</v>
      </c>
      <c r="D50" s="51">
        <v>1</v>
      </c>
      <c r="E50" s="51">
        <v>7</v>
      </c>
      <c r="F50" s="51">
        <v>900.00000000000011</v>
      </c>
      <c r="G50" s="51">
        <v>120</v>
      </c>
      <c r="H50" s="51">
        <v>0</v>
      </c>
      <c r="I50" s="51">
        <v>0</v>
      </c>
      <c r="J50" s="51">
        <v>1020.0000000000001</v>
      </c>
      <c r="K50" s="51"/>
      <c r="L50" s="52">
        <v>1020.0000000000001</v>
      </c>
      <c r="M50" s="28"/>
      <c r="O50" s="14"/>
    </row>
    <row r="51" spans="1:16">
      <c r="A51" s="44"/>
      <c r="B51" s="33"/>
      <c r="C51" s="33"/>
      <c r="D51" s="33"/>
      <c r="E51" s="33"/>
      <c r="F51" s="33"/>
      <c r="G51" s="33"/>
      <c r="H51" s="33"/>
      <c r="I51" s="33"/>
      <c r="J51" s="33"/>
      <c r="K51" s="60"/>
      <c r="L51" s="61"/>
      <c r="M51" s="1"/>
    </row>
    <row r="52" spans="1:16">
      <c r="A52" s="6"/>
      <c r="B52" s="9"/>
      <c r="C52" s="9"/>
      <c r="D52" s="9"/>
      <c r="E52" s="9"/>
      <c r="F52" s="9"/>
      <c r="G52" s="80" t="s">
        <v>60</v>
      </c>
      <c r="H52" s="81"/>
      <c r="I52" s="82"/>
      <c r="J52" s="20">
        <f>SUM(J10:J29)+SUM(J32:J43)+SUM(J46:J50)</f>
        <v>51863.951919833678</v>
      </c>
      <c r="K52" s="19"/>
      <c r="L52" s="1"/>
      <c r="M52" s="1"/>
    </row>
    <row r="53" spans="1:16">
      <c r="A53" s="6"/>
      <c r="B53" s="1"/>
      <c r="C53" s="21"/>
      <c r="D53" s="21"/>
      <c r="E53" s="21"/>
      <c r="F53" s="21"/>
      <c r="G53" s="5"/>
      <c r="H53" s="5"/>
      <c r="I53" s="11"/>
      <c r="J53" s="11"/>
      <c r="K53" s="19"/>
      <c r="L53" s="1"/>
      <c r="M53" s="1"/>
      <c r="N53" s="14"/>
    </row>
    <row r="54" spans="1:16">
      <c r="A54" s="6"/>
      <c r="B54" s="1"/>
      <c r="C54" s="21"/>
      <c r="D54" s="21"/>
      <c r="E54" s="21"/>
      <c r="F54" s="22">
        <f>SUM(F10:F29)+SUM(F32:F43)+SUM(F46:F50)</f>
        <v>40338.190015071785</v>
      </c>
      <c r="G54" s="22">
        <f t="shared" ref="G54:L54" si="0">SUM(G10:G29)+SUM(G32:G43)+SUM(G46:G50)</f>
        <v>3865</v>
      </c>
      <c r="H54" s="22">
        <f t="shared" si="0"/>
        <v>628.57142857142867</v>
      </c>
      <c r="I54" s="22">
        <f t="shared" si="0"/>
        <v>7032.1904761904761</v>
      </c>
      <c r="J54" s="22">
        <f>SUM(F54:I54)</f>
        <v>51863.951919833686</v>
      </c>
      <c r="K54" s="22">
        <f t="shared" si="0"/>
        <v>3600</v>
      </c>
      <c r="L54" s="22">
        <f t="shared" si="0"/>
        <v>48263.951919833678</v>
      </c>
      <c r="M54" s="22"/>
      <c r="O54" s="14"/>
    </row>
    <row r="55" spans="1:16">
      <c r="M55" s="24"/>
    </row>
    <row r="58" spans="1:16">
      <c r="P58" s="24"/>
    </row>
    <row r="59" spans="1:16">
      <c r="P59" s="24"/>
    </row>
  </sheetData>
  <sheetProtection password="DF35" sheet="1"/>
  <mergeCells count="9">
    <mergeCell ref="G52:I52"/>
    <mergeCell ref="A9:L9"/>
    <mergeCell ref="A31:L31"/>
    <mergeCell ref="A45:L45"/>
    <mergeCell ref="A1:L1"/>
    <mergeCell ref="A3:L3"/>
    <mergeCell ref="C5:E5"/>
    <mergeCell ref="F5:I5"/>
    <mergeCell ref="H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P65"/>
  <sheetViews>
    <sheetView topLeftCell="A3" workbookViewId="0">
      <selection activeCell="D42" sqref="D42"/>
    </sheetView>
  </sheetViews>
  <sheetFormatPr baseColWidth="10" defaultRowHeight="12.75"/>
  <cols>
    <col min="1" max="1" width="3" style="2" bestFit="1" customWidth="1"/>
    <col min="2" max="2" width="39.85546875" style="2" bestFit="1" customWidth="1"/>
    <col min="3" max="3" width="10.85546875" style="2" bestFit="1" customWidth="1"/>
    <col min="4" max="4" width="7.140625" style="2" bestFit="1" customWidth="1"/>
    <col min="5" max="5" width="6.140625" style="2" bestFit="1" customWidth="1"/>
    <col min="6" max="6" width="11.28515625" style="2" bestFit="1" customWidth="1"/>
    <col min="7" max="7" width="28.7109375" style="2" bestFit="1" customWidth="1"/>
    <col min="8" max="8" width="15.140625" style="2" bestFit="1" customWidth="1"/>
    <col min="9" max="9" width="11.85546875" style="2" bestFit="1" customWidth="1"/>
    <col min="10" max="10" width="16.28515625" style="2" bestFit="1" customWidth="1"/>
    <col min="11" max="11" width="15.5703125" style="2" bestFit="1" customWidth="1"/>
    <col min="12" max="12" width="11.28515625" style="2" bestFit="1" customWidth="1"/>
    <col min="13" max="13" width="13.28515625" style="2" bestFit="1" customWidth="1"/>
    <col min="14" max="16384" width="11.42578125" style="2"/>
  </cols>
  <sheetData>
    <row r="1" spans="1:1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  <c r="M1" s="1"/>
    </row>
    <row r="2" spans="1:15">
      <c r="A2" s="3"/>
      <c r="B2" s="4"/>
      <c r="C2" s="4"/>
      <c r="D2" s="4"/>
      <c r="E2" s="4"/>
      <c r="F2" s="4"/>
      <c r="G2" s="5"/>
      <c r="H2" s="5"/>
      <c r="I2" s="1"/>
      <c r="J2" s="5"/>
      <c r="K2" s="1"/>
      <c r="L2" s="1"/>
      <c r="M2" s="1"/>
    </row>
    <row r="3" spans="1:15">
      <c r="A3" s="80" t="s">
        <v>64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  <c r="M3" s="1"/>
    </row>
    <row r="4" spans="1:15">
      <c r="A4" s="6"/>
      <c r="B4" s="7"/>
      <c r="C4" s="7"/>
      <c r="D4" s="7"/>
      <c r="E4" s="7"/>
      <c r="F4" s="7"/>
      <c r="G4" s="5"/>
      <c r="H4" s="5"/>
      <c r="I4" s="1"/>
      <c r="J4" s="5"/>
      <c r="K4" s="1"/>
      <c r="L4" s="1"/>
      <c r="M4" s="1"/>
    </row>
    <row r="5" spans="1:15">
      <c r="A5" s="8"/>
      <c r="B5" s="9" t="s">
        <v>2</v>
      </c>
      <c r="C5" s="80" t="s">
        <v>3</v>
      </c>
      <c r="D5" s="81"/>
      <c r="E5" s="82"/>
      <c r="F5" s="89" t="s">
        <v>4</v>
      </c>
      <c r="G5" s="90"/>
      <c r="H5" s="90"/>
      <c r="I5" s="91"/>
      <c r="J5" s="10" t="s">
        <v>5</v>
      </c>
      <c r="K5" s="1"/>
      <c r="L5" s="1"/>
      <c r="M5" s="1"/>
    </row>
    <row r="6" spans="1:15">
      <c r="A6" s="8"/>
      <c r="B6" s="7"/>
      <c r="C6" s="10" t="s">
        <v>6</v>
      </c>
      <c r="D6" s="10" t="s">
        <v>7</v>
      </c>
      <c r="E6" s="10" t="s">
        <v>8</v>
      </c>
      <c r="F6" s="10"/>
      <c r="G6" s="10" t="s">
        <v>9</v>
      </c>
      <c r="H6" s="89" t="s">
        <v>10</v>
      </c>
      <c r="I6" s="91"/>
      <c r="J6" s="10"/>
      <c r="K6" s="10"/>
      <c r="L6" s="10"/>
      <c r="M6" s="1"/>
    </row>
    <row r="7" spans="1:15">
      <c r="A7" s="8"/>
      <c r="B7" s="7"/>
      <c r="C7" s="10"/>
      <c r="D7" s="10"/>
      <c r="E7" s="10"/>
      <c r="F7" s="10" t="s">
        <v>11</v>
      </c>
      <c r="G7" s="10" t="s">
        <v>12</v>
      </c>
      <c r="H7" s="10" t="s">
        <v>11</v>
      </c>
      <c r="I7" s="10" t="s">
        <v>13</v>
      </c>
      <c r="J7" s="10" t="s">
        <v>14</v>
      </c>
      <c r="K7" s="10" t="s">
        <v>15</v>
      </c>
      <c r="L7" s="10" t="s">
        <v>8</v>
      </c>
      <c r="M7" s="11"/>
    </row>
    <row r="8" spans="1:15" ht="13.5" thickBot="1">
      <c r="A8" s="30"/>
      <c r="B8" s="31"/>
      <c r="C8" s="32"/>
      <c r="D8" s="32"/>
      <c r="E8" s="32"/>
      <c r="F8" s="32"/>
      <c r="G8" s="32" t="s">
        <v>16</v>
      </c>
      <c r="H8" s="32"/>
      <c r="I8" s="32"/>
      <c r="J8" s="32"/>
      <c r="K8" s="32"/>
      <c r="L8" s="32"/>
      <c r="M8" s="1"/>
    </row>
    <row r="9" spans="1:15" ht="15" customHeight="1">
      <c r="A9" s="101" t="s">
        <v>65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3"/>
      <c r="M9" s="57"/>
    </row>
    <row r="10" spans="1:15" ht="14.25">
      <c r="A10" s="35">
        <v>1</v>
      </c>
      <c r="B10" s="9" t="s">
        <v>17</v>
      </c>
      <c r="C10" s="10">
        <v>6</v>
      </c>
      <c r="D10" s="10">
        <v>1</v>
      </c>
      <c r="E10" s="10">
        <v>7</v>
      </c>
      <c r="F10" s="10">
        <v>884.63643098177954</v>
      </c>
      <c r="G10" s="10">
        <v>150</v>
      </c>
      <c r="H10" s="10">
        <v>0</v>
      </c>
      <c r="I10" s="10">
        <v>300</v>
      </c>
      <c r="J10" s="10">
        <v>1334.6364309817795</v>
      </c>
      <c r="K10" s="10"/>
      <c r="L10" s="36">
        <v>1334.6364309817795</v>
      </c>
      <c r="M10" s="28"/>
    </row>
    <row r="11" spans="1:15" ht="14.25">
      <c r="A11" s="35">
        <v>2</v>
      </c>
      <c r="B11" s="9" t="s">
        <v>18</v>
      </c>
      <c r="C11" s="10">
        <v>5</v>
      </c>
      <c r="D11" s="10">
        <v>0.83333333333333326</v>
      </c>
      <c r="E11" s="10">
        <v>5.833333333333333</v>
      </c>
      <c r="F11" s="10">
        <v>1132.9355934385962</v>
      </c>
      <c r="G11" s="10">
        <v>0</v>
      </c>
      <c r="H11" s="10">
        <v>0</v>
      </c>
      <c r="I11" s="10">
        <v>166.66666666666666</v>
      </c>
      <c r="J11" s="10">
        <v>1299.602260105263</v>
      </c>
      <c r="K11" s="10">
        <v>300</v>
      </c>
      <c r="L11" s="36">
        <v>999.60226010526299</v>
      </c>
      <c r="M11" s="28"/>
      <c r="O11" s="14"/>
    </row>
    <row r="12" spans="1:15" ht="14.25">
      <c r="A12" s="35">
        <v>3</v>
      </c>
      <c r="B12" s="9" t="s">
        <v>19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/>
      <c r="L12" s="36">
        <v>0</v>
      </c>
      <c r="M12" s="28"/>
    </row>
    <row r="13" spans="1:15" ht="14.25">
      <c r="A13" s="35" t="s">
        <v>21</v>
      </c>
      <c r="B13" s="15" t="s">
        <v>22</v>
      </c>
      <c r="C13" s="10">
        <v>6</v>
      </c>
      <c r="D13" s="10">
        <v>1</v>
      </c>
      <c r="E13" s="10">
        <v>7</v>
      </c>
      <c r="F13" s="10">
        <v>1001.1743238567486</v>
      </c>
      <c r="G13" s="10">
        <v>150</v>
      </c>
      <c r="H13" s="10">
        <v>0</v>
      </c>
      <c r="I13" s="10">
        <v>400</v>
      </c>
      <c r="J13" s="10">
        <v>1551.1743238567487</v>
      </c>
      <c r="K13" s="10">
        <v>200</v>
      </c>
      <c r="L13" s="36">
        <v>1351.1743238567487</v>
      </c>
      <c r="M13" s="28"/>
    </row>
    <row r="14" spans="1:15" ht="14.25">
      <c r="A14" s="35" t="s">
        <v>21</v>
      </c>
      <c r="B14" s="9" t="s">
        <v>23</v>
      </c>
      <c r="C14" s="10">
        <v>6</v>
      </c>
      <c r="D14" s="10">
        <v>1</v>
      </c>
      <c r="E14" s="10">
        <v>7</v>
      </c>
      <c r="F14" s="10">
        <v>900.00000000000011</v>
      </c>
      <c r="G14" s="10">
        <v>120</v>
      </c>
      <c r="H14" s="10">
        <v>0</v>
      </c>
      <c r="I14" s="10"/>
      <c r="J14" s="10">
        <v>1020.0000000000001</v>
      </c>
      <c r="K14" s="10"/>
      <c r="L14" s="36">
        <v>1020.0000000000001</v>
      </c>
      <c r="M14" s="28"/>
    </row>
    <row r="15" spans="1:15" ht="14.25">
      <c r="A15" s="35" t="s">
        <v>21</v>
      </c>
      <c r="B15" s="9" t="s">
        <v>25</v>
      </c>
      <c r="C15" s="10">
        <v>6</v>
      </c>
      <c r="D15" s="10">
        <v>1</v>
      </c>
      <c r="E15" s="10">
        <v>7</v>
      </c>
      <c r="F15" s="10">
        <v>2000</v>
      </c>
      <c r="G15" s="10"/>
      <c r="H15" s="10"/>
      <c r="I15" s="10"/>
      <c r="J15" s="10">
        <v>2000</v>
      </c>
      <c r="K15" s="10"/>
      <c r="L15" s="36">
        <v>2000</v>
      </c>
      <c r="M15" s="28"/>
    </row>
    <row r="16" spans="1:15" ht="14.25">
      <c r="A16" s="35">
        <v>6</v>
      </c>
      <c r="B16" s="9" t="s">
        <v>26</v>
      </c>
      <c r="C16" s="10">
        <v>6</v>
      </c>
      <c r="D16" s="10">
        <v>1</v>
      </c>
      <c r="E16" s="10">
        <v>7</v>
      </c>
      <c r="F16" s="10">
        <v>1002.9730580750802</v>
      </c>
      <c r="G16" s="10">
        <v>150</v>
      </c>
      <c r="H16" s="10">
        <v>0</v>
      </c>
      <c r="I16" s="10">
        <v>200</v>
      </c>
      <c r="J16" s="10">
        <v>1352.9730580750802</v>
      </c>
      <c r="K16" s="10"/>
      <c r="L16" s="36">
        <v>1352.9730580750802</v>
      </c>
      <c r="M16" s="28"/>
    </row>
    <row r="17" spans="1:15" ht="14.25">
      <c r="A17" s="35">
        <v>7</v>
      </c>
      <c r="B17" s="9" t="s">
        <v>27</v>
      </c>
      <c r="C17" s="10">
        <v>5</v>
      </c>
      <c r="D17" s="10">
        <v>0.83333333333333326</v>
      </c>
      <c r="E17" s="10">
        <v>5.833333333333333</v>
      </c>
      <c r="F17" s="10">
        <v>450.28165595291802</v>
      </c>
      <c r="G17" s="10">
        <v>200</v>
      </c>
      <c r="H17" s="10">
        <v>0</v>
      </c>
      <c r="I17" s="10">
        <v>499.99999999999994</v>
      </c>
      <c r="J17" s="10">
        <v>1150.2816559529181</v>
      </c>
      <c r="K17" s="10">
        <v>500</v>
      </c>
      <c r="L17" s="36">
        <v>650.28165595291807</v>
      </c>
      <c r="M17" s="28"/>
    </row>
    <row r="18" spans="1:15" ht="14.25">
      <c r="A18" s="35">
        <v>8</v>
      </c>
      <c r="B18" s="9" t="s">
        <v>29</v>
      </c>
      <c r="C18" s="10">
        <v>6</v>
      </c>
      <c r="D18" s="10">
        <v>1</v>
      </c>
      <c r="E18" s="10">
        <v>7</v>
      </c>
      <c r="F18" s="10">
        <v>2032.6585613669713</v>
      </c>
      <c r="G18" s="10">
        <v>150</v>
      </c>
      <c r="H18" s="10">
        <v>0</v>
      </c>
      <c r="I18" s="10">
        <v>2156</v>
      </c>
      <c r="J18" s="10">
        <v>4338.6585613669713</v>
      </c>
      <c r="K18" s="10"/>
      <c r="L18" s="36">
        <v>4338.6585613669713</v>
      </c>
      <c r="M18" s="28"/>
    </row>
    <row r="19" spans="1:15" ht="14.25">
      <c r="A19" s="35">
        <v>9</v>
      </c>
      <c r="B19" s="9" t="s">
        <v>30</v>
      </c>
      <c r="C19" s="10">
        <v>6</v>
      </c>
      <c r="D19" s="10">
        <v>1</v>
      </c>
      <c r="E19" s="10">
        <v>7</v>
      </c>
      <c r="F19" s="10">
        <v>1347.41012351578</v>
      </c>
      <c r="G19" s="25">
        <v>0</v>
      </c>
      <c r="H19" s="10">
        <v>0</v>
      </c>
      <c r="I19" s="10"/>
      <c r="J19" s="10">
        <v>1347.41012351578</v>
      </c>
      <c r="K19" s="10"/>
      <c r="L19" s="36">
        <v>1347.41012351578</v>
      </c>
      <c r="M19" s="29"/>
    </row>
    <row r="20" spans="1:15" ht="14.25">
      <c r="A20" s="35">
        <v>11</v>
      </c>
      <c r="B20" s="9" t="s">
        <v>33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/>
      <c r="J20" s="10">
        <v>0</v>
      </c>
      <c r="K20" s="10"/>
      <c r="L20" s="36">
        <v>0</v>
      </c>
      <c r="M20" s="28"/>
    </row>
    <row r="21" spans="1:15" ht="14.25">
      <c r="A21" s="35">
        <v>12</v>
      </c>
      <c r="B21" s="9" t="s">
        <v>34</v>
      </c>
      <c r="C21" s="10">
        <v>6</v>
      </c>
      <c r="D21" s="10">
        <v>1</v>
      </c>
      <c r="E21" s="10">
        <v>7</v>
      </c>
      <c r="F21" s="10">
        <v>913.22690192065977</v>
      </c>
      <c r="G21" s="10">
        <v>120</v>
      </c>
      <c r="H21" s="10">
        <v>0</v>
      </c>
      <c r="I21" s="10"/>
      <c r="J21" s="10">
        <v>1033.2269019206597</v>
      </c>
      <c r="K21" s="10"/>
      <c r="L21" s="36">
        <v>1033.2269019206597</v>
      </c>
      <c r="M21" s="28"/>
    </row>
    <row r="22" spans="1:15" ht="14.25">
      <c r="A22" s="35">
        <v>15</v>
      </c>
      <c r="B22" s="9" t="s">
        <v>35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/>
      <c r="I22" s="10"/>
      <c r="J22" s="10">
        <v>0</v>
      </c>
      <c r="K22" s="10"/>
      <c r="L22" s="36">
        <v>0</v>
      </c>
      <c r="M22" s="28" t="s">
        <v>28</v>
      </c>
    </row>
    <row r="23" spans="1:15" ht="14.25">
      <c r="A23" s="35">
        <v>16</v>
      </c>
      <c r="B23" s="9" t="s">
        <v>37</v>
      </c>
      <c r="C23" s="10">
        <v>6</v>
      </c>
      <c r="D23" s="10">
        <v>1</v>
      </c>
      <c r="E23" s="10">
        <v>7</v>
      </c>
      <c r="F23" s="10">
        <v>1006.9766923029792</v>
      </c>
      <c r="G23" s="10">
        <v>125</v>
      </c>
      <c r="H23" s="10">
        <v>0</v>
      </c>
      <c r="I23" s="10">
        <v>1000</v>
      </c>
      <c r="J23" s="10">
        <v>2131.9766923029792</v>
      </c>
      <c r="K23" s="10"/>
      <c r="L23" s="36">
        <v>2131.9766923029792</v>
      </c>
      <c r="M23" s="28"/>
    </row>
    <row r="24" spans="1:15" ht="14.25">
      <c r="A24" s="35">
        <v>17</v>
      </c>
      <c r="B24" s="9" t="s">
        <v>38</v>
      </c>
      <c r="C24" s="10">
        <v>6</v>
      </c>
      <c r="D24" s="10">
        <v>1</v>
      </c>
      <c r="E24" s="10">
        <v>7</v>
      </c>
      <c r="F24" s="10">
        <v>923.0251212820715</v>
      </c>
      <c r="G24" s="10">
        <v>160</v>
      </c>
      <c r="H24" s="10">
        <v>0</v>
      </c>
      <c r="I24" s="10"/>
      <c r="J24" s="10">
        <v>1083.0251212820715</v>
      </c>
      <c r="K24" s="10">
        <v>100</v>
      </c>
      <c r="L24" s="36">
        <v>983.0251212820715</v>
      </c>
      <c r="M24" s="28"/>
    </row>
    <row r="25" spans="1:15" ht="14.25">
      <c r="A25" s="35">
        <v>13</v>
      </c>
      <c r="B25" s="9" t="s">
        <v>40</v>
      </c>
      <c r="C25" s="10">
        <v>6</v>
      </c>
      <c r="D25" s="10">
        <v>1</v>
      </c>
      <c r="E25" s="10">
        <v>7</v>
      </c>
      <c r="F25" s="10">
        <v>2000</v>
      </c>
      <c r="G25" s="10">
        <v>0</v>
      </c>
      <c r="H25" s="10">
        <v>0</v>
      </c>
      <c r="I25" s="10">
        <v>0</v>
      </c>
      <c r="J25" s="10">
        <v>2000</v>
      </c>
      <c r="K25" s="10"/>
      <c r="L25" s="36">
        <v>2000</v>
      </c>
      <c r="M25" s="28"/>
    </row>
    <row r="26" spans="1:15" ht="14.25">
      <c r="A26" s="35">
        <v>19</v>
      </c>
      <c r="B26" s="9" t="s">
        <v>41</v>
      </c>
      <c r="C26" s="10">
        <v>5</v>
      </c>
      <c r="D26" s="10">
        <v>0.83333333333333326</v>
      </c>
      <c r="E26" s="10">
        <v>5.833333333333333</v>
      </c>
      <c r="F26" s="10">
        <v>1166.6666666666665</v>
      </c>
      <c r="G26" s="10">
        <v>0</v>
      </c>
      <c r="H26" s="10"/>
      <c r="I26" s="10"/>
      <c r="J26" s="10">
        <v>1166.6666666666665</v>
      </c>
      <c r="K26" s="10"/>
      <c r="L26" s="36">
        <v>1166.6666666666665</v>
      </c>
      <c r="M26" s="28"/>
    </row>
    <row r="27" spans="1:15" ht="14.25">
      <c r="A27" s="35">
        <v>22</v>
      </c>
      <c r="B27" s="9" t="s">
        <v>43</v>
      </c>
      <c r="C27" s="10">
        <v>6</v>
      </c>
      <c r="D27" s="10">
        <v>1</v>
      </c>
      <c r="E27" s="10">
        <v>7</v>
      </c>
      <c r="F27" s="10">
        <v>1327.8874402105264</v>
      </c>
      <c r="G27" s="10">
        <v>200</v>
      </c>
      <c r="H27" s="10">
        <v>0</v>
      </c>
      <c r="I27" s="10">
        <v>200</v>
      </c>
      <c r="J27" s="10">
        <v>1727.8874402105264</v>
      </c>
      <c r="K27" s="10">
        <v>400</v>
      </c>
      <c r="L27" s="36">
        <v>1327.8874402105264</v>
      </c>
      <c r="M27" s="28"/>
    </row>
    <row r="28" spans="1:15" ht="14.25">
      <c r="A28" s="35">
        <v>24</v>
      </c>
      <c r="B28" s="9" t="s">
        <v>45</v>
      </c>
      <c r="C28" s="10">
        <v>6</v>
      </c>
      <c r="D28" s="10">
        <v>1</v>
      </c>
      <c r="E28" s="10">
        <v>7</v>
      </c>
      <c r="F28" s="10">
        <v>1327.8874402105264</v>
      </c>
      <c r="G28" s="10">
        <v>150</v>
      </c>
      <c r="H28" s="10">
        <v>0</v>
      </c>
      <c r="I28" s="10">
        <v>200</v>
      </c>
      <c r="J28" s="10">
        <v>1677.8874402105264</v>
      </c>
      <c r="K28" s="10">
        <v>400</v>
      </c>
      <c r="L28" s="36">
        <v>1277.8874402105264</v>
      </c>
      <c r="M28" s="28"/>
      <c r="O28" s="14"/>
    </row>
    <row r="29" spans="1:15" ht="14.25">
      <c r="A29" s="35">
        <v>25</v>
      </c>
      <c r="B29" s="9" t="s">
        <v>46</v>
      </c>
      <c r="C29" s="25">
        <v>6</v>
      </c>
      <c r="D29" s="10">
        <v>1</v>
      </c>
      <c r="E29" s="10">
        <v>7</v>
      </c>
      <c r="F29" s="10">
        <v>1400</v>
      </c>
      <c r="G29" s="10">
        <v>150</v>
      </c>
      <c r="H29" s="10">
        <v>0</v>
      </c>
      <c r="I29" s="10">
        <v>0</v>
      </c>
      <c r="J29" s="10">
        <v>1550</v>
      </c>
      <c r="K29" s="10"/>
      <c r="L29" s="36">
        <v>1550</v>
      </c>
      <c r="M29" s="28"/>
    </row>
    <row r="30" spans="1:15" ht="14.25">
      <c r="A30" s="35">
        <v>27</v>
      </c>
      <c r="B30" s="9" t="s">
        <v>48</v>
      </c>
      <c r="C30" s="10">
        <v>6</v>
      </c>
      <c r="D30" s="10">
        <v>1</v>
      </c>
      <c r="E30" s="10">
        <v>7</v>
      </c>
      <c r="F30" s="10">
        <v>913.22690192065977</v>
      </c>
      <c r="G30" s="10">
        <v>150</v>
      </c>
      <c r="H30" s="10">
        <v>0</v>
      </c>
      <c r="I30" s="10">
        <v>500</v>
      </c>
      <c r="J30" s="10">
        <v>1563.2269019206597</v>
      </c>
      <c r="K30" s="10">
        <v>500</v>
      </c>
      <c r="L30" s="36">
        <v>1063.2269019206597</v>
      </c>
      <c r="M30" s="28"/>
    </row>
    <row r="31" spans="1:15" ht="14.25">
      <c r="A31" s="35">
        <v>28</v>
      </c>
      <c r="B31" s="9" t="s">
        <v>50</v>
      </c>
      <c r="C31" s="25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/>
      <c r="L31" s="36">
        <v>0</v>
      </c>
      <c r="M31" s="29" t="s">
        <v>51</v>
      </c>
      <c r="N31" s="14"/>
    </row>
    <row r="32" spans="1:15" ht="14.25">
      <c r="A32" s="35">
        <v>28</v>
      </c>
      <c r="B32" s="9" t="s">
        <v>53</v>
      </c>
      <c r="C32" s="10">
        <v>5</v>
      </c>
      <c r="D32" s="10">
        <v>0.83333333333333326</v>
      </c>
      <c r="E32" s="10">
        <v>5.833333333333333</v>
      </c>
      <c r="F32" s="10">
        <v>1166.6666666666665</v>
      </c>
      <c r="G32" s="10">
        <v>0</v>
      </c>
      <c r="H32" s="10">
        <v>0</v>
      </c>
      <c r="I32" s="10">
        <v>0</v>
      </c>
      <c r="J32" s="10">
        <v>1166.6666666666665</v>
      </c>
      <c r="K32" s="10"/>
      <c r="L32" s="36">
        <v>1166.6666666666665</v>
      </c>
      <c r="M32" s="28"/>
      <c r="N32" s="14"/>
    </row>
    <row r="33" spans="1:15" ht="14.25">
      <c r="A33" s="35">
        <v>28</v>
      </c>
      <c r="B33" s="9" t="s">
        <v>54</v>
      </c>
      <c r="C33" s="10">
        <v>6</v>
      </c>
      <c r="D33" s="10">
        <v>1</v>
      </c>
      <c r="E33" s="10">
        <v>7</v>
      </c>
      <c r="F33" s="10">
        <v>733.29062420889625</v>
      </c>
      <c r="G33" s="10">
        <v>150</v>
      </c>
      <c r="H33" s="10">
        <v>0</v>
      </c>
      <c r="I33" s="10">
        <v>400</v>
      </c>
      <c r="J33" s="10">
        <v>1283.2906242088961</v>
      </c>
      <c r="K33" s="10">
        <v>300</v>
      </c>
      <c r="L33" s="36">
        <v>983.29062420889613</v>
      </c>
      <c r="M33" s="28"/>
      <c r="N33" s="14"/>
    </row>
    <row r="34" spans="1:15" ht="14.25">
      <c r="A34" s="35">
        <v>29</v>
      </c>
      <c r="B34" s="9" t="s">
        <v>55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/>
      <c r="L34" s="36">
        <v>0</v>
      </c>
      <c r="M34" s="29" t="s">
        <v>51</v>
      </c>
    </row>
    <row r="35" spans="1:15" ht="15" thickBot="1">
      <c r="A35" s="37">
        <v>29</v>
      </c>
      <c r="B35" s="38" t="s">
        <v>56</v>
      </c>
      <c r="C35" s="39">
        <v>6</v>
      </c>
      <c r="D35" s="39">
        <v>1</v>
      </c>
      <c r="E35" s="39">
        <v>7</v>
      </c>
      <c r="F35" s="39">
        <v>1002.9730580750802</v>
      </c>
      <c r="G35" s="39">
        <v>120</v>
      </c>
      <c r="H35" s="39">
        <v>0</v>
      </c>
      <c r="I35" s="39">
        <v>500</v>
      </c>
      <c r="J35" s="39">
        <v>1622.9730580750802</v>
      </c>
      <c r="K35" s="39">
        <v>500</v>
      </c>
      <c r="L35" s="40">
        <v>1122.9730580750802</v>
      </c>
      <c r="M35" s="28"/>
      <c r="O35" s="14"/>
    </row>
    <row r="36" spans="1:15" ht="15" thickBot="1">
      <c r="A36" s="41"/>
      <c r="B36" s="41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13"/>
    </row>
    <row r="37" spans="1:15" ht="15" customHeight="1">
      <c r="A37" s="104" t="s">
        <v>66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6"/>
      <c r="M37" s="28"/>
    </row>
    <row r="38" spans="1:15" ht="14.25">
      <c r="A38" s="35">
        <v>4</v>
      </c>
      <c r="B38" s="9" t="s">
        <v>20</v>
      </c>
      <c r="C38" s="10">
        <v>6</v>
      </c>
      <c r="D38" s="10">
        <v>1</v>
      </c>
      <c r="E38" s="10">
        <v>7</v>
      </c>
      <c r="F38" s="10">
        <v>580.98678778685019</v>
      </c>
      <c r="G38" s="10">
        <v>0</v>
      </c>
      <c r="H38" s="10">
        <v>0</v>
      </c>
      <c r="I38" s="10">
        <v>400</v>
      </c>
      <c r="J38" s="10">
        <v>980.98678778685019</v>
      </c>
      <c r="K38" s="10"/>
      <c r="L38" s="36">
        <v>980.98678778685019</v>
      </c>
      <c r="M38" s="28"/>
    </row>
    <row r="39" spans="1:15" ht="14.25">
      <c r="A39" s="35">
        <v>10</v>
      </c>
      <c r="B39" s="9" t="s">
        <v>31</v>
      </c>
      <c r="C39" s="10">
        <v>6</v>
      </c>
      <c r="D39" s="10">
        <v>1</v>
      </c>
      <c r="E39" s="10">
        <v>7</v>
      </c>
      <c r="F39" s="10">
        <v>588.87548972233412</v>
      </c>
      <c r="G39" s="10">
        <v>120</v>
      </c>
      <c r="H39" s="10">
        <v>0</v>
      </c>
      <c r="I39" s="10">
        <v>3000</v>
      </c>
      <c r="J39" s="10">
        <v>3708.8754897223344</v>
      </c>
      <c r="K39" s="10"/>
      <c r="L39" s="36">
        <v>3708.8754897223344</v>
      </c>
      <c r="M39" s="28"/>
    </row>
    <row r="40" spans="1:15" ht="14.25">
      <c r="A40" s="35">
        <v>16</v>
      </c>
      <c r="B40" s="9" t="s">
        <v>36</v>
      </c>
      <c r="C40" s="10">
        <v>6</v>
      </c>
      <c r="D40" s="10">
        <v>1</v>
      </c>
      <c r="E40" s="10">
        <v>7</v>
      </c>
      <c r="F40" s="10">
        <v>1500</v>
      </c>
      <c r="G40" s="10">
        <v>150</v>
      </c>
      <c r="H40" s="10"/>
      <c r="I40" s="10"/>
      <c r="J40" s="10">
        <v>1650</v>
      </c>
      <c r="K40" s="10"/>
      <c r="L40" s="36">
        <v>1650</v>
      </c>
      <c r="M40" s="28"/>
    </row>
    <row r="41" spans="1:15" ht="14.25">
      <c r="A41" s="35">
        <v>21</v>
      </c>
      <c r="B41" s="9" t="s">
        <v>42</v>
      </c>
      <c r="C41" s="10">
        <v>6</v>
      </c>
      <c r="D41" s="10">
        <v>1</v>
      </c>
      <c r="E41" s="10">
        <v>7</v>
      </c>
      <c r="F41" s="10">
        <v>790.55414266213916</v>
      </c>
      <c r="G41" s="10">
        <v>0</v>
      </c>
      <c r="H41" s="10">
        <v>0</v>
      </c>
      <c r="I41" s="10"/>
      <c r="J41" s="10">
        <v>790.55414266213916</v>
      </c>
      <c r="K41" s="10"/>
      <c r="L41" s="36">
        <v>790.55414266213916</v>
      </c>
      <c r="M41" s="28"/>
    </row>
    <row r="42" spans="1:15" ht="14.25">
      <c r="A42" s="35">
        <v>24</v>
      </c>
      <c r="B42" s="9" t="s">
        <v>44</v>
      </c>
      <c r="C42" s="25">
        <v>6</v>
      </c>
      <c r="D42" s="10">
        <v>1</v>
      </c>
      <c r="E42" s="10">
        <v>7</v>
      </c>
      <c r="F42" s="10">
        <v>2000</v>
      </c>
      <c r="G42" s="10">
        <v>150</v>
      </c>
      <c r="H42" s="10">
        <v>0</v>
      </c>
      <c r="I42" s="10">
        <v>0</v>
      </c>
      <c r="J42" s="10">
        <v>2150</v>
      </c>
      <c r="K42" s="10"/>
      <c r="L42" s="36">
        <v>2150</v>
      </c>
      <c r="M42" s="28"/>
      <c r="O42" s="14"/>
    </row>
    <row r="43" spans="1:15" ht="14.25">
      <c r="A43" s="35"/>
      <c r="B43" s="9" t="s">
        <v>49</v>
      </c>
      <c r="C43" s="10">
        <v>6</v>
      </c>
      <c r="D43" s="10">
        <v>1</v>
      </c>
      <c r="E43" s="10">
        <v>7</v>
      </c>
      <c r="F43" s="10">
        <v>1327.8874402105264</v>
      </c>
      <c r="G43" s="10">
        <v>150</v>
      </c>
      <c r="H43" s="10">
        <v>0</v>
      </c>
      <c r="I43" s="10">
        <v>0</v>
      </c>
      <c r="J43" s="10">
        <v>1477.8874402105264</v>
      </c>
      <c r="K43" s="10">
        <v>300</v>
      </c>
      <c r="L43" s="36">
        <v>1177.8874402105264</v>
      </c>
      <c r="M43" s="28"/>
      <c r="N43" s="14"/>
    </row>
    <row r="44" spans="1:15" ht="15" thickBot="1">
      <c r="A44" s="37">
        <v>29</v>
      </c>
      <c r="B44" s="38" t="s">
        <v>58</v>
      </c>
      <c r="C44" s="39">
        <v>6</v>
      </c>
      <c r="D44" s="39">
        <v>1</v>
      </c>
      <c r="E44" s="39">
        <v>7</v>
      </c>
      <c r="F44" s="39">
        <v>1404.6429270082383</v>
      </c>
      <c r="G44" s="39">
        <v>87.5</v>
      </c>
      <c r="H44" s="39">
        <v>0</v>
      </c>
      <c r="I44" s="39">
        <v>0</v>
      </c>
      <c r="J44" s="39">
        <v>1492.1429270082383</v>
      </c>
      <c r="K44" s="39">
        <v>500</v>
      </c>
      <c r="L44" s="40">
        <v>992.1429270082383</v>
      </c>
      <c r="M44" s="28"/>
      <c r="O44" s="26"/>
    </row>
    <row r="45" spans="1:15" ht="15" thickBot="1">
      <c r="A45" s="53"/>
      <c r="B45" s="53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6"/>
      <c r="O45" s="14"/>
    </row>
    <row r="46" spans="1:15">
      <c r="A46" s="107" t="s">
        <v>67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9"/>
    </row>
    <row r="47" spans="1:15" ht="14.25">
      <c r="A47" s="47" t="s">
        <v>21</v>
      </c>
      <c r="B47" s="27" t="s">
        <v>24</v>
      </c>
      <c r="C47" s="12">
        <v>6</v>
      </c>
      <c r="D47" s="12">
        <v>1</v>
      </c>
      <c r="E47" s="12">
        <v>7</v>
      </c>
      <c r="F47" s="12">
        <v>901.75437729379428</v>
      </c>
      <c r="G47" s="12">
        <v>150</v>
      </c>
      <c r="H47" s="12">
        <v>0</v>
      </c>
      <c r="I47" s="12">
        <v>300</v>
      </c>
      <c r="J47" s="12">
        <v>1351.7543772937943</v>
      </c>
      <c r="K47" s="12">
        <v>200</v>
      </c>
      <c r="L47" s="48">
        <v>1151.7543772937943</v>
      </c>
      <c r="M47" s="28"/>
    </row>
    <row r="48" spans="1:15" ht="14.25">
      <c r="A48" s="47">
        <v>24</v>
      </c>
      <c r="B48" s="27" t="s">
        <v>32</v>
      </c>
      <c r="C48" s="12">
        <v>5</v>
      </c>
      <c r="D48" s="12">
        <v>0.83333333333333326</v>
      </c>
      <c r="E48" s="12">
        <v>5.833333333333333</v>
      </c>
      <c r="F48" s="12">
        <v>1666.6666666666667</v>
      </c>
      <c r="G48" s="12">
        <v>125</v>
      </c>
      <c r="H48" s="12">
        <v>0</v>
      </c>
      <c r="I48" s="12">
        <v>0</v>
      </c>
      <c r="J48" s="12">
        <v>1791.6666666666667</v>
      </c>
      <c r="K48" s="12"/>
      <c r="L48" s="48">
        <v>1791.6666666666667</v>
      </c>
      <c r="M48" s="28"/>
    </row>
    <row r="49" spans="1:16" ht="14.25">
      <c r="A49" s="47">
        <v>13</v>
      </c>
      <c r="B49" s="27" t="s">
        <v>39</v>
      </c>
      <c r="C49" s="12">
        <v>7</v>
      </c>
      <c r="D49" s="12">
        <v>1.1666666666666665</v>
      </c>
      <c r="E49" s="12">
        <v>8</v>
      </c>
      <c r="F49" s="12">
        <v>2285.7142857142858</v>
      </c>
      <c r="G49" s="12">
        <v>175</v>
      </c>
      <c r="H49" s="12">
        <v>0</v>
      </c>
      <c r="I49" s="12">
        <v>0</v>
      </c>
      <c r="J49" s="12">
        <v>2460.7142857142858</v>
      </c>
      <c r="K49" s="12"/>
      <c r="L49" s="48">
        <v>2460.7142857142858</v>
      </c>
      <c r="M49" s="28"/>
    </row>
    <row r="50" spans="1:16" ht="14.25">
      <c r="A50" s="47">
        <v>27</v>
      </c>
      <c r="B50" s="27" t="s">
        <v>47</v>
      </c>
      <c r="C50" s="12">
        <v>6</v>
      </c>
      <c r="D50" s="12">
        <v>1</v>
      </c>
      <c r="E50" s="12">
        <v>7</v>
      </c>
      <c r="F50" s="12">
        <v>1002.9150343906177</v>
      </c>
      <c r="G50" s="12">
        <v>150</v>
      </c>
      <c r="H50" s="12">
        <v>0</v>
      </c>
      <c r="I50" s="12">
        <v>1000</v>
      </c>
      <c r="J50" s="12">
        <v>2152.9150343906176</v>
      </c>
      <c r="K50" s="12">
        <v>400</v>
      </c>
      <c r="L50" s="48">
        <v>1752.9150343906176</v>
      </c>
      <c r="M50" s="28"/>
    </row>
    <row r="51" spans="1:16" ht="14.25">
      <c r="A51" s="47">
        <v>28</v>
      </c>
      <c r="B51" s="27" t="s">
        <v>52</v>
      </c>
      <c r="C51" s="12">
        <v>5</v>
      </c>
      <c r="D51" s="12">
        <v>0.83333333333333326</v>
      </c>
      <c r="E51" s="12">
        <v>5.833333333333333</v>
      </c>
      <c r="F51" s="12">
        <v>1166.6666666666665</v>
      </c>
      <c r="G51" s="12">
        <v>125</v>
      </c>
      <c r="H51" s="12">
        <v>0</v>
      </c>
      <c r="I51" s="12">
        <v>0</v>
      </c>
      <c r="J51" s="12">
        <v>1291.6666666666665</v>
      </c>
      <c r="K51" s="12"/>
      <c r="L51" s="48">
        <v>1291.6666666666665</v>
      </c>
      <c r="M51" s="28"/>
      <c r="N51" s="14"/>
    </row>
    <row r="52" spans="1:16" ht="15" thickBot="1">
      <c r="A52" s="49">
        <v>29</v>
      </c>
      <c r="B52" s="50" t="s">
        <v>57</v>
      </c>
      <c r="C52" s="51">
        <v>6</v>
      </c>
      <c r="D52" s="51">
        <v>1</v>
      </c>
      <c r="E52" s="51">
        <v>7</v>
      </c>
      <c r="F52" s="51">
        <v>900.00000000000011</v>
      </c>
      <c r="G52" s="51">
        <v>120</v>
      </c>
      <c r="H52" s="51">
        <v>0</v>
      </c>
      <c r="I52" s="51">
        <v>0</v>
      </c>
      <c r="J52" s="51">
        <v>1020.0000000000001</v>
      </c>
      <c r="K52" s="51"/>
      <c r="L52" s="52">
        <v>1020.0000000000001</v>
      </c>
      <c r="M52" s="28"/>
      <c r="O52" s="14"/>
    </row>
    <row r="53" spans="1:16" ht="14.25">
      <c r="A53" s="33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16"/>
      <c r="O53" s="14"/>
    </row>
    <row r="54" spans="1:16" ht="14.25">
      <c r="A54" s="8"/>
      <c r="B54" s="9" t="s">
        <v>59</v>
      </c>
      <c r="C54" s="9"/>
      <c r="D54" s="9"/>
      <c r="E54" s="9"/>
      <c r="F54" s="9"/>
      <c r="G54" s="9"/>
      <c r="H54" s="9"/>
      <c r="I54" s="9"/>
      <c r="J54" s="9"/>
      <c r="K54" s="17"/>
      <c r="L54" s="18"/>
      <c r="M54" s="18"/>
      <c r="N54" s="14"/>
      <c r="O54" s="14"/>
    </row>
    <row r="55" spans="1:16">
      <c r="A55" s="8"/>
      <c r="B55" s="9"/>
      <c r="C55" s="9"/>
      <c r="D55" s="9"/>
      <c r="E55" s="9"/>
      <c r="F55" s="9"/>
      <c r="G55" s="9"/>
      <c r="H55" s="9"/>
      <c r="I55" s="9"/>
      <c r="J55" s="9"/>
      <c r="K55" s="19"/>
      <c r="L55" s="11"/>
      <c r="M55" s="11"/>
    </row>
    <row r="56" spans="1:16">
      <c r="A56" s="8"/>
      <c r="B56" s="9"/>
      <c r="C56" s="9"/>
      <c r="D56" s="9"/>
      <c r="E56" s="9"/>
      <c r="F56" s="9"/>
      <c r="G56" s="9"/>
      <c r="H56" s="9"/>
      <c r="I56" s="9"/>
      <c r="J56" s="9"/>
      <c r="K56" s="19"/>
      <c r="L56" s="1"/>
      <c r="M56" s="1"/>
    </row>
    <row r="57" spans="1:16">
      <c r="A57" s="6"/>
      <c r="B57" s="9"/>
      <c r="C57" s="9"/>
      <c r="D57" s="9"/>
      <c r="E57" s="9"/>
      <c r="F57" s="9"/>
      <c r="G57" s="80" t="s">
        <v>60</v>
      </c>
      <c r="H57" s="81"/>
      <c r="I57" s="82"/>
      <c r="J57" s="20">
        <v>55720.727745441392</v>
      </c>
      <c r="K57" s="19"/>
      <c r="L57" s="1"/>
      <c r="M57" s="1"/>
    </row>
    <row r="58" spans="1:16">
      <c r="A58" s="6"/>
      <c r="B58" s="1"/>
      <c r="C58" s="21"/>
      <c r="D58" s="21"/>
      <c r="E58" s="21"/>
      <c r="F58" s="21"/>
      <c r="G58" s="5"/>
      <c r="H58" s="5"/>
      <c r="I58" s="11"/>
      <c r="J58" s="11"/>
      <c r="K58" s="19"/>
      <c r="L58" s="1"/>
      <c r="M58" s="1"/>
      <c r="N58" s="14"/>
    </row>
    <row r="59" spans="1:16">
      <c r="A59" s="6"/>
      <c r="B59" s="1"/>
      <c r="C59" s="21"/>
      <c r="D59" s="21"/>
      <c r="E59" s="21"/>
      <c r="F59" s="22">
        <f>SUM(F10:F35)+SUM(F38:F44)+SUM(F47:F52)</f>
        <v>40750.561078774728</v>
      </c>
      <c r="G59" s="22">
        <f>SUM(G10:G35)+SUM(G38:G44)+SUM(G47:G52)</f>
        <v>3747.5</v>
      </c>
      <c r="H59" s="22">
        <f>SUM(H10:H35)+SUM(H38:H44)+SUM(H47:H52)</f>
        <v>0</v>
      </c>
      <c r="I59" s="22">
        <f>SUM(I10:I35)+SUM(I38:I44)+SUM(I47:I52)</f>
        <v>11222.666666666666</v>
      </c>
      <c r="J59" s="22">
        <f>SUM(F59:I59)</f>
        <v>55720.727745441392</v>
      </c>
      <c r="K59" s="22">
        <f>SUM(K10:K35)+SUM(K38:K44)+SUM(K47:K52)</f>
        <v>4600</v>
      </c>
      <c r="L59" s="22">
        <f>SUM(L10:L35)+SUM(L38:L44)+SUM(L47:L52)</f>
        <v>51120.7277454414</v>
      </c>
      <c r="M59" s="22"/>
      <c r="O59" s="14"/>
    </row>
    <row r="60" spans="1:16">
      <c r="A60" s="3"/>
      <c r="B60" s="23"/>
      <c r="C60" s="23"/>
      <c r="D60" s="23"/>
      <c r="E60" s="23"/>
      <c r="F60" s="23"/>
      <c r="G60" s="11"/>
      <c r="H60" s="11"/>
      <c r="I60" s="11"/>
      <c r="J60" s="11"/>
      <c r="K60" s="11"/>
      <c r="L60" s="1"/>
      <c r="M60" s="1"/>
      <c r="N60" s="24"/>
    </row>
    <row r="61" spans="1:16">
      <c r="M61" s="24"/>
    </row>
    <row r="64" spans="1:16">
      <c r="P64" s="24"/>
    </row>
    <row r="65" spans="16:16">
      <c r="P65" s="24"/>
    </row>
  </sheetData>
  <sheetProtection password="DF35" sheet="1"/>
  <mergeCells count="9">
    <mergeCell ref="G57:I57"/>
    <mergeCell ref="A9:L9"/>
    <mergeCell ref="A37:L37"/>
    <mergeCell ref="A46:L46"/>
    <mergeCell ref="A1:L1"/>
    <mergeCell ref="A3:L3"/>
    <mergeCell ref="C5:E5"/>
    <mergeCell ref="F5:I5"/>
    <mergeCell ref="H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57"/>
  <sheetViews>
    <sheetView tabSelected="1" zoomScale="75" zoomScaleNormal="75" workbookViewId="0">
      <selection activeCell="J44" sqref="J44"/>
    </sheetView>
  </sheetViews>
  <sheetFormatPr baseColWidth="10" defaultRowHeight="15" customHeight="1"/>
  <cols>
    <col min="1" max="1" width="3.42578125" style="2" customWidth="1"/>
    <col min="2" max="2" width="34.7109375" style="2" customWidth="1"/>
    <col min="3" max="3" width="7.7109375" style="2" customWidth="1"/>
    <col min="4" max="4" width="6.7109375" style="2" customWidth="1"/>
    <col min="5" max="5" width="7.7109375" style="2" bestFit="1" customWidth="1"/>
    <col min="6" max="6" width="12.5703125" style="2" customWidth="1"/>
    <col min="7" max="7" width="10.5703125" style="2" customWidth="1"/>
    <col min="8" max="8" width="8.7109375" style="2" customWidth="1"/>
    <col min="9" max="9" width="11.85546875" style="2" bestFit="1" customWidth="1"/>
    <col min="10" max="10" width="12.7109375" style="2" customWidth="1"/>
    <col min="11" max="11" width="11.42578125" style="2"/>
    <col min="12" max="12" width="13.140625" style="2" customWidth="1"/>
    <col min="13" max="13" width="32.28515625" style="2" customWidth="1"/>
    <col min="14" max="14" width="12.5703125" style="2" customWidth="1"/>
    <col min="15" max="16384" width="11.42578125" style="2"/>
  </cols>
  <sheetData>
    <row r="1" spans="1:15" ht="1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  <c r="M1" s="1"/>
    </row>
    <row r="2" spans="1:15" ht="15" customHeight="1">
      <c r="A2" s="3"/>
      <c r="B2" s="4"/>
      <c r="C2" s="4"/>
      <c r="D2" s="4"/>
      <c r="E2" s="4"/>
      <c r="F2" s="4"/>
      <c r="G2" s="5"/>
      <c r="H2" s="5"/>
      <c r="I2" s="1"/>
      <c r="J2" s="5"/>
      <c r="K2" s="1"/>
      <c r="L2" s="1"/>
      <c r="M2" s="1"/>
    </row>
    <row r="3" spans="1:15" ht="15" customHeight="1">
      <c r="A3" s="80" t="s">
        <v>68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  <c r="M3" s="1"/>
    </row>
    <row r="4" spans="1:15" ht="15" customHeight="1">
      <c r="A4" s="6"/>
      <c r="B4" s="7"/>
      <c r="C4" s="7"/>
      <c r="D4" s="7"/>
      <c r="E4" s="7"/>
      <c r="F4" s="7"/>
      <c r="G4" s="5"/>
      <c r="H4" s="5"/>
      <c r="I4" s="1"/>
      <c r="J4" s="5"/>
      <c r="K4" s="1"/>
      <c r="L4" s="1"/>
      <c r="M4" s="1"/>
    </row>
    <row r="5" spans="1:15" ht="15" customHeight="1">
      <c r="A5" s="8"/>
      <c r="B5" s="9" t="s">
        <v>2</v>
      </c>
      <c r="C5" s="80" t="s">
        <v>3</v>
      </c>
      <c r="D5" s="81"/>
      <c r="E5" s="82"/>
      <c r="F5" s="89" t="s">
        <v>4</v>
      </c>
      <c r="G5" s="90"/>
      <c r="H5" s="90"/>
      <c r="I5" s="91"/>
      <c r="J5" s="10" t="s">
        <v>5</v>
      </c>
      <c r="K5" s="1"/>
      <c r="L5" s="1"/>
      <c r="M5" s="1"/>
    </row>
    <row r="6" spans="1:15" ht="15" customHeight="1">
      <c r="A6" s="8"/>
      <c r="B6" s="7"/>
      <c r="C6" s="10" t="s">
        <v>6</v>
      </c>
      <c r="D6" s="10" t="s">
        <v>7</v>
      </c>
      <c r="E6" s="10" t="s">
        <v>8</v>
      </c>
      <c r="F6" s="10"/>
      <c r="G6" s="10" t="s">
        <v>9</v>
      </c>
      <c r="H6" s="89" t="s">
        <v>10</v>
      </c>
      <c r="I6" s="91"/>
      <c r="J6" s="10"/>
      <c r="K6" s="10"/>
      <c r="L6" s="10"/>
      <c r="M6" s="1"/>
    </row>
    <row r="7" spans="1:15" ht="15" customHeight="1">
      <c r="A7" s="8"/>
      <c r="B7" s="7"/>
      <c r="C7" s="10"/>
      <c r="D7" s="10"/>
      <c r="E7" s="10"/>
      <c r="F7" s="10" t="s">
        <v>11</v>
      </c>
      <c r="G7" s="10" t="s">
        <v>12</v>
      </c>
      <c r="H7" s="10" t="s">
        <v>11</v>
      </c>
      <c r="I7" s="10" t="s">
        <v>13</v>
      </c>
      <c r="J7" s="10" t="s">
        <v>14</v>
      </c>
      <c r="K7" s="10" t="s">
        <v>15</v>
      </c>
      <c r="L7" s="10" t="s">
        <v>8</v>
      </c>
      <c r="M7" s="11"/>
    </row>
    <row r="8" spans="1:15" ht="15" customHeight="1">
      <c r="A8" s="8"/>
      <c r="B8" s="7"/>
      <c r="C8" s="10"/>
      <c r="D8" s="10"/>
      <c r="E8" s="10"/>
      <c r="F8" s="10"/>
      <c r="G8" s="10" t="s">
        <v>16</v>
      </c>
      <c r="H8" s="10"/>
      <c r="I8" s="10"/>
      <c r="J8" s="10"/>
      <c r="K8" s="10"/>
      <c r="L8" s="10"/>
      <c r="M8" s="1"/>
    </row>
    <row r="9" spans="1:15" ht="20.25">
      <c r="A9" s="110" t="s">
        <v>65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2"/>
      <c r="M9" s="79"/>
    </row>
    <row r="10" spans="1:15" ht="15" customHeight="1">
      <c r="A10" s="9">
        <v>1</v>
      </c>
      <c r="B10" s="9" t="s">
        <v>17</v>
      </c>
      <c r="C10" s="10">
        <v>6</v>
      </c>
      <c r="D10" s="10">
        <v>1</v>
      </c>
      <c r="E10" s="10">
        <v>7</v>
      </c>
      <c r="F10" s="10">
        <v>884.63643098177954</v>
      </c>
      <c r="G10" s="10">
        <v>125</v>
      </c>
      <c r="H10" s="10">
        <v>0</v>
      </c>
      <c r="I10" s="10">
        <v>300</v>
      </c>
      <c r="J10" s="10">
        <v>1309.6364309817795</v>
      </c>
      <c r="K10" s="10"/>
      <c r="L10" s="10">
        <v>1309.6364309817795</v>
      </c>
      <c r="M10" s="13"/>
    </row>
    <row r="11" spans="1:15" ht="15" customHeight="1">
      <c r="A11" s="9">
        <v>2</v>
      </c>
      <c r="B11" s="9" t="s">
        <v>18</v>
      </c>
      <c r="C11" s="10">
        <v>2</v>
      </c>
      <c r="D11" s="10">
        <v>0.33333333333333331</v>
      </c>
      <c r="E11" s="10">
        <v>2.3333333333333335</v>
      </c>
      <c r="F11" s="10">
        <v>523.53367652631573</v>
      </c>
      <c r="G11" s="10">
        <v>0</v>
      </c>
      <c r="H11" s="10">
        <v>0</v>
      </c>
      <c r="I11" s="10">
        <v>66.666666666666671</v>
      </c>
      <c r="J11" s="10">
        <v>590.20034319298236</v>
      </c>
      <c r="K11" s="10">
        <v>300</v>
      </c>
      <c r="L11" s="10">
        <v>290.20034319298236</v>
      </c>
      <c r="M11" s="13"/>
      <c r="O11" s="14"/>
    </row>
    <row r="12" spans="1:15" ht="15" customHeight="1">
      <c r="A12" s="9">
        <v>3</v>
      </c>
      <c r="B12" s="9" t="s">
        <v>19</v>
      </c>
      <c r="C12" s="10"/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/>
      <c r="L12" s="10">
        <v>0</v>
      </c>
      <c r="M12" s="13"/>
    </row>
    <row r="13" spans="1:15" ht="15" customHeight="1">
      <c r="A13" s="9" t="s">
        <v>21</v>
      </c>
      <c r="B13" s="15" t="s">
        <v>22</v>
      </c>
      <c r="C13" s="10">
        <v>6</v>
      </c>
      <c r="D13" s="10">
        <v>1</v>
      </c>
      <c r="E13" s="10">
        <v>7</v>
      </c>
      <c r="F13" s="10">
        <v>1001.1743238567486</v>
      </c>
      <c r="G13" s="10">
        <v>150</v>
      </c>
      <c r="H13" s="10">
        <v>0</v>
      </c>
      <c r="I13" s="10">
        <v>400</v>
      </c>
      <c r="J13" s="10">
        <v>1551.1743238567487</v>
      </c>
      <c r="K13" s="10">
        <v>200</v>
      </c>
      <c r="L13" s="10">
        <v>1351.1743238567487</v>
      </c>
      <c r="M13" s="13"/>
    </row>
    <row r="14" spans="1:15" ht="15" customHeight="1">
      <c r="A14" s="9" t="s">
        <v>21</v>
      </c>
      <c r="B14" s="9" t="s">
        <v>23</v>
      </c>
      <c r="C14" s="10">
        <v>6</v>
      </c>
      <c r="D14" s="10">
        <v>1</v>
      </c>
      <c r="E14" s="10">
        <v>7</v>
      </c>
      <c r="F14" s="10">
        <v>900.00000000000011</v>
      </c>
      <c r="G14" s="10">
        <v>120</v>
      </c>
      <c r="H14" s="10">
        <v>0</v>
      </c>
      <c r="I14" s="10"/>
      <c r="J14" s="10">
        <v>1020.0000000000001</v>
      </c>
      <c r="K14" s="10"/>
      <c r="L14" s="10">
        <v>1020.0000000000001</v>
      </c>
      <c r="M14" s="13"/>
    </row>
    <row r="15" spans="1:15" ht="15" customHeight="1">
      <c r="A15" s="9" t="s">
        <v>21</v>
      </c>
      <c r="B15" s="9" t="s">
        <v>25</v>
      </c>
      <c r="C15" s="10">
        <v>6</v>
      </c>
      <c r="D15" s="10">
        <v>1</v>
      </c>
      <c r="E15" s="10">
        <v>7</v>
      </c>
      <c r="F15" s="10">
        <v>2000</v>
      </c>
      <c r="G15" s="10"/>
      <c r="H15" s="10"/>
      <c r="I15" s="10"/>
      <c r="J15" s="10">
        <v>2000</v>
      </c>
      <c r="K15" s="10"/>
      <c r="L15" s="10">
        <v>2000</v>
      </c>
      <c r="M15" s="13"/>
    </row>
    <row r="16" spans="1:15" ht="15" customHeight="1">
      <c r="A16" s="9">
        <v>6</v>
      </c>
      <c r="B16" s="9" t="s">
        <v>26</v>
      </c>
      <c r="C16" s="10">
        <v>6</v>
      </c>
      <c r="D16" s="10">
        <v>1</v>
      </c>
      <c r="E16" s="10">
        <v>7</v>
      </c>
      <c r="F16" s="10">
        <v>1002.9730580750802</v>
      </c>
      <c r="G16" s="10">
        <v>143</v>
      </c>
      <c r="H16" s="10">
        <v>0</v>
      </c>
      <c r="I16" s="10">
        <v>200</v>
      </c>
      <c r="J16" s="10">
        <v>1345.9730580750802</v>
      </c>
      <c r="K16" s="10"/>
      <c r="L16" s="10">
        <v>1345.9730580750802</v>
      </c>
      <c r="M16" s="13"/>
    </row>
    <row r="17" spans="1:15" ht="15" customHeight="1">
      <c r="A17" s="9">
        <v>7</v>
      </c>
      <c r="B17" s="9" t="s">
        <v>27</v>
      </c>
      <c r="C17" s="10">
        <v>6</v>
      </c>
      <c r="D17" s="10">
        <v>1</v>
      </c>
      <c r="E17" s="10">
        <v>7</v>
      </c>
      <c r="F17" s="10">
        <v>601.27202133523724</v>
      </c>
      <c r="G17" s="10">
        <v>100</v>
      </c>
      <c r="H17" s="10">
        <v>0</v>
      </c>
      <c r="I17" s="10">
        <v>600</v>
      </c>
      <c r="J17" s="10">
        <v>1301.2720213352372</v>
      </c>
      <c r="K17" s="10"/>
      <c r="L17" s="10">
        <v>1301.2720213352372</v>
      </c>
      <c r="M17" s="13"/>
    </row>
    <row r="18" spans="1:15" ht="15" customHeight="1">
      <c r="A18" s="9">
        <v>8</v>
      </c>
      <c r="B18" s="9" t="s">
        <v>29</v>
      </c>
      <c r="C18" s="10">
        <v>6</v>
      </c>
      <c r="D18" s="10">
        <v>1</v>
      </c>
      <c r="E18" s="10">
        <v>7</v>
      </c>
      <c r="F18" s="10">
        <v>2032.6585613669713</v>
      </c>
      <c r="G18" s="10">
        <v>150</v>
      </c>
      <c r="H18" s="10">
        <v>0</v>
      </c>
      <c r="I18" s="10">
        <v>2156</v>
      </c>
      <c r="J18" s="10">
        <v>4338.6585613669713</v>
      </c>
      <c r="K18" s="10"/>
      <c r="L18" s="10">
        <v>4338.6585613669713</v>
      </c>
      <c r="M18" s="13"/>
    </row>
    <row r="19" spans="1:15" ht="15" customHeight="1">
      <c r="A19" s="9">
        <v>9</v>
      </c>
      <c r="B19" s="9" t="s">
        <v>30</v>
      </c>
      <c r="C19" s="10">
        <v>6</v>
      </c>
      <c r="D19" s="10">
        <v>1</v>
      </c>
      <c r="E19" s="10">
        <v>7</v>
      </c>
      <c r="F19" s="10">
        <v>1347.41012351578</v>
      </c>
      <c r="G19" s="25">
        <v>125</v>
      </c>
      <c r="H19" s="10">
        <v>0</v>
      </c>
      <c r="I19" s="10"/>
      <c r="J19" s="10">
        <v>1472.41012351578</v>
      </c>
      <c r="K19" s="10"/>
      <c r="L19" s="10">
        <v>1472.41012351578</v>
      </c>
      <c r="M19" s="64"/>
    </row>
    <row r="20" spans="1:15" ht="15" customHeight="1">
      <c r="A20" s="9">
        <v>12</v>
      </c>
      <c r="B20" s="9" t="s">
        <v>34</v>
      </c>
      <c r="C20" s="10">
        <v>6</v>
      </c>
      <c r="D20" s="10">
        <v>1</v>
      </c>
      <c r="E20" s="10">
        <v>7</v>
      </c>
      <c r="F20" s="10">
        <v>913.22690192065977</v>
      </c>
      <c r="G20" s="10">
        <v>120</v>
      </c>
      <c r="H20" s="10">
        <v>0</v>
      </c>
      <c r="I20" s="10"/>
      <c r="J20" s="10">
        <v>1033.2269019206597</v>
      </c>
      <c r="K20" s="10">
        <v>200</v>
      </c>
      <c r="L20" s="10">
        <v>833.22690192065966</v>
      </c>
      <c r="M20" s="13"/>
    </row>
    <row r="21" spans="1:15" ht="15" customHeight="1">
      <c r="A21" s="9">
        <v>15</v>
      </c>
      <c r="B21" s="9" t="s">
        <v>35</v>
      </c>
      <c r="C21" s="10">
        <v>6</v>
      </c>
      <c r="D21" s="10">
        <v>1</v>
      </c>
      <c r="E21" s="10">
        <v>7</v>
      </c>
      <c r="F21" s="10">
        <v>1400</v>
      </c>
      <c r="G21" s="10">
        <v>100</v>
      </c>
      <c r="H21" s="10"/>
      <c r="I21" s="10"/>
      <c r="J21" s="10">
        <v>1500</v>
      </c>
      <c r="K21" s="10"/>
      <c r="L21" s="10">
        <v>1500</v>
      </c>
      <c r="M21" s="13"/>
    </row>
    <row r="22" spans="1:15" ht="15" customHeight="1">
      <c r="A22" s="9">
        <v>16</v>
      </c>
      <c r="B22" s="9" t="s">
        <v>37</v>
      </c>
      <c r="C22" s="10">
        <v>6</v>
      </c>
      <c r="D22" s="10">
        <v>1</v>
      </c>
      <c r="E22" s="10">
        <v>7</v>
      </c>
      <c r="F22" s="10">
        <v>1006.9766923029792</v>
      </c>
      <c r="G22" s="10">
        <v>150</v>
      </c>
      <c r="H22" s="10">
        <v>0</v>
      </c>
      <c r="I22" s="10">
        <v>1000</v>
      </c>
      <c r="J22" s="10">
        <v>2156.9766923029792</v>
      </c>
      <c r="K22" s="10"/>
      <c r="L22" s="10">
        <v>2156.9766923029792</v>
      </c>
      <c r="M22" s="13"/>
    </row>
    <row r="23" spans="1:15" ht="15" customHeight="1">
      <c r="A23" s="9">
        <v>17</v>
      </c>
      <c r="B23" s="9" t="s">
        <v>38</v>
      </c>
      <c r="C23" s="10">
        <v>6</v>
      </c>
      <c r="D23" s="10">
        <v>1</v>
      </c>
      <c r="E23" s="10">
        <v>7</v>
      </c>
      <c r="F23" s="10">
        <v>923.0251212820715</v>
      </c>
      <c r="G23" s="10">
        <v>160</v>
      </c>
      <c r="H23" s="10">
        <v>0</v>
      </c>
      <c r="I23" s="10"/>
      <c r="J23" s="10">
        <v>1083.0251212820715</v>
      </c>
      <c r="K23" s="10">
        <v>200</v>
      </c>
      <c r="L23" s="10">
        <v>883.0251212820715</v>
      </c>
      <c r="M23" s="13"/>
    </row>
    <row r="24" spans="1:15" ht="15" customHeight="1">
      <c r="A24" s="9">
        <v>13</v>
      </c>
      <c r="B24" s="9" t="s">
        <v>40</v>
      </c>
      <c r="C24" s="10">
        <v>6</v>
      </c>
      <c r="D24" s="10">
        <v>1</v>
      </c>
      <c r="E24" s="10">
        <v>7</v>
      </c>
      <c r="F24" s="10">
        <v>2000</v>
      </c>
      <c r="G24" s="10">
        <v>0</v>
      </c>
      <c r="H24" s="10">
        <v>0</v>
      </c>
      <c r="I24" s="10">
        <v>0</v>
      </c>
      <c r="J24" s="10">
        <v>2000</v>
      </c>
      <c r="K24" s="10"/>
      <c r="L24" s="10">
        <v>2000</v>
      </c>
      <c r="M24" s="13"/>
    </row>
    <row r="25" spans="1:15" ht="15" customHeight="1">
      <c r="A25" s="9">
        <v>19</v>
      </c>
      <c r="B25" s="9" t="s">
        <v>41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/>
      <c r="I25" s="10"/>
      <c r="J25" s="10">
        <v>0</v>
      </c>
      <c r="K25" s="10"/>
      <c r="L25" s="10">
        <v>0</v>
      </c>
      <c r="M25" s="13"/>
    </row>
    <row r="26" spans="1:15" ht="15" customHeight="1">
      <c r="A26" s="9">
        <v>22</v>
      </c>
      <c r="B26" s="9" t="s">
        <v>43</v>
      </c>
      <c r="C26" s="10">
        <v>6</v>
      </c>
      <c r="D26" s="10">
        <v>1</v>
      </c>
      <c r="E26" s="10">
        <v>7</v>
      </c>
      <c r="F26" s="10">
        <v>1327.8874402105264</v>
      </c>
      <c r="G26" s="10">
        <v>150</v>
      </c>
      <c r="H26" s="10">
        <v>0</v>
      </c>
      <c r="I26" s="10">
        <v>200</v>
      </c>
      <c r="J26" s="10">
        <v>1677.8874402105264</v>
      </c>
      <c r="K26" s="10">
        <v>400</v>
      </c>
      <c r="L26" s="10">
        <v>1277.8874402105264</v>
      </c>
      <c r="M26" s="13"/>
    </row>
    <row r="27" spans="1:15" ht="15" customHeight="1">
      <c r="A27" s="9" t="s">
        <v>21</v>
      </c>
      <c r="B27" s="15" t="s">
        <v>70</v>
      </c>
      <c r="C27" s="10">
        <v>7</v>
      </c>
      <c r="D27" s="10">
        <v>1.1666666666666665</v>
      </c>
      <c r="E27" s="10">
        <v>8</v>
      </c>
      <c r="F27" s="10">
        <v>1028.5714285714287</v>
      </c>
      <c r="G27" s="10">
        <v>150</v>
      </c>
      <c r="H27" s="10">
        <v>0</v>
      </c>
      <c r="I27" s="10"/>
      <c r="J27" s="10">
        <v>1178.5714285714287</v>
      </c>
      <c r="K27" s="10"/>
      <c r="L27" s="10">
        <v>1178.5714285714287</v>
      </c>
      <c r="M27" s="13"/>
    </row>
    <row r="28" spans="1:15" ht="15" customHeight="1">
      <c r="A28" s="9">
        <v>24</v>
      </c>
      <c r="B28" s="9" t="s">
        <v>45</v>
      </c>
      <c r="C28" s="10">
        <v>6</v>
      </c>
      <c r="D28" s="10">
        <v>1</v>
      </c>
      <c r="E28" s="10">
        <v>7</v>
      </c>
      <c r="F28" s="10">
        <v>1327.8874402105264</v>
      </c>
      <c r="G28" s="10">
        <v>143</v>
      </c>
      <c r="H28" s="10">
        <v>0</v>
      </c>
      <c r="I28" s="10">
        <v>200</v>
      </c>
      <c r="J28" s="10">
        <v>1670.8874402105264</v>
      </c>
      <c r="K28" s="10"/>
      <c r="L28" s="10">
        <v>1670.8874402105264</v>
      </c>
      <c r="M28" s="13"/>
      <c r="O28" s="14"/>
    </row>
    <row r="29" spans="1:15" ht="15" customHeight="1">
      <c r="A29" s="9">
        <v>25</v>
      </c>
      <c r="B29" s="9" t="s">
        <v>46</v>
      </c>
      <c r="C29" s="25">
        <v>5</v>
      </c>
      <c r="D29" s="10">
        <v>0.83333333333333326</v>
      </c>
      <c r="E29" s="10">
        <v>5.833333333333333</v>
      </c>
      <c r="F29" s="10">
        <v>1166.6666666666665</v>
      </c>
      <c r="G29" s="10">
        <v>0</v>
      </c>
      <c r="H29" s="10">
        <v>0</v>
      </c>
      <c r="I29" s="10">
        <v>0</v>
      </c>
      <c r="J29" s="10">
        <v>1166.6666666666665</v>
      </c>
      <c r="K29" s="10"/>
      <c r="L29" s="10">
        <v>1166.6666666666665</v>
      </c>
      <c r="M29" s="13"/>
    </row>
    <row r="30" spans="1:15" ht="15" customHeight="1">
      <c r="A30" s="9">
        <v>27</v>
      </c>
      <c r="B30" s="9" t="s">
        <v>48</v>
      </c>
      <c r="C30" s="10">
        <v>7</v>
      </c>
      <c r="D30" s="10">
        <v>1.1666666666666665</v>
      </c>
      <c r="E30" s="10">
        <v>8</v>
      </c>
      <c r="F30" s="10">
        <v>913.22690192065977</v>
      </c>
      <c r="G30" s="10">
        <v>168</v>
      </c>
      <c r="H30" s="10">
        <v>128.57142857142858</v>
      </c>
      <c r="I30" s="10">
        <v>571.42857142857144</v>
      </c>
      <c r="J30" s="10">
        <v>1781.2269019206597</v>
      </c>
      <c r="K30" s="10">
        <v>500</v>
      </c>
      <c r="L30" s="10">
        <v>1281.2269019206597</v>
      </c>
      <c r="M30" s="13"/>
    </row>
    <row r="31" spans="1:15" ht="15" customHeight="1">
      <c r="A31" s="9">
        <v>28</v>
      </c>
      <c r="B31" s="9" t="s">
        <v>52</v>
      </c>
      <c r="C31" s="10">
        <v>6</v>
      </c>
      <c r="D31" s="10">
        <v>1</v>
      </c>
      <c r="E31" s="10">
        <v>7</v>
      </c>
      <c r="F31" s="10">
        <v>1400</v>
      </c>
      <c r="G31" s="10">
        <v>150</v>
      </c>
      <c r="H31" s="10">
        <v>0</v>
      </c>
      <c r="I31" s="10">
        <v>0</v>
      </c>
      <c r="J31" s="10">
        <v>1550</v>
      </c>
      <c r="K31" s="10"/>
      <c r="L31" s="10">
        <v>1550</v>
      </c>
      <c r="M31" s="13"/>
      <c r="N31" s="14"/>
    </row>
    <row r="32" spans="1:15" ht="15" customHeight="1">
      <c r="A32" s="9">
        <v>28</v>
      </c>
      <c r="B32" s="9" t="s">
        <v>53</v>
      </c>
      <c r="C32" s="10">
        <v>6</v>
      </c>
      <c r="D32" s="10">
        <v>1</v>
      </c>
      <c r="E32" s="10">
        <v>7</v>
      </c>
      <c r="F32" s="10">
        <v>1400</v>
      </c>
      <c r="G32" s="10">
        <v>0</v>
      </c>
      <c r="H32" s="10">
        <v>0</v>
      </c>
      <c r="I32" s="10">
        <v>0</v>
      </c>
      <c r="J32" s="10">
        <v>1400</v>
      </c>
      <c r="K32" s="10"/>
      <c r="L32" s="10">
        <v>1400</v>
      </c>
      <c r="M32" s="13"/>
      <c r="N32" s="14"/>
    </row>
    <row r="33" spans="1:15" ht="15" customHeight="1">
      <c r="A33" s="9">
        <v>28</v>
      </c>
      <c r="B33" s="9" t="s">
        <v>54</v>
      </c>
      <c r="C33" s="10">
        <v>6</v>
      </c>
      <c r="D33" s="10">
        <v>1</v>
      </c>
      <c r="E33" s="10">
        <v>7</v>
      </c>
      <c r="F33" s="10">
        <v>733.29062420889625</v>
      </c>
      <c r="G33" s="10">
        <v>150</v>
      </c>
      <c r="H33" s="10">
        <v>0</v>
      </c>
      <c r="I33" s="10">
        <v>400</v>
      </c>
      <c r="J33" s="10">
        <v>1283.2906242088961</v>
      </c>
      <c r="K33" s="10">
        <v>300</v>
      </c>
      <c r="L33" s="10">
        <v>983.29062420889613</v>
      </c>
      <c r="M33" s="13"/>
      <c r="N33" s="14"/>
    </row>
    <row r="34" spans="1:15" ht="15" customHeight="1">
      <c r="A34" s="9">
        <v>29</v>
      </c>
      <c r="B34" s="9" t="s">
        <v>55</v>
      </c>
      <c r="C34" s="10"/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/>
      <c r="L34" s="10">
        <v>0</v>
      </c>
      <c r="M34" s="64" t="s">
        <v>51</v>
      </c>
    </row>
    <row r="35" spans="1:15" ht="15" customHeight="1">
      <c r="A35" s="9">
        <v>29</v>
      </c>
      <c r="B35" s="9" t="s">
        <v>56</v>
      </c>
      <c r="C35" s="10">
        <v>6</v>
      </c>
      <c r="D35" s="10">
        <v>1</v>
      </c>
      <c r="E35" s="10">
        <v>7</v>
      </c>
      <c r="F35" s="10">
        <v>1002.9730580750802</v>
      </c>
      <c r="G35" s="10">
        <v>120</v>
      </c>
      <c r="H35" s="10">
        <v>0</v>
      </c>
      <c r="I35" s="10">
        <v>500</v>
      </c>
      <c r="J35" s="10">
        <v>1622.9730580750802</v>
      </c>
      <c r="K35" s="10">
        <v>500</v>
      </c>
      <c r="L35" s="10">
        <v>1122.9730580750802</v>
      </c>
      <c r="M35" s="13"/>
      <c r="O35" s="14"/>
    </row>
    <row r="36" spans="1:15" ht="20.25">
      <c r="A36" s="110" t="s">
        <v>66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2"/>
      <c r="M36" s="13"/>
    </row>
    <row r="37" spans="1:15" ht="15" customHeight="1">
      <c r="A37" s="9">
        <v>10</v>
      </c>
      <c r="B37" s="9" t="s">
        <v>31</v>
      </c>
      <c r="C37" s="10">
        <v>6</v>
      </c>
      <c r="D37" s="10">
        <v>1</v>
      </c>
      <c r="E37" s="10">
        <v>7</v>
      </c>
      <c r="F37" s="10">
        <v>588.87548972233412</v>
      </c>
      <c r="G37" s="10">
        <v>120</v>
      </c>
      <c r="H37" s="10">
        <v>0</v>
      </c>
      <c r="I37" s="10">
        <v>3000</v>
      </c>
      <c r="J37" s="10">
        <v>3708.8754897223344</v>
      </c>
      <c r="K37" s="10"/>
      <c r="L37" s="10">
        <v>3708.8754897223344</v>
      </c>
      <c r="M37" s="13"/>
    </row>
    <row r="38" spans="1:15" ht="15" customHeight="1">
      <c r="A38" s="9">
        <v>16</v>
      </c>
      <c r="B38" s="9" t="s">
        <v>36</v>
      </c>
      <c r="C38" s="10">
        <v>5</v>
      </c>
      <c r="D38" s="10">
        <v>0.83333333333333326</v>
      </c>
      <c r="E38" s="10">
        <v>5.833333333333333</v>
      </c>
      <c r="F38" s="10">
        <v>1250</v>
      </c>
      <c r="G38" s="10">
        <v>150</v>
      </c>
      <c r="H38" s="10"/>
      <c r="I38" s="10"/>
      <c r="J38" s="10">
        <v>1400</v>
      </c>
      <c r="K38" s="10"/>
      <c r="L38" s="10">
        <v>1400</v>
      </c>
      <c r="M38" s="13"/>
    </row>
    <row r="39" spans="1:15" ht="15" customHeight="1">
      <c r="A39" s="9">
        <v>21</v>
      </c>
      <c r="B39" s="9" t="s">
        <v>42</v>
      </c>
      <c r="C39" s="10">
        <v>4</v>
      </c>
      <c r="D39" s="10">
        <v>0.66666666666666663</v>
      </c>
      <c r="E39" s="10">
        <v>4.666666666666667</v>
      </c>
      <c r="F39" s="10">
        <v>405.32554182003389</v>
      </c>
      <c r="G39" s="10">
        <v>0</v>
      </c>
      <c r="H39" s="10">
        <v>0</v>
      </c>
      <c r="I39" s="10"/>
      <c r="J39" s="10">
        <v>405.32554182003389</v>
      </c>
      <c r="K39" s="10"/>
      <c r="L39" s="10">
        <v>405.32554182003389</v>
      </c>
      <c r="M39" s="13"/>
    </row>
    <row r="40" spans="1:15" ht="15" customHeight="1">
      <c r="A40" s="9">
        <v>24</v>
      </c>
      <c r="B40" s="9" t="s">
        <v>44</v>
      </c>
      <c r="C40" s="25">
        <v>6</v>
      </c>
      <c r="D40" s="10">
        <v>1</v>
      </c>
      <c r="E40" s="10">
        <v>7</v>
      </c>
      <c r="F40" s="10">
        <v>2000</v>
      </c>
      <c r="G40" s="10">
        <v>150</v>
      </c>
      <c r="H40" s="10">
        <v>0</v>
      </c>
      <c r="I40" s="10">
        <v>0</v>
      </c>
      <c r="J40" s="10">
        <v>2150</v>
      </c>
      <c r="K40" s="10"/>
      <c r="L40" s="10">
        <v>2150</v>
      </c>
      <c r="M40" s="13"/>
      <c r="O40" s="14"/>
    </row>
    <row r="41" spans="1:15" ht="15" customHeight="1">
      <c r="A41" s="9"/>
      <c r="B41" s="9" t="s">
        <v>49</v>
      </c>
      <c r="C41" s="10">
        <v>6</v>
      </c>
      <c r="D41" s="10">
        <v>1</v>
      </c>
      <c r="E41" s="10">
        <v>7</v>
      </c>
      <c r="F41" s="10">
        <v>1327.8874402105264</v>
      </c>
      <c r="G41" s="10">
        <v>150</v>
      </c>
      <c r="H41" s="10">
        <v>0</v>
      </c>
      <c r="I41" s="10">
        <v>0</v>
      </c>
      <c r="J41" s="10">
        <v>1477.8874402105264</v>
      </c>
      <c r="K41" s="10">
        <v>300</v>
      </c>
      <c r="L41" s="10">
        <v>1177.8874402105264</v>
      </c>
      <c r="M41" s="13"/>
      <c r="N41" s="14"/>
    </row>
    <row r="42" spans="1:15" ht="15" customHeight="1">
      <c r="A42" s="9">
        <v>29</v>
      </c>
      <c r="B42" s="9" t="s">
        <v>58</v>
      </c>
      <c r="C42" s="10">
        <v>6</v>
      </c>
      <c r="D42" s="10">
        <v>1</v>
      </c>
      <c r="E42" s="10">
        <v>7</v>
      </c>
      <c r="F42" s="10">
        <v>1404.6429270082383</v>
      </c>
      <c r="G42" s="10"/>
      <c r="H42" s="10">
        <v>0</v>
      </c>
      <c r="I42" s="10">
        <v>0</v>
      </c>
      <c r="J42" s="10">
        <v>1404.6429270082383</v>
      </c>
      <c r="K42" s="10">
        <v>700</v>
      </c>
      <c r="L42" s="10">
        <v>704.6429270082383</v>
      </c>
      <c r="M42" s="13"/>
      <c r="O42" s="26"/>
    </row>
    <row r="43" spans="1:15" ht="20.25" customHeight="1">
      <c r="A43" s="110" t="s">
        <v>67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2"/>
      <c r="M43" s="13"/>
    </row>
    <row r="44" spans="1:15" ht="15" customHeight="1">
      <c r="A44" s="9">
        <v>4</v>
      </c>
      <c r="B44" s="9" t="s">
        <v>20</v>
      </c>
      <c r="C44" s="10">
        <v>6</v>
      </c>
      <c r="D44" s="10">
        <v>1</v>
      </c>
      <c r="E44" s="10">
        <v>7</v>
      </c>
      <c r="F44" s="10">
        <v>580.98678778685019</v>
      </c>
      <c r="G44" s="10">
        <v>0</v>
      </c>
      <c r="H44" s="10">
        <v>0</v>
      </c>
      <c r="I44" s="10">
        <v>400</v>
      </c>
      <c r="J44" s="10">
        <v>980.98678778685019</v>
      </c>
      <c r="K44" s="10"/>
      <c r="L44" s="10">
        <v>980.98678778685019</v>
      </c>
      <c r="M44" s="13"/>
    </row>
    <row r="45" spans="1:15" ht="15" customHeight="1">
      <c r="A45" s="15">
        <v>1</v>
      </c>
      <c r="B45" s="15" t="s">
        <v>69</v>
      </c>
      <c r="C45" s="62">
        <v>6</v>
      </c>
      <c r="D45" s="62">
        <v>1</v>
      </c>
      <c r="E45" s="62">
        <v>7</v>
      </c>
      <c r="F45" s="10">
        <v>1327.8874402105264</v>
      </c>
      <c r="G45" s="62"/>
      <c r="H45" s="10">
        <v>0</v>
      </c>
      <c r="I45" s="10">
        <v>1600</v>
      </c>
      <c r="J45" s="62">
        <v>2927.8874402105266</v>
      </c>
      <c r="K45" s="62"/>
      <c r="L45" s="62">
        <v>2927.8874402105266</v>
      </c>
      <c r="M45" s="13"/>
      <c r="N45" s="63"/>
      <c r="O45" s="63"/>
    </row>
    <row r="46" spans="1:15" ht="15" customHeight="1">
      <c r="A46" s="9" t="s">
        <v>21</v>
      </c>
      <c r="B46" s="9" t="s">
        <v>24</v>
      </c>
      <c r="C46" s="10">
        <v>6</v>
      </c>
      <c r="D46" s="10">
        <v>1</v>
      </c>
      <c r="E46" s="10">
        <v>7</v>
      </c>
      <c r="F46" s="10">
        <v>901.75437729379428</v>
      </c>
      <c r="G46" s="10">
        <v>150</v>
      </c>
      <c r="H46" s="10">
        <v>0</v>
      </c>
      <c r="I46" s="10">
        <v>300</v>
      </c>
      <c r="J46" s="10">
        <v>1351.7543772937943</v>
      </c>
      <c r="K46" s="10">
        <v>200</v>
      </c>
      <c r="L46" s="10">
        <v>1151.7543772937943</v>
      </c>
      <c r="M46" s="13"/>
    </row>
    <row r="47" spans="1:15" ht="15" customHeight="1">
      <c r="A47" s="9">
        <v>24</v>
      </c>
      <c r="B47" s="9" t="s">
        <v>32</v>
      </c>
      <c r="C47" s="10">
        <v>7</v>
      </c>
      <c r="D47" s="10">
        <v>1.1666666666666665</v>
      </c>
      <c r="E47" s="10">
        <v>8.1666666666666661</v>
      </c>
      <c r="F47" s="10">
        <v>2333.333333333333</v>
      </c>
      <c r="G47" s="10">
        <v>8.335000000000008</v>
      </c>
      <c r="H47" s="10">
        <v>0</v>
      </c>
      <c r="I47" s="10">
        <v>0</v>
      </c>
      <c r="J47" s="10">
        <v>2341.6683333333331</v>
      </c>
      <c r="K47" s="10">
        <v>250</v>
      </c>
      <c r="L47" s="10">
        <v>2091.6683333333331</v>
      </c>
      <c r="M47" s="13"/>
    </row>
    <row r="48" spans="1:15" ht="15" customHeight="1">
      <c r="A48" s="9">
        <v>13</v>
      </c>
      <c r="B48" s="9" t="s">
        <v>39</v>
      </c>
      <c r="C48" s="10">
        <v>6</v>
      </c>
      <c r="D48" s="10">
        <v>1</v>
      </c>
      <c r="E48" s="10">
        <v>7</v>
      </c>
      <c r="F48" s="10">
        <v>2000</v>
      </c>
      <c r="G48" s="10">
        <v>150</v>
      </c>
      <c r="H48" s="10">
        <v>0</v>
      </c>
      <c r="I48" s="10">
        <v>0</v>
      </c>
      <c r="J48" s="10">
        <v>2150</v>
      </c>
      <c r="K48" s="10"/>
      <c r="L48" s="10">
        <v>2150</v>
      </c>
      <c r="M48" s="13"/>
    </row>
    <row r="49" spans="1:15" ht="15" customHeight="1">
      <c r="A49" s="9">
        <v>27</v>
      </c>
      <c r="B49" s="9" t="s">
        <v>47</v>
      </c>
      <c r="C49" s="10">
        <v>6</v>
      </c>
      <c r="D49" s="10">
        <v>1</v>
      </c>
      <c r="E49" s="10">
        <v>7</v>
      </c>
      <c r="F49" s="10">
        <v>1002.9150343906177</v>
      </c>
      <c r="G49" s="10">
        <v>150</v>
      </c>
      <c r="H49" s="10">
        <v>0</v>
      </c>
      <c r="I49" s="10">
        <v>1000</v>
      </c>
      <c r="J49" s="10">
        <v>2152.9150343906176</v>
      </c>
      <c r="K49" s="10">
        <v>400</v>
      </c>
      <c r="L49" s="10">
        <v>1752.9150343906176</v>
      </c>
      <c r="M49" s="13"/>
    </row>
    <row r="50" spans="1:15" ht="15" customHeight="1">
      <c r="A50" s="9">
        <v>29</v>
      </c>
      <c r="B50" s="9" t="s">
        <v>57</v>
      </c>
      <c r="C50" s="10">
        <v>6</v>
      </c>
      <c r="D50" s="10">
        <v>1</v>
      </c>
      <c r="E50" s="10">
        <v>7</v>
      </c>
      <c r="F50" s="10">
        <v>900.00000000000011</v>
      </c>
      <c r="G50" s="10">
        <v>120</v>
      </c>
      <c r="H50" s="10">
        <v>0</v>
      </c>
      <c r="I50" s="10">
        <v>0</v>
      </c>
      <c r="J50" s="10">
        <v>1020.0000000000001</v>
      </c>
      <c r="K50" s="10"/>
      <c r="L50" s="10">
        <v>1020.0000000000001</v>
      </c>
      <c r="M50" s="13"/>
      <c r="O50" s="14"/>
    </row>
    <row r="51" spans="1:15" ht="15" customHeight="1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6"/>
      <c r="O51" s="14"/>
    </row>
    <row r="52" spans="1:15" ht="15" customHeight="1">
      <c r="A52" s="9"/>
      <c r="B52" s="9"/>
      <c r="C52" s="10">
        <f t="shared" ref="C52:L52" si="0">SUM(C10:C35)+SUM(C37:C42)+SUM(C44:C50)</f>
        <v>211</v>
      </c>
      <c r="D52" s="10">
        <f t="shared" si="0"/>
        <v>35.166666666666664</v>
      </c>
      <c r="E52" s="10">
        <f t="shared" si="0"/>
        <v>245.83333333333334</v>
      </c>
      <c r="F52" s="10">
        <f t="shared" si="0"/>
        <v>42860.998842803659</v>
      </c>
      <c r="G52" s="10">
        <f t="shared" si="0"/>
        <v>3622.335</v>
      </c>
      <c r="H52" s="10">
        <f t="shared" si="0"/>
        <v>128.57142857142858</v>
      </c>
      <c r="I52" s="10">
        <f t="shared" si="0"/>
        <v>12894.095238095239</v>
      </c>
      <c r="J52" s="10">
        <f t="shared" si="0"/>
        <v>59506.000509470323</v>
      </c>
      <c r="K52" s="10">
        <f t="shared" si="0"/>
        <v>4450</v>
      </c>
      <c r="L52" s="10">
        <f t="shared" si="0"/>
        <v>55056.000509470323</v>
      </c>
      <c r="M52" s="16"/>
      <c r="O52" s="14"/>
    </row>
    <row r="53" spans="1:15" ht="15" customHeight="1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6"/>
      <c r="O53" s="14"/>
    </row>
    <row r="54" spans="1:15" ht="15" customHeight="1">
      <c r="A54" s="8"/>
      <c r="B54" s="9" t="s">
        <v>59</v>
      </c>
      <c r="C54" s="9"/>
      <c r="D54" s="9"/>
      <c r="E54" s="9"/>
      <c r="F54" s="9"/>
      <c r="G54" s="9"/>
      <c r="H54" s="9"/>
      <c r="I54" s="9"/>
      <c r="J54" s="9"/>
      <c r="K54" s="17"/>
      <c r="L54" s="18"/>
      <c r="M54" s="18"/>
      <c r="N54" s="14"/>
      <c r="O54" s="14"/>
    </row>
    <row r="55" spans="1:15" ht="15" customHeight="1">
      <c r="A55" s="6"/>
      <c r="B55" s="9"/>
      <c r="C55" s="9"/>
      <c r="D55" s="9"/>
      <c r="E55" s="9"/>
      <c r="F55" s="9"/>
      <c r="G55" s="80" t="s">
        <v>60</v>
      </c>
      <c r="H55" s="81"/>
      <c r="I55" s="82"/>
      <c r="J55" s="20">
        <v>59506.000509470316</v>
      </c>
      <c r="K55" s="19"/>
      <c r="L55" s="1"/>
      <c r="M55" s="1"/>
    </row>
    <row r="56" spans="1:15" ht="15" customHeight="1">
      <c r="A56" s="6"/>
      <c r="B56" s="1"/>
      <c r="C56" s="21"/>
      <c r="D56" s="21"/>
      <c r="E56" s="21"/>
      <c r="F56" s="21"/>
      <c r="G56" s="5"/>
      <c r="H56" s="5"/>
      <c r="I56" s="11"/>
      <c r="J56" s="11"/>
      <c r="K56" s="19"/>
      <c r="L56" s="1"/>
      <c r="M56" s="1"/>
      <c r="N56" s="14"/>
    </row>
    <row r="57" spans="1:15" ht="15" customHeight="1">
      <c r="A57" s="6"/>
      <c r="B57" s="1"/>
      <c r="C57" s="21"/>
      <c r="D57" s="21"/>
      <c r="E57" s="21"/>
      <c r="F57" s="22">
        <v>42860.998842803652</v>
      </c>
      <c r="G57" s="22">
        <v>3622.335</v>
      </c>
      <c r="H57" s="22">
        <v>128.57142857142858</v>
      </c>
      <c r="I57" s="22">
        <v>12894.095238095239</v>
      </c>
      <c r="J57" s="22">
        <v>59506.000509470316</v>
      </c>
      <c r="K57" s="22">
        <v>4450</v>
      </c>
      <c r="L57" s="22">
        <v>54351.357582462078</v>
      </c>
      <c r="M57" s="22"/>
      <c r="O57" s="14"/>
    </row>
  </sheetData>
  <mergeCells count="9">
    <mergeCell ref="G55:I55"/>
    <mergeCell ref="A9:L9"/>
    <mergeCell ref="A36:L36"/>
    <mergeCell ref="A43:L43"/>
    <mergeCell ref="A1:L1"/>
    <mergeCell ref="A3:L3"/>
    <mergeCell ref="C5:E5"/>
    <mergeCell ref="F5:I5"/>
    <mergeCell ref="H6:I6"/>
  </mergeCells>
  <pageMargins left="0.70866141732283472" right="0.70866141732283472" top="0.43" bottom="0.4" header="0.31496062992125984" footer="0.31496062992125984"/>
  <pageSetup scale="6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52"/>
  <sheetViews>
    <sheetView topLeftCell="A31" zoomScale="75" zoomScaleNormal="75" workbookViewId="0">
      <selection activeCell="F19" sqref="F19"/>
    </sheetView>
  </sheetViews>
  <sheetFormatPr baseColWidth="10" defaultRowHeight="15.95" customHeight="1"/>
  <cols>
    <col min="1" max="1" width="3.42578125" style="2" customWidth="1"/>
    <col min="2" max="2" width="34.7109375" style="2" customWidth="1"/>
    <col min="3" max="3" width="7.7109375" style="2" customWidth="1"/>
    <col min="4" max="4" width="6.7109375" style="2" customWidth="1"/>
    <col min="5" max="5" width="6.140625" style="2" customWidth="1"/>
    <col min="6" max="6" width="12.5703125" style="2" customWidth="1"/>
    <col min="7" max="7" width="10.5703125" style="2" customWidth="1"/>
    <col min="8" max="8" width="8.7109375" style="2" customWidth="1"/>
    <col min="9" max="9" width="11.85546875" style="2" bestFit="1" customWidth="1"/>
    <col min="10" max="10" width="12.7109375" style="2" customWidth="1"/>
    <col min="11" max="11" width="11.42578125" style="2"/>
    <col min="12" max="12" width="13.140625" style="2" customWidth="1"/>
    <col min="13" max="13" width="32.28515625" style="2" customWidth="1"/>
    <col min="14" max="14" width="12.5703125" style="2" customWidth="1"/>
    <col min="15" max="16384" width="11.42578125" style="2"/>
  </cols>
  <sheetData>
    <row r="1" spans="1:15" ht="15.9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  <c r="M1" s="1"/>
    </row>
    <row r="2" spans="1:15" ht="15.95" customHeight="1">
      <c r="A2" s="3"/>
      <c r="B2" s="4"/>
      <c r="C2" s="4"/>
      <c r="D2" s="4"/>
      <c r="E2" s="4"/>
      <c r="F2" s="4"/>
      <c r="G2" s="5"/>
      <c r="H2" s="5"/>
      <c r="I2" s="1"/>
      <c r="J2" s="5"/>
      <c r="K2" s="1"/>
      <c r="L2" s="1"/>
      <c r="M2" s="1"/>
    </row>
    <row r="3" spans="1:15" ht="15.95" customHeight="1">
      <c r="A3" s="80" t="s">
        <v>71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  <c r="M3" s="1"/>
    </row>
    <row r="4" spans="1:15" ht="15.95" customHeight="1">
      <c r="A4" s="6"/>
      <c r="B4" s="7"/>
      <c r="C4" s="7"/>
      <c r="D4" s="7"/>
      <c r="E4" s="7"/>
      <c r="F4" s="7"/>
      <c r="G4" s="5"/>
      <c r="H4" s="5"/>
      <c r="I4" s="1"/>
      <c r="J4" s="5"/>
      <c r="K4" s="1"/>
      <c r="L4" s="1"/>
      <c r="M4" s="1"/>
    </row>
    <row r="5" spans="1:15" ht="15.95" customHeight="1">
      <c r="A5" s="8"/>
      <c r="B5" s="9" t="s">
        <v>2</v>
      </c>
      <c r="C5" s="80" t="s">
        <v>3</v>
      </c>
      <c r="D5" s="81"/>
      <c r="E5" s="82"/>
      <c r="F5" s="89" t="s">
        <v>4</v>
      </c>
      <c r="G5" s="90"/>
      <c r="H5" s="90"/>
      <c r="I5" s="91"/>
      <c r="J5" s="10" t="s">
        <v>5</v>
      </c>
      <c r="K5" s="1"/>
      <c r="L5" s="1"/>
      <c r="M5" s="1"/>
    </row>
    <row r="6" spans="1:15" ht="15.95" customHeight="1">
      <c r="A6" s="8"/>
      <c r="B6" s="7"/>
      <c r="C6" s="10" t="s">
        <v>6</v>
      </c>
      <c r="D6" s="10" t="s">
        <v>7</v>
      </c>
      <c r="E6" s="10" t="s">
        <v>8</v>
      </c>
      <c r="F6" s="10"/>
      <c r="G6" s="10" t="s">
        <v>9</v>
      </c>
      <c r="H6" s="89" t="s">
        <v>10</v>
      </c>
      <c r="I6" s="91"/>
      <c r="J6" s="10"/>
      <c r="K6" s="10"/>
      <c r="L6" s="10"/>
      <c r="M6" s="1"/>
    </row>
    <row r="7" spans="1:15" ht="15.95" customHeight="1">
      <c r="A7" s="8"/>
      <c r="B7" s="7"/>
      <c r="C7" s="10"/>
      <c r="D7" s="10"/>
      <c r="E7" s="10"/>
      <c r="F7" s="10" t="s">
        <v>11</v>
      </c>
      <c r="G7" s="10" t="s">
        <v>12</v>
      </c>
      <c r="H7" s="10" t="s">
        <v>11</v>
      </c>
      <c r="I7" s="10" t="s">
        <v>13</v>
      </c>
      <c r="J7" s="10" t="s">
        <v>14</v>
      </c>
      <c r="K7" s="10" t="s">
        <v>15</v>
      </c>
      <c r="L7" s="10" t="s">
        <v>8</v>
      </c>
      <c r="M7" s="11"/>
    </row>
    <row r="8" spans="1:15" ht="15.95" customHeight="1">
      <c r="A8" s="8"/>
      <c r="B8" s="7"/>
      <c r="C8" s="10"/>
      <c r="D8" s="10"/>
      <c r="E8" s="10"/>
      <c r="F8" s="10"/>
      <c r="G8" s="10" t="s">
        <v>16</v>
      </c>
      <c r="H8" s="10"/>
      <c r="I8" s="10"/>
      <c r="J8" s="10"/>
      <c r="K8" s="10"/>
      <c r="L8" s="10"/>
      <c r="M8" s="1"/>
    </row>
    <row r="9" spans="1:15" ht="20.25">
      <c r="A9" s="110" t="s">
        <v>65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2"/>
      <c r="M9" s="79"/>
    </row>
    <row r="10" spans="1:15" ht="15.95" customHeight="1">
      <c r="A10" s="9">
        <v>1</v>
      </c>
      <c r="B10" s="9" t="s">
        <v>17</v>
      </c>
      <c r="C10" s="10">
        <v>4</v>
      </c>
      <c r="D10" s="10">
        <f>+(1/6)*C10</f>
        <v>0.66666666666666663</v>
      </c>
      <c r="E10" s="10">
        <f>+IF(C10&lt;7,C10+D10,C10+1)</f>
        <v>4.666666666666667</v>
      </c>
      <c r="F10" s="10">
        <f>LOOKUP(B10,[1]Hoja1!$B$11:$P$52,[1]Hoja1!$P$11:$P$52)</f>
        <v>481.79136910200839</v>
      </c>
      <c r="G10" s="10">
        <v>0</v>
      </c>
      <c r="H10" s="10">
        <f>IF(E10&gt;7,1500/7*(E10-7),0)</f>
        <v>0</v>
      </c>
      <c r="I10" s="10">
        <f>+((300*1)/7)*E10</f>
        <v>200</v>
      </c>
      <c r="J10" s="10">
        <f>SUM(F10:I10)</f>
        <v>681.79136910200839</v>
      </c>
      <c r="K10" s="10"/>
      <c r="L10" s="10">
        <f>+J10-K10</f>
        <v>681.79136910200839</v>
      </c>
      <c r="M10" s="13"/>
      <c r="O10" s="14"/>
    </row>
    <row r="11" spans="1:15" ht="15.95" customHeight="1">
      <c r="A11" s="9">
        <v>2</v>
      </c>
      <c r="B11" s="9" t="s">
        <v>18</v>
      </c>
      <c r="C11" s="10">
        <v>7</v>
      </c>
      <c r="D11" s="10">
        <v>1.1666666666666665</v>
      </c>
      <c r="E11" s="10">
        <v>8</v>
      </c>
      <c r="F11" s="10">
        <v>1327.8874402105264</v>
      </c>
      <c r="G11" s="10">
        <v>150</v>
      </c>
      <c r="H11" s="10">
        <v>200</v>
      </c>
      <c r="I11" s="10">
        <v>228.57142857142858</v>
      </c>
      <c r="J11" s="10">
        <v>1906.4588687819551</v>
      </c>
      <c r="K11" s="10">
        <v>300</v>
      </c>
      <c r="L11" s="10">
        <v>1606.4588687819551</v>
      </c>
      <c r="M11" s="13"/>
      <c r="O11" s="14"/>
    </row>
    <row r="12" spans="1:15" ht="15.95" customHeight="1">
      <c r="A12" s="9">
        <v>3</v>
      </c>
      <c r="B12" s="9" t="s">
        <v>19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/>
      <c r="L12" s="10">
        <v>0</v>
      </c>
      <c r="M12" s="13"/>
    </row>
    <row r="13" spans="1:15" ht="15.95" customHeight="1">
      <c r="A13" s="9" t="s">
        <v>21</v>
      </c>
      <c r="B13" s="15" t="s">
        <v>22</v>
      </c>
      <c r="C13" s="10">
        <v>6</v>
      </c>
      <c r="D13" s="10">
        <v>1</v>
      </c>
      <c r="E13" s="10">
        <v>7</v>
      </c>
      <c r="F13" s="10">
        <v>1001.1743238567486</v>
      </c>
      <c r="G13" s="10">
        <v>150</v>
      </c>
      <c r="H13" s="10">
        <v>0</v>
      </c>
      <c r="I13" s="10">
        <v>400</v>
      </c>
      <c r="J13" s="10">
        <v>1551.1743238567487</v>
      </c>
      <c r="K13" s="10">
        <v>400</v>
      </c>
      <c r="L13" s="10">
        <v>1151.1743238567487</v>
      </c>
      <c r="M13" s="13"/>
    </row>
    <row r="14" spans="1:15" ht="15.95" customHeight="1">
      <c r="A14" s="9" t="s">
        <v>21</v>
      </c>
      <c r="B14" s="9" t="s">
        <v>23</v>
      </c>
      <c r="C14" s="10">
        <v>6</v>
      </c>
      <c r="D14" s="10">
        <v>1</v>
      </c>
      <c r="E14" s="10">
        <v>7</v>
      </c>
      <c r="F14" s="10">
        <v>900.00000000000011</v>
      </c>
      <c r="G14" s="10">
        <v>120</v>
      </c>
      <c r="H14" s="10">
        <v>0</v>
      </c>
      <c r="I14" s="10"/>
      <c r="J14" s="10">
        <v>1020.0000000000001</v>
      </c>
      <c r="K14" s="10">
        <v>350</v>
      </c>
      <c r="L14" s="10">
        <v>670.00000000000011</v>
      </c>
      <c r="M14" s="13"/>
    </row>
    <row r="15" spans="1:15" ht="15.95" customHeight="1">
      <c r="A15" s="9" t="s">
        <v>21</v>
      </c>
      <c r="B15" s="9" t="s">
        <v>25</v>
      </c>
      <c r="C15" s="10">
        <v>6</v>
      </c>
      <c r="D15" s="10">
        <v>1</v>
      </c>
      <c r="E15" s="10">
        <v>7</v>
      </c>
      <c r="F15" s="10">
        <v>2000</v>
      </c>
      <c r="G15" s="10"/>
      <c r="H15" s="10"/>
      <c r="I15" s="10"/>
      <c r="J15" s="10">
        <v>2000</v>
      </c>
      <c r="K15" s="10"/>
      <c r="L15" s="10">
        <v>2000</v>
      </c>
      <c r="M15" s="13"/>
    </row>
    <row r="16" spans="1:15" ht="15.95" customHeight="1">
      <c r="A16" s="9">
        <v>6</v>
      </c>
      <c r="B16" s="9" t="s">
        <v>26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/>
      <c r="L16" s="10">
        <v>0</v>
      </c>
      <c r="M16" s="13"/>
    </row>
    <row r="17" spans="1:15" ht="15.95" customHeight="1">
      <c r="A17" s="9">
        <v>7</v>
      </c>
      <c r="B17" s="9" t="s">
        <v>27</v>
      </c>
      <c r="C17" s="10">
        <v>7</v>
      </c>
      <c r="D17" s="10">
        <v>1.1666666666666665</v>
      </c>
      <c r="E17" s="10">
        <v>8</v>
      </c>
      <c r="F17" s="10">
        <v>601.27202133523724</v>
      </c>
      <c r="G17" s="10">
        <v>200</v>
      </c>
      <c r="H17" s="10">
        <v>142.85714285714286</v>
      </c>
      <c r="I17" s="10">
        <v>685.71428571428567</v>
      </c>
      <c r="J17" s="10">
        <v>1629.8434499066657</v>
      </c>
      <c r="K17" s="10">
        <v>500</v>
      </c>
      <c r="L17" s="10">
        <v>1129.8434499066657</v>
      </c>
      <c r="M17" s="13"/>
    </row>
    <row r="18" spans="1:15" ht="15.95" customHeight="1">
      <c r="A18" s="9">
        <v>8</v>
      </c>
      <c r="B18" s="9" t="s">
        <v>29</v>
      </c>
      <c r="C18" s="10">
        <v>6</v>
      </c>
      <c r="D18" s="10">
        <v>1</v>
      </c>
      <c r="E18" s="10">
        <v>7</v>
      </c>
      <c r="F18" s="10">
        <v>2032.6585613669713</v>
      </c>
      <c r="G18" s="10">
        <v>150</v>
      </c>
      <c r="H18" s="10">
        <v>0</v>
      </c>
      <c r="I18" s="10">
        <v>2156</v>
      </c>
      <c r="J18" s="10">
        <v>4338.6585613669713</v>
      </c>
      <c r="K18" s="10"/>
      <c r="L18" s="10">
        <v>4338.6585613669713</v>
      </c>
      <c r="M18" s="13"/>
    </row>
    <row r="19" spans="1:15" ht="15.95" customHeight="1">
      <c r="A19" s="9">
        <v>9</v>
      </c>
      <c r="B19" s="9" t="s">
        <v>30</v>
      </c>
      <c r="C19" s="10">
        <v>6</v>
      </c>
      <c r="D19" s="10">
        <v>1</v>
      </c>
      <c r="E19" s="10">
        <v>7</v>
      </c>
      <c r="F19" s="10">
        <v>1347.41012351578</v>
      </c>
      <c r="G19" s="25">
        <v>150</v>
      </c>
      <c r="H19" s="10">
        <v>0</v>
      </c>
      <c r="I19" s="10"/>
      <c r="J19" s="10">
        <v>1497.41012351578</v>
      </c>
      <c r="K19" s="10"/>
      <c r="L19" s="10">
        <v>1497.41012351578</v>
      </c>
      <c r="M19" s="64"/>
    </row>
    <row r="20" spans="1:15" ht="15.95" customHeight="1">
      <c r="A20" s="9">
        <v>12</v>
      </c>
      <c r="B20" s="9" t="s">
        <v>34</v>
      </c>
      <c r="C20" s="10">
        <v>6</v>
      </c>
      <c r="D20" s="10">
        <v>1</v>
      </c>
      <c r="E20" s="10">
        <v>7</v>
      </c>
      <c r="F20" s="10">
        <v>913.22690192065977</v>
      </c>
      <c r="G20" s="10">
        <v>120</v>
      </c>
      <c r="H20" s="10">
        <v>0</v>
      </c>
      <c r="I20" s="10"/>
      <c r="J20" s="10">
        <v>1033.2269019206597</v>
      </c>
      <c r="K20" s="10">
        <v>200</v>
      </c>
      <c r="L20" s="10">
        <v>833.22690192065966</v>
      </c>
      <c r="M20" s="13"/>
    </row>
    <row r="21" spans="1:15" ht="15.95" customHeight="1">
      <c r="A21" s="9">
        <v>15</v>
      </c>
      <c r="B21" s="9" t="s">
        <v>35</v>
      </c>
      <c r="C21" s="10">
        <v>6</v>
      </c>
      <c r="D21" s="10">
        <v>1</v>
      </c>
      <c r="E21" s="10">
        <v>7</v>
      </c>
      <c r="F21" s="10">
        <v>1400</v>
      </c>
      <c r="G21" s="10">
        <v>150</v>
      </c>
      <c r="H21" s="10"/>
      <c r="I21" s="10"/>
      <c r="J21" s="10">
        <v>1550</v>
      </c>
      <c r="K21" s="10"/>
      <c r="L21" s="10">
        <v>1550</v>
      </c>
      <c r="M21" s="13"/>
    </row>
    <row r="22" spans="1:15" ht="15.95" customHeight="1">
      <c r="A22" s="9">
        <v>16</v>
      </c>
      <c r="B22" s="9" t="s">
        <v>37</v>
      </c>
      <c r="C22" s="10">
        <v>6</v>
      </c>
      <c r="D22" s="10">
        <v>1</v>
      </c>
      <c r="E22" s="10">
        <v>7</v>
      </c>
      <c r="F22" s="10">
        <v>1006.9766923029792</v>
      </c>
      <c r="G22" s="10">
        <v>150</v>
      </c>
      <c r="H22" s="10">
        <v>0</v>
      </c>
      <c r="I22" s="10">
        <v>1000</v>
      </c>
      <c r="J22" s="10">
        <v>2156.9766923029792</v>
      </c>
      <c r="K22" s="10"/>
      <c r="L22" s="10">
        <v>2156.9766923029792</v>
      </c>
      <c r="M22" s="13"/>
    </row>
    <row r="23" spans="1:15" ht="15.95" customHeight="1">
      <c r="A23" s="9">
        <v>17</v>
      </c>
      <c r="B23" s="9" t="s">
        <v>38</v>
      </c>
      <c r="C23" s="10">
        <v>6</v>
      </c>
      <c r="D23" s="10">
        <v>1</v>
      </c>
      <c r="E23" s="10">
        <v>7</v>
      </c>
      <c r="F23" s="10">
        <v>923.0251212820715</v>
      </c>
      <c r="G23" s="10">
        <v>170</v>
      </c>
      <c r="H23" s="10">
        <v>0</v>
      </c>
      <c r="I23" s="10"/>
      <c r="J23" s="10">
        <v>1093.0251212820715</v>
      </c>
      <c r="K23" s="10">
        <v>100</v>
      </c>
      <c r="L23" s="10">
        <v>993.0251212820715</v>
      </c>
      <c r="M23" s="13"/>
    </row>
    <row r="24" spans="1:15" ht="15.95" customHeight="1">
      <c r="A24" s="9">
        <v>13</v>
      </c>
      <c r="B24" s="9" t="s">
        <v>40</v>
      </c>
      <c r="C24" s="10">
        <v>6</v>
      </c>
      <c r="D24" s="10">
        <v>1</v>
      </c>
      <c r="E24" s="10">
        <v>7</v>
      </c>
      <c r="F24" s="10">
        <v>2000</v>
      </c>
      <c r="G24" s="10">
        <v>0</v>
      </c>
      <c r="H24" s="10">
        <v>0</v>
      </c>
      <c r="I24" s="10">
        <v>0</v>
      </c>
      <c r="J24" s="10">
        <v>2000</v>
      </c>
      <c r="K24" s="10"/>
      <c r="L24" s="10">
        <v>2000</v>
      </c>
      <c r="M24" s="13"/>
    </row>
    <row r="25" spans="1:15" ht="15.95" customHeight="1">
      <c r="A25" s="9">
        <v>19</v>
      </c>
      <c r="B25" s="9" t="s">
        <v>41</v>
      </c>
      <c r="C25" s="10">
        <v>6</v>
      </c>
      <c r="D25" s="10">
        <v>1</v>
      </c>
      <c r="E25" s="10">
        <v>7</v>
      </c>
      <c r="F25" s="10">
        <v>1400</v>
      </c>
      <c r="G25" s="10">
        <v>150</v>
      </c>
      <c r="H25" s="10"/>
      <c r="I25" s="10"/>
      <c r="J25" s="10">
        <v>1550</v>
      </c>
      <c r="K25" s="10"/>
      <c r="L25" s="10">
        <v>1550</v>
      </c>
      <c r="M25" s="13"/>
    </row>
    <row r="26" spans="1:15" ht="15.95" customHeight="1">
      <c r="A26" s="9">
        <v>22</v>
      </c>
      <c r="B26" s="9" t="s">
        <v>43</v>
      </c>
      <c r="C26" s="10">
        <v>6</v>
      </c>
      <c r="D26" s="10">
        <v>1</v>
      </c>
      <c r="E26" s="10">
        <v>7</v>
      </c>
      <c r="F26" s="10">
        <v>1327.8874402105264</v>
      </c>
      <c r="G26" s="10">
        <v>250</v>
      </c>
      <c r="H26" s="10">
        <v>0</v>
      </c>
      <c r="I26" s="10">
        <v>200</v>
      </c>
      <c r="J26" s="10">
        <v>1777.8874402105264</v>
      </c>
      <c r="K26" s="10">
        <v>400</v>
      </c>
      <c r="L26" s="10">
        <v>1377.8874402105264</v>
      </c>
      <c r="M26" s="13"/>
    </row>
    <row r="27" spans="1:15" ht="15.95" customHeight="1">
      <c r="A27" s="9" t="s">
        <v>21</v>
      </c>
      <c r="B27" s="15" t="s">
        <v>70</v>
      </c>
      <c r="C27" s="10">
        <v>7</v>
      </c>
      <c r="D27" s="10">
        <v>1.1666666666666665</v>
      </c>
      <c r="E27" s="10">
        <v>8</v>
      </c>
      <c r="F27" s="10">
        <v>1028.5714285714287</v>
      </c>
      <c r="G27" s="10">
        <v>175</v>
      </c>
      <c r="H27" s="10">
        <v>0</v>
      </c>
      <c r="I27" s="10"/>
      <c r="J27" s="10">
        <v>1203.5714285714287</v>
      </c>
      <c r="K27" s="10"/>
      <c r="L27" s="10">
        <v>1203.5714285714287</v>
      </c>
      <c r="M27" s="13"/>
    </row>
    <row r="28" spans="1:15" ht="15.95" customHeight="1">
      <c r="A28" s="9">
        <v>24</v>
      </c>
      <c r="B28" s="9" t="s">
        <v>45</v>
      </c>
      <c r="C28" s="10">
        <v>6</v>
      </c>
      <c r="D28" s="10">
        <v>1</v>
      </c>
      <c r="E28" s="10">
        <v>7</v>
      </c>
      <c r="F28" s="10">
        <v>1327.8874402105264</v>
      </c>
      <c r="G28" s="10">
        <v>150</v>
      </c>
      <c r="H28" s="10">
        <v>0</v>
      </c>
      <c r="I28" s="10">
        <v>200</v>
      </c>
      <c r="J28" s="10">
        <v>1677.8874402105264</v>
      </c>
      <c r="K28" s="10"/>
      <c r="L28" s="10">
        <v>1677.8874402105264</v>
      </c>
      <c r="M28" s="13"/>
      <c r="O28" s="14"/>
    </row>
    <row r="29" spans="1:15" ht="15.95" customHeight="1">
      <c r="A29" s="9">
        <v>25</v>
      </c>
      <c r="B29" s="9" t="s">
        <v>46</v>
      </c>
      <c r="C29" s="25">
        <v>4</v>
      </c>
      <c r="D29" s="10">
        <v>0.66666666666666663</v>
      </c>
      <c r="E29" s="10">
        <v>4.666666666666667</v>
      </c>
      <c r="F29" s="10">
        <v>933.33333333333337</v>
      </c>
      <c r="G29" s="10">
        <v>0</v>
      </c>
      <c r="H29" s="10">
        <v>0</v>
      </c>
      <c r="I29" s="10">
        <v>0</v>
      </c>
      <c r="J29" s="10">
        <v>933.33333333333337</v>
      </c>
      <c r="K29" s="10"/>
      <c r="L29" s="10">
        <v>933.33333333333337</v>
      </c>
      <c r="M29" s="13"/>
    </row>
    <row r="30" spans="1:15" ht="15.95" customHeight="1">
      <c r="A30" s="9">
        <v>27</v>
      </c>
      <c r="B30" s="9" t="s">
        <v>48</v>
      </c>
      <c r="C30" s="10">
        <v>7</v>
      </c>
      <c r="D30" s="10">
        <v>1.1666666666666665</v>
      </c>
      <c r="E30" s="10">
        <v>8</v>
      </c>
      <c r="F30" s="10">
        <v>913.22690192065977</v>
      </c>
      <c r="G30" s="10">
        <v>200</v>
      </c>
      <c r="H30" s="10">
        <v>128.57142857142858</v>
      </c>
      <c r="I30" s="10">
        <v>571.42857142857144</v>
      </c>
      <c r="J30" s="10">
        <v>1813.2269019206597</v>
      </c>
      <c r="K30" s="10"/>
      <c r="L30" s="10">
        <v>1813.2269019206597</v>
      </c>
      <c r="M30" s="13"/>
    </row>
    <row r="31" spans="1:15" ht="15.95" customHeight="1">
      <c r="A31" s="9">
        <v>28</v>
      </c>
      <c r="B31" s="9" t="s">
        <v>52</v>
      </c>
      <c r="C31" s="10">
        <v>6</v>
      </c>
      <c r="D31" s="10">
        <v>1</v>
      </c>
      <c r="E31" s="10">
        <v>7</v>
      </c>
      <c r="F31" s="10">
        <v>1400</v>
      </c>
      <c r="G31" s="10">
        <v>150</v>
      </c>
      <c r="H31" s="10">
        <v>0</v>
      </c>
      <c r="I31" s="10">
        <v>0</v>
      </c>
      <c r="J31" s="10">
        <v>1550</v>
      </c>
      <c r="K31" s="10"/>
      <c r="L31" s="10">
        <v>1550</v>
      </c>
      <c r="M31" s="13"/>
      <c r="N31" s="14"/>
    </row>
    <row r="32" spans="1:15" ht="15.95" customHeight="1">
      <c r="A32" s="9">
        <v>28</v>
      </c>
      <c r="B32" s="9" t="s">
        <v>53</v>
      </c>
      <c r="C32" s="10">
        <v>6</v>
      </c>
      <c r="D32" s="10">
        <v>1</v>
      </c>
      <c r="E32" s="10">
        <v>7</v>
      </c>
      <c r="F32" s="10">
        <v>1400</v>
      </c>
      <c r="G32" s="10">
        <v>125</v>
      </c>
      <c r="H32" s="10">
        <v>0</v>
      </c>
      <c r="I32" s="10">
        <v>0</v>
      </c>
      <c r="J32" s="10">
        <v>1525</v>
      </c>
      <c r="K32" s="10"/>
      <c r="L32" s="10">
        <v>1525</v>
      </c>
      <c r="M32" s="13"/>
      <c r="N32" s="14"/>
    </row>
    <row r="33" spans="1:15" ht="15.95" customHeight="1">
      <c r="A33" s="9">
        <v>28</v>
      </c>
      <c r="B33" s="9" t="s">
        <v>54</v>
      </c>
      <c r="C33" s="10">
        <v>6</v>
      </c>
      <c r="D33" s="10">
        <v>1</v>
      </c>
      <c r="E33" s="10">
        <v>7</v>
      </c>
      <c r="F33" s="10">
        <v>733.29062420889625</v>
      </c>
      <c r="G33" s="10">
        <v>150</v>
      </c>
      <c r="H33" s="10">
        <v>0</v>
      </c>
      <c r="I33" s="10">
        <v>400</v>
      </c>
      <c r="J33" s="10">
        <v>1283.2906242088961</v>
      </c>
      <c r="K33" s="10">
        <v>300</v>
      </c>
      <c r="L33" s="10">
        <v>983.29062420889613</v>
      </c>
      <c r="M33" s="13"/>
      <c r="N33" s="14"/>
    </row>
    <row r="34" spans="1:15" ht="15.95" customHeight="1">
      <c r="A34" s="9">
        <v>29</v>
      </c>
      <c r="B34" s="9" t="s">
        <v>56</v>
      </c>
      <c r="C34" s="10">
        <v>6</v>
      </c>
      <c r="D34" s="10">
        <v>1</v>
      </c>
      <c r="E34" s="10">
        <v>7</v>
      </c>
      <c r="F34" s="10">
        <v>1002.9730580750802</v>
      </c>
      <c r="G34" s="10">
        <v>120</v>
      </c>
      <c r="H34" s="10">
        <v>0</v>
      </c>
      <c r="I34" s="10">
        <v>500</v>
      </c>
      <c r="J34" s="10">
        <v>1622.9730580750802</v>
      </c>
      <c r="K34" s="10">
        <v>500</v>
      </c>
      <c r="L34" s="10">
        <v>1122.9730580750802</v>
      </c>
      <c r="M34" s="13"/>
      <c r="O34" s="14"/>
    </row>
    <row r="35" spans="1:15" ht="20.25">
      <c r="A35" s="110" t="s">
        <v>66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2"/>
      <c r="M35" s="13"/>
    </row>
    <row r="36" spans="1:15" ht="15.95" customHeight="1">
      <c r="A36" s="9">
        <v>10</v>
      </c>
      <c r="B36" s="9" t="s">
        <v>31</v>
      </c>
      <c r="C36" s="10">
        <v>6</v>
      </c>
      <c r="D36" s="10">
        <v>1</v>
      </c>
      <c r="E36" s="10">
        <v>7</v>
      </c>
      <c r="F36" s="10">
        <v>588.87548972233412</v>
      </c>
      <c r="G36" s="10">
        <v>120</v>
      </c>
      <c r="H36" s="10">
        <v>0</v>
      </c>
      <c r="I36" s="10">
        <v>3000</v>
      </c>
      <c r="J36" s="10">
        <v>3708.8754897223344</v>
      </c>
      <c r="K36" s="10"/>
      <c r="L36" s="10">
        <v>3708.8754897223344</v>
      </c>
      <c r="M36" s="13"/>
    </row>
    <row r="37" spans="1:15" ht="15.95" customHeight="1">
      <c r="A37" s="9">
        <v>16</v>
      </c>
      <c r="B37" s="9" t="s">
        <v>36</v>
      </c>
      <c r="C37" s="10">
        <v>6</v>
      </c>
      <c r="D37" s="10">
        <v>1</v>
      </c>
      <c r="E37" s="10">
        <v>7</v>
      </c>
      <c r="F37" s="10">
        <v>1500</v>
      </c>
      <c r="G37" s="10">
        <v>150</v>
      </c>
      <c r="H37" s="10"/>
      <c r="I37" s="10"/>
      <c r="J37" s="10">
        <v>1650</v>
      </c>
      <c r="K37" s="10"/>
      <c r="L37" s="10">
        <v>1650</v>
      </c>
      <c r="M37" s="13"/>
    </row>
    <row r="38" spans="1:15" ht="15.95" customHeight="1">
      <c r="A38" s="9">
        <v>24</v>
      </c>
      <c r="B38" s="9" t="s">
        <v>44</v>
      </c>
      <c r="C38" s="25">
        <v>6</v>
      </c>
      <c r="D38" s="10">
        <v>1</v>
      </c>
      <c r="E38" s="10">
        <v>7</v>
      </c>
      <c r="F38" s="10">
        <v>2000</v>
      </c>
      <c r="G38" s="10">
        <v>150</v>
      </c>
      <c r="H38" s="10">
        <v>0</v>
      </c>
      <c r="I38" s="10">
        <v>0</v>
      </c>
      <c r="J38" s="10">
        <v>2150</v>
      </c>
      <c r="K38" s="10"/>
      <c r="L38" s="10">
        <v>2150</v>
      </c>
      <c r="M38" s="13"/>
      <c r="O38" s="14"/>
    </row>
    <row r="39" spans="1:15" ht="15.95" customHeight="1">
      <c r="A39" s="9"/>
      <c r="B39" s="9" t="s">
        <v>49</v>
      </c>
      <c r="C39" s="10">
        <v>5</v>
      </c>
      <c r="D39" s="10">
        <v>0.83333333333333326</v>
      </c>
      <c r="E39" s="10">
        <v>5.833333333333333</v>
      </c>
      <c r="F39" s="10">
        <v>1132.9355934385962</v>
      </c>
      <c r="G39" s="10">
        <v>125</v>
      </c>
      <c r="H39" s="10">
        <v>0</v>
      </c>
      <c r="I39" s="10">
        <v>0</v>
      </c>
      <c r="J39" s="10">
        <v>1257.9355934385962</v>
      </c>
      <c r="K39" s="10">
        <v>300</v>
      </c>
      <c r="L39" s="10">
        <v>957.93559343859624</v>
      </c>
      <c r="M39" s="13"/>
      <c r="N39" s="14"/>
    </row>
    <row r="40" spans="1:15" ht="15.95" customHeight="1">
      <c r="A40" s="9">
        <v>29</v>
      </c>
      <c r="B40" s="9" t="s">
        <v>58</v>
      </c>
      <c r="C40" s="10">
        <v>6</v>
      </c>
      <c r="D40" s="10">
        <v>1</v>
      </c>
      <c r="E40" s="10">
        <v>7</v>
      </c>
      <c r="F40" s="10">
        <v>1404.6429270082383</v>
      </c>
      <c r="G40" s="10">
        <v>150</v>
      </c>
      <c r="H40" s="10">
        <v>0</v>
      </c>
      <c r="I40" s="10">
        <v>0</v>
      </c>
      <c r="J40" s="10">
        <v>1554.6429270082383</v>
      </c>
      <c r="K40" s="10">
        <v>615.5</v>
      </c>
      <c r="L40" s="10">
        <v>939.1429270082383</v>
      </c>
      <c r="M40" s="13"/>
      <c r="O40" s="26"/>
    </row>
    <row r="41" spans="1:15" ht="15.95" customHeight="1">
      <c r="A41" s="110" t="s">
        <v>67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2"/>
      <c r="M41" s="13"/>
    </row>
    <row r="42" spans="1:15" ht="15.95" customHeight="1">
      <c r="A42" s="9">
        <v>4</v>
      </c>
      <c r="B42" s="9" t="s">
        <v>20</v>
      </c>
      <c r="C42" s="10">
        <v>6</v>
      </c>
      <c r="D42" s="10">
        <v>1</v>
      </c>
      <c r="E42" s="10">
        <v>7</v>
      </c>
      <c r="F42" s="10">
        <v>580.98678778685019</v>
      </c>
      <c r="G42" s="10">
        <v>0</v>
      </c>
      <c r="H42" s="10">
        <v>0</v>
      </c>
      <c r="I42" s="10">
        <v>400</v>
      </c>
      <c r="J42" s="10">
        <v>980.98678778685019</v>
      </c>
      <c r="K42" s="10"/>
      <c r="L42" s="10">
        <v>980.98678778685019</v>
      </c>
      <c r="M42" s="13"/>
    </row>
    <row r="43" spans="1:15" ht="15.95" customHeight="1">
      <c r="A43" s="15">
        <v>1</v>
      </c>
      <c r="B43" s="15" t="s">
        <v>69</v>
      </c>
      <c r="C43" s="62">
        <v>6</v>
      </c>
      <c r="D43" s="62">
        <v>1</v>
      </c>
      <c r="E43" s="62">
        <v>7</v>
      </c>
      <c r="F43" s="10">
        <v>1327.8874402105264</v>
      </c>
      <c r="G43" s="62"/>
      <c r="H43" s="10">
        <v>0</v>
      </c>
      <c r="I43" s="10">
        <v>1600</v>
      </c>
      <c r="J43" s="62">
        <v>2927.8874402105266</v>
      </c>
      <c r="K43" s="62"/>
      <c r="L43" s="62">
        <v>2927.8874402105266</v>
      </c>
      <c r="M43" s="13"/>
      <c r="N43" s="63"/>
      <c r="O43" s="63"/>
    </row>
    <row r="44" spans="1:15" ht="15.95" customHeight="1">
      <c r="A44" s="9" t="s">
        <v>21</v>
      </c>
      <c r="B44" s="9" t="s">
        <v>24</v>
      </c>
      <c r="C44" s="10">
        <v>6</v>
      </c>
      <c r="D44" s="10">
        <v>1</v>
      </c>
      <c r="E44" s="10">
        <v>7</v>
      </c>
      <c r="F44" s="10">
        <v>901.75437729379428</v>
      </c>
      <c r="G44" s="10">
        <v>150</v>
      </c>
      <c r="H44" s="10">
        <v>0</v>
      </c>
      <c r="I44" s="10">
        <v>300</v>
      </c>
      <c r="J44" s="10">
        <v>1351.7543772937943</v>
      </c>
      <c r="K44" s="10">
        <v>200</v>
      </c>
      <c r="L44" s="10">
        <v>1151.7543772937943</v>
      </c>
      <c r="M44" s="13"/>
    </row>
    <row r="45" spans="1:15" ht="15.95" customHeight="1">
      <c r="A45" s="9">
        <v>24</v>
      </c>
      <c r="B45" s="9" t="s">
        <v>32</v>
      </c>
      <c r="C45" s="10">
        <v>6</v>
      </c>
      <c r="D45" s="10">
        <v>1</v>
      </c>
      <c r="E45" s="10">
        <v>7</v>
      </c>
      <c r="F45" s="10">
        <v>2000</v>
      </c>
      <c r="G45" s="10">
        <v>150</v>
      </c>
      <c r="H45" s="10">
        <v>0</v>
      </c>
      <c r="I45" s="10">
        <v>0</v>
      </c>
      <c r="J45" s="10">
        <v>2150</v>
      </c>
      <c r="K45" s="10">
        <v>250</v>
      </c>
      <c r="L45" s="10">
        <v>1900</v>
      </c>
      <c r="M45" s="13"/>
    </row>
    <row r="46" spans="1:15" ht="15.95" customHeight="1">
      <c r="A46" s="9">
        <v>13</v>
      </c>
      <c r="B46" s="9" t="s">
        <v>39</v>
      </c>
      <c r="C46" s="10">
        <v>6</v>
      </c>
      <c r="D46" s="10">
        <v>1</v>
      </c>
      <c r="E46" s="10">
        <v>7</v>
      </c>
      <c r="F46" s="10">
        <v>2000</v>
      </c>
      <c r="G46" s="10">
        <v>150</v>
      </c>
      <c r="H46" s="10">
        <v>0</v>
      </c>
      <c r="I46" s="10">
        <v>0</v>
      </c>
      <c r="J46" s="10">
        <v>2150</v>
      </c>
      <c r="K46" s="10"/>
      <c r="L46" s="10">
        <v>2150</v>
      </c>
      <c r="M46" s="13"/>
    </row>
    <row r="47" spans="1:15" ht="15.95" customHeight="1">
      <c r="A47" s="9">
        <v>21</v>
      </c>
      <c r="B47" s="9" t="s">
        <v>42</v>
      </c>
      <c r="C47" s="10">
        <v>6</v>
      </c>
      <c r="D47" s="10">
        <v>1</v>
      </c>
      <c r="E47" s="10">
        <v>7</v>
      </c>
      <c r="F47" s="10">
        <v>790.55414266213916</v>
      </c>
      <c r="G47" s="10">
        <v>0</v>
      </c>
      <c r="H47" s="10">
        <v>0</v>
      </c>
      <c r="I47" s="10"/>
      <c r="J47" s="10">
        <v>790.55414266213916</v>
      </c>
      <c r="K47" s="10"/>
      <c r="L47" s="10">
        <v>790.55414266213916</v>
      </c>
      <c r="M47" s="13"/>
    </row>
    <row r="48" spans="1:15" ht="15.95" customHeight="1">
      <c r="A48" s="9">
        <v>27</v>
      </c>
      <c r="B48" s="9" t="s">
        <v>47</v>
      </c>
      <c r="C48" s="10">
        <v>5</v>
      </c>
      <c r="D48" s="10">
        <v>0.83333333333333326</v>
      </c>
      <c r="E48" s="10">
        <v>5.833333333333333</v>
      </c>
      <c r="F48" s="10">
        <v>852.4265896694161</v>
      </c>
      <c r="G48" s="10">
        <v>0</v>
      </c>
      <c r="H48" s="10">
        <v>0</v>
      </c>
      <c r="I48" s="10">
        <v>833.33333333333337</v>
      </c>
      <c r="J48" s="10">
        <v>1685.7599230027495</v>
      </c>
      <c r="K48" s="10">
        <v>400</v>
      </c>
      <c r="L48" s="10">
        <v>1285.7599230027495</v>
      </c>
      <c r="M48" s="13"/>
    </row>
    <row r="49" spans="1:15" ht="15.95" customHeight="1">
      <c r="A49" s="9">
        <v>29</v>
      </c>
      <c r="B49" s="9" t="s">
        <v>57</v>
      </c>
      <c r="C49" s="10">
        <v>6</v>
      </c>
      <c r="D49" s="10">
        <v>1</v>
      </c>
      <c r="E49" s="10">
        <v>7</v>
      </c>
      <c r="F49" s="10">
        <v>900.00000000000011</v>
      </c>
      <c r="G49" s="10">
        <v>120</v>
      </c>
      <c r="H49" s="10">
        <v>0</v>
      </c>
      <c r="I49" s="10">
        <v>0</v>
      </c>
      <c r="J49" s="10">
        <v>1020.0000000000001</v>
      </c>
      <c r="K49" s="10"/>
      <c r="L49" s="10">
        <v>1020.0000000000001</v>
      </c>
      <c r="M49" s="13"/>
      <c r="O49" s="14"/>
    </row>
    <row r="50" spans="1:15" ht="15.95" customHeight="1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3"/>
      <c r="O50" s="26"/>
    </row>
    <row r="51" spans="1:15" ht="15.95" customHeight="1">
      <c r="A51" s="9"/>
      <c r="B51" s="9"/>
      <c r="C51" s="10">
        <f t="shared" ref="C51:L51" si="0">SUM(C10:C34)+SUM(C36:C40)+SUM(C42:C49)</f>
        <v>214</v>
      </c>
      <c r="D51" s="10">
        <f t="shared" si="0"/>
        <v>35.666666666666671</v>
      </c>
      <c r="E51" s="10">
        <f t="shared" si="0"/>
        <v>249.00000000000003</v>
      </c>
      <c r="F51" s="10">
        <f t="shared" si="0"/>
        <v>43382.656129215327</v>
      </c>
      <c r="G51" s="10">
        <f t="shared" si="0"/>
        <v>4245</v>
      </c>
      <c r="H51" s="10">
        <f t="shared" si="0"/>
        <v>471.42857142857144</v>
      </c>
      <c r="I51" s="10">
        <f t="shared" si="0"/>
        <v>12675.04761904762</v>
      </c>
      <c r="J51" s="10">
        <f t="shared" si="0"/>
        <v>60774.132319691511</v>
      </c>
      <c r="K51" s="10">
        <f t="shared" si="0"/>
        <v>4815.5</v>
      </c>
      <c r="L51" s="10">
        <f t="shared" si="0"/>
        <v>55958.632319691511</v>
      </c>
      <c r="M51" s="16"/>
      <c r="O51" s="14"/>
    </row>
    <row r="52" spans="1:15" ht="15.95" customHeight="1">
      <c r="A52" s="8"/>
      <c r="B52" s="9" t="s">
        <v>59</v>
      </c>
      <c r="C52" s="9"/>
      <c r="D52" s="9"/>
      <c r="E52" s="9"/>
      <c r="F52" s="9"/>
      <c r="G52" s="9"/>
      <c r="H52" s="9"/>
      <c r="I52" s="9"/>
      <c r="J52" s="9"/>
      <c r="K52" s="17"/>
      <c r="L52" s="18"/>
      <c r="M52" s="18"/>
      <c r="N52" s="14"/>
      <c r="O52" s="14"/>
    </row>
  </sheetData>
  <mergeCells count="8">
    <mergeCell ref="A9:L9"/>
    <mergeCell ref="A41:L41"/>
    <mergeCell ref="A35:L35"/>
    <mergeCell ref="A1:L1"/>
    <mergeCell ref="A3:L3"/>
    <mergeCell ref="C5:E5"/>
    <mergeCell ref="F5:I5"/>
    <mergeCell ref="H6:I6"/>
  </mergeCells>
  <pageMargins left="0.70866141732283472" right="0.70866141732283472" top="0.4" bottom="0.4" header="0.31496062992125984" footer="0.31496062992125984"/>
  <pageSetup paperSize="9" scale="67" orientation="landscape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N52"/>
  <sheetViews>
    <sheetView zoomScale="75" zoomScaleNormal="75" workbookViewId="0">
      <selection activeCell="H32" sqref="H32"/>
    </sheetView>
  </sheetViews>
  <sheetFormatPr baseColWidth="10" defaultRowHeight="14.1" customHeight="1"/>
  <cols>
    <col min="1" max="1" width="3.42578125" style="2" customWidth="1"/>
    <col min="2" max="2" width="34.7109375" style="2" customWidth="1"/>
    <col min="3" max="3" width="7.7109375" style="2" customWidth="1"/>
    <col min="4" max="4" width="6.7109375" style="2" customWidth="1"/>
    <col min="5" max="5" width="6.140625" style="2" customWidth="1"/>
    <col min="6" max="6" width="12.5703125" style="2" customWidth="1"/>
    <col min="7" max="7" width="10.5703125" style="2" customWidth="1"/>
    <col min="8" max="8" width="8.7109375" style="2" customWidth="1"/>
    <col min="9" max="9" width="11.85546875" style="2" bestFit="1" customWidth="1"/>
    <col min="10" max="10" width="12.7109375" style="2" customWidth="1"/>
    <col min="11" max="11" width="11.42578125" style="2"/>
    <col min="12" max="12" width="13.140625" style="2" customWidth="1"/>
    <col min="13" max="13" width="32.28515625" style="2" customWidth="1"/>
    <col min="14" max="14" width="12.5703125" style="2" customWidth="1"/>
    <col min="15" max="16384" width="11.42578125" style="2"/>
  </cols>
  <sheetData>
    <row r="1" spans="1:13" ht="14.1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  <c r="M1" s="1"/>
    </row>
    <row r="2" spans="1:13" ht="14.1" customHeight="1">
      <c r="A2" s="3"/>
      <c r="B2" s="4"/>
      <c r="C2" s="4"/>
      <c r="D2" s="4"/>
      <c r="E2" s="4"/>
      <c r="F2" s="4"/>
      <c r="G2" s="5"/>
      <c r="H2" s="5"/>
      <c r="I2" s="1"/>
      <c r="J2" s="5"/>
      <c r="K2" s="1"/>
      <c r="L2" s="1"/>
      <c r="M2" s="1"/>
    </row>
    <row r="3" spans="1:13" ht="14.1" customHeight="1">
      <c r="A3" s="80" t="s">
        <v>72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  <c r="M3" s="1"/>
    </row>
    <row r="4" spans="1:13" ht="14.1" customHeight="1">
      <c r="A4" s="6"/>
      <c r="B4" s="7"/>
      <c r="C4" s="7"/>
      <c r="D4" s="7"/>
      <c r="E4" s="7"/>
      <c r="F4" s="7"/>
      <c r="G4" s="5"/>
      <c r="H4" s="5"/>
      <c r="I4" s="1"/>
      <c r="J4" s="5"/>
      <c r="K4" s="1"/>
      <c r="L4" s="1"/>
      <c r="M4" s="1"/>
    </row>
    <row r="5" spans="1:13" ht="14.1" customHeight="1">
      <c r="A5" s="8"/>
      <c r="B5" s="9" t="s">
        <v>2</v>
      </c>
      <c r="C5" s="80" t="s">
        <v>3</v>
      </c>
      <c r="D5" s="81"/>
      <c r="E5" s="82"/>
      <c r="F5" s="89" t="s">
        <v>4</v>
      </c>
      <c r="G5" s="90"/>
      <c r="H5" s="90"/>
      <c r="I5" s="91"/>
      <c r="J5" s="10" t="s">
        <v>5</v>
      </c>
      <c r="K5" s="1"/>
      <c r="L5" s="1"/>
      <c r="M5" s="1"/>
    </row>
    <row r="6" spans="1:13" ht="14.1" customHeight="1">
      <c r="A6" s="8"/>
      <c r="B6" s="7"/>
      <c r="C6" s="10" t="s">
        <v>6</v>
      </c>
      <c r="D6" s="10" t="s">
        <v>7</v>
      </c>
      <c r="E6" s="10" t="s">
        <v>8</v>
      </c>
      <c r="F6" s="10"/>
      <c r="G6" s="10" t="s">
        <v>9</v>
      </c>
      <c r="H6" s="89" t="s">
        <v>10</v>
      </c>
      <c r="I6" s="91"/>
      <c r="J6" s="10"/>
      <c r="K6" s="10"/>
      <c r="L6" s="10"/>
      <c r="M6" s="1"/>
    </row>
    <row r="7" spans="1:13" ht="14.1" customHeight="1">
      <c r="A7" s="8"/>
      <c r="B7" s="7"/>
      <c r="C7" s="10"/>
      <c r="D7" s="10"/>
      <c r="E7" s="10"/>
      <c r="F7" s="10" t="s">
        <v>11</v>
      </c>
      <c r="G7" s="10" t="s">
        <v>12</v>
      </c>
      <c r="H7" s="10" t="s">
        <v>11</v>
      </c>
      <c r="I7" s="10" t="s">
        <v>13</v>
      </c>
      <c r="J7" s="10" t="s">
        <v>14</v>
      </c>
      <c r="K7" s="10" t="s">
        <v>15</v>
      </c>
      <c r="L7" s="10" t="s">
        <v>8</v>
      </c>
      <c r="M7" s="11"/>
    </row>
    <row r="8" spans="1:13" ht="14.1" customHeight="1">
      <c r="A8" s="8"/>
      <c r="B8" s="7"/>
      <c r="C8" s="10"/>
      <c r="D8" s="10"/>
      <c r="E8" s="10"/>
      <c r="F8" s="10"/>
      <c r="G8" s="10" t="s">
        <v>16</v>
      </c>
      <c r="H8" s="10"/>
      <c r="I8" s="10"/>
      <c r="J8" s="10"/>
      <c r="K8" s="10"/>
      <c r="L8" s="10"/>
      <c r="M8" s="1"/>
    </row>
    <row r="9" spans="1:13" ht="20.25">
      <c r="A9" s="110" t="s">
        <v>65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2"/>
      <c r="M9" s="79"/>
    </row>
    <row r="10" spans="1:13" ht="14.1" customHeight="1">
      <c r="A10" s="9">
        <v>1</v>
      </c>
      <c r="B10" s="9" t="s">
        <v>17</v>
      </c>
      <c r="C10" s="10">
        <f>2+1</f>
        <v>3</v>
      </c>
      <c r="D10" s="10">
        <f>+(1/6)*C10</f>
        <v>0.5</v>
      </c>
      <c r="E10" s="10">
        <f>+IF(C10&lt;7,C10+D10,C10+1)</f>
        <v>3.5</v>
      </c>
      <c r="F10" s="10">
        <f>LOOKUP(B10,[2]Hoja1!$B$11:$P$52,[2]Hoja1!$P$11:$P$52)</f>
        <v>261.25458077726557</v>
      </c>
      <c r="G10" s="10">
        <v>0</v>
      </c>
      <c r="H10" s="10">
        <f>IF(E10&gt;7,1500/7*(E10-7),0)</f>
        <v>0</v>
      </c>
      <c r="I10" s="10">
        <f>+((300*1)/7)*E10</f>
        <v>150</v>
      </c>
      <c r="J10" s="10">
        <f>SUM(F10:I10)</f>
        <v>411.25458077726557</v>
      </c>
      <c r="K10" s="10"/>
      <c r="L10" s="10">
        <f>+J10-K10</f>
        <v>411.25458077726557</v>
      </c>
      <c r="M10" s="13"/>
    </row>
    <row r="11" spans="1:13" ht="14.1" customHeight="1">
      <c r="A11" s="9">
        <v>2</v>
      </c>
      <c r="B11" s="9" t="s">
        <v>18</v>
      </c>
      <c r="C11" s="10">
        <v>5</v>
      </c>
      <c r="D11" s="10">
        <v>0.83333333333333326</v>
      </c>
      <c r="E11" s="10">
        <v>5.833333333333333</v>
      </c>
      <c r="F11" s="10">
        <v>1132.9355934385962</v>
      </c>
      <c r="G11" s="10">
        <v>0</v>
      </c>
      <c r="H11" s="10">
        <v>0</v>
      </c>
      <c r="I11" s="10">
        <v>166.66666666666666</v>
      </c>
      <c r="J11" s="10">
        <v>1299.602260105263</v>
      </c>
      <c r="K11" s="10">
        <v>300</v>
      </c>
      <c r="L11" s="10">
        <v>999.60226010526299</v>
      </c>
      <c r="M11" s="13"/>
    </row>
    <row r="12" spans="1:13" ht="14.1" customHeight="1">
      <c r="A12" s="9">
        <v>3</v>
      </c>
      <c r="B12" s="9" t="s">
        <v>19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/>
      <c r="L12" s="10">
        <v>0</v>
      </c>
      <c r="M12" s="13"/>
    </row>
    <row r="13" spans="1:13" ht="14.1" customHeight="1">
      <c r="A13" s="9" t="s">
        <v>21</v>
      </c>
      <c r="B13" s="15" t="s">
        <v>22</v>
      </c>
      <c r="C13" s="10">
        <v>6</v>
      </c>
      <c r="D13" s="10">
        <v>1</v>
      </c>
      <c r="E13" s="10">
        <v>7</v>
      </c>
      <c r="F13" s="10">
        <v>1001.1743238567486</v>
      </c>
      <c r="G13" s="10">
        <v>200</v>
      </c>
      <c r="H13" s="10">
        <v>0</v>
      </c>
      <c r="I13" s="10">
        <v>400</v>
      </c>
      <c r="J13" s="10">
        <v>1601.1743238567487</v>
      </c>
      <c r="K13" s="10">
        <v>400</v>
      </c>
      <c r="L13" s="10">
        <v>1201.1743238567487</v>
      </c>
      <c r="M13" s="13"/>
    </row>
    <row r="14" spans="1:13" ht="14.1" customHeight="1">
      <c r="A14" s="9" t="s">
        <v>21</v>
      </c>
      <c r="B14" s="9" t="s">
        <v>23</v>
      </c>
      <c r="C14" s="10">
        <v>6</v>
      </c>
      <c r="D14" s="10">
        <v>1</v>
      </c>
      <c r="E14" s="10">
        <v>7</v>
      </c>
      <c r="F14" s="10">
        <v>900.00000000000011</v>
      </c>
      <c r="G14" s="10">
        <v>120</v>
      </c>
      <c r="H14" s="10">
        <v>0</v>
      </c>
      <c r="I14" s="10"/>
      <c r="J14" s="10">
        <v>1020.0000000000001</v>
      </c>
      <c r="K14" s="10">
        <v>350</v>
      </c>
      <c r="L14" s="10">
        <v>670.00000000000011</v>
      </c>
      <c r="M14" s="13"/>
    </row>
    <row r="15" spans="1:13" ht="14.1" customHeight="1">
      <c r="A15" s="9" t="s">
        <v>21</v>
      </c>
      <c r="B15" s="9" t="s">
        <v>25</v>
      </c>
      <c r="C15" s="10">
        <v>6</v>
      </c>
      <c r="D15" s="10">
        <v>1</v>
      </c>
      <c r="E15" s="10">
        <v>7</v>
      </c>
      <c r="F15" s="10">
        <v>2000</v>
      </c>
      <c r="G15" s="10"/>
      <c r="H15" s="10"/>
      <c r="I15" s="10"/>
      <c r="J15" s="10">
        <v>2000</v>
      </c>
      <c r="K15" s="10"/>
      <c r="L15" s="10">
        <v>2000</v>
      </c>
      <c r="M15" s="13"/>
    </row>
    <row r="16" spans="1:13" ht="14.1" customHeight="1">
      <c r="A16" s="9">
        <v>6</v>
      </c>
      <c r="B16" s="9" t="s">
        <v>26</v>
      </c>
      <c r="C16" s="10">
        <v>3</v>
      </c>
      <c r="D16" s="10">
        <v>0.5</v>
      </c>
      <c r="E16" s="10">
        <v>3.5</v>
      </c>
      <c r="F16" s="10">
        <v>554.37217394049492</v>
      </c>
      <c r="G16" s="10">
        <v>100</v>
      </c>
      <c r="H16" s="10">
        <v>0</v>
      </c>
      <c r="I16" s="10">
        <v>100</v>
      </c>
      <c r="J16" s="10">
        <v>754.37217394049492</v>
      </c>
      <c r="K16" s="10"/>
      <c r="L16" s="10">
        <v>754.37217394049492</v>
      </c>
      <c r="M16" s="13"/>
    </row>
    <row r="17" spans="1:14" ht="14.1" customHeight="1">
      <c r="A17" s="9">
        <v>7</v>
      </c>
      <c r="B17" s="9" t="s">
        <v>27</v>
      </c>
      <c r="C17" s="10">
        <v>6</v>
      </c>
      <c r="D17" s="10">
        <v>1</v>
      </c>
      <c r="E17" s="10">
        <v>7</v>
      </c>
      <c r="F17" s="10">
        <v>601.27202133523724</v>
      </c>
      <c r="G17" s="10">
        <v>300</v>
      </c>
      <c r="H17" s="10">
        <v>0</v>
      </c>
      <c r="I17" s="10">
        <v>600</v>
      </c>
      <c r="J17" s="10">
        <v>1501.2720213352372</v>
      </c>
      <c r="K17" s="10">
        <v>500</v>
      </c>
      <c r="L17" s="10">
        <v>1001.2720213352372</v>
      </c>
      <c r="M17" s="13"/>
    </row>
    <row r="18" spans="1:14" ht="14.1" customHeight="1">
      <c r="A18" s="9">
        <v>8</v>
      </c>
      <c r="B18" s="9" t="s">
        <v>29</v>
      </c>
      <c r="C18" s="10">
        <v>6</v>
      </c>
      <c r="D18" s="10">
        <v>1</v>
      </c>
      <c r="E18" s="10">
        <v>7</v>
      </c>
      <c r="F18" s="10">
        <v>2032.6585613669713</v>
      </c>
      <c r="G18" s="10">
        <v>150</v>
      </c>
      <c r="H18" s="10">
        <v>0</v>
      </c>
      <c r="I18" s="10">
        <v>2156</v>
      </c>
      <c r="J18" s="10">
        <v>4338.6585613669713</v>
      </c>
      <c r="K18" s="10"/>
      <c r="L18" s="10">
        <v>4338.6585613669713</v>
      </c>
      <c r="M18" s="13"/>
    </row>
    <row r="19" spans="1:14" ht="14.1" customHeight="1">
      <c r="A19" s="9">
        <v>9</v>
      </c>
      <c r="B19" s="9" t="s">
        <v>30</v>
      </c>
      <c r="C19" s="10">
        <v>2</v>
      </c>
      <c r="D19" s="10">
        <v>0.33333333333333331</v>
      </c>
      <c r="E19" s="10">
        <v>2.3333333333333335</v>
      </c>
      <c r="F19" s="10">
        <v>290.05873311422522</v>
      </c>
      <c r="G19" s="25">
        <v>0</v>
      </c>
      <c r="H19" s="10">
        <v>0</v>
      </c>
      <c r="I19" s="10"/>
      <c r="J19" s="10">
        <v>290.05873311422522</v>
      </c>
      <c r="K19" s="10"/>
      <c r="L19" s="10">
        <v>290.05873311422522</v>
      </c>
      <c r="M19" s="64"/>
    </row>
    <row r="20" spans="1:14" ht="14.1" customHeight="1">
      <c r="A20" s="9">
        <v>12</v>
      </c>
      <c r="B20" s="9" t="s">
        <v>34</v>
      </c>
      <c r="C20" s="10">
        <v>5</v>
      </c>
      <c r="D20" s="10">
        <v>0.83333333333333326</v>
      </c>
      <c r="E20" s="10">
        <v>5.833333333333333</v>
      </c>
      <c r="F20" s="10">
        <v>782.11649072335695</v>
      </c>
      <c r="G20" s="10">
        <v>100</v>
      </c>
      <c r="H20" s="10">
        <v>0</v>
      </c>
      <c r="I20" s="10"/>
      <c r="J20" s="10">
        <v>882.11649072335695</v>
      </c>
      <c r="K20" s="10">
        <v>200</v>
      </c>
      <c r="L20" s="10">
        <v>682.11649072335695</v>
      </c>
      <c r="M20" s="13"/>
    </row>
    <row r="21" spans="1:14" ht="14.1" customHeight="1">
      <c r="A21" s="9">
        <v>15</v>
      </c>
      <c r="B21" s="9" t="s">
        <v>35</v>
      </c>
      <c r="C21" s="10">
        <v>4</v>
      </c>
      <c r="D21" s="10">
        <v>0.66666666666666663</v>
      </c>
      <c r="E21" s="10">
        <v>4.666666666666667</v>
      </c>
      <c r="F21" s="10">
        <v>933.33333333333337</v>
      </c>
      <c r="G21" s="10">
        <v>0</v>
      </c>
      <c r="H21" s="10"/>
      <c r="I21" s="10"/>
      <c r="J21" s="10">
        <v>933.33333333333337</v>
      </c>
      <c r="K21" s="10"/>
      <c r="L21" s="10">
        <v>933.33333333333337</v>
      </c>
      <c r="M21" s="13"/>
    </row>
    <row r="22" spans="1:14" ht="14.1" customHeight="1">
      <c r="A22" s="9">
        <v>16</v>
      </c>
      <c r="B22" s="9" t="s">
        <v>37</v>
      </c>
      <c r="C22" s="10">
        <v>6</v>
      </c>
      <c r="D22" s="10">
        <v>1</v>
      </c>
      <c r="E22" s="10">
        <v>7</v>
      </c>
      <c r="F22" s="10">
        <v>1006.9766923029792</v>
      </c>
      <c r="G22" s="10">
        <v>150</v>
      </c>
      <c r="H22" s="10">
        <v>0</v>
      </c>
      <c r="I22" s="10">
        <v>1000</v>
      </c>
      <c r="J22" s="10">
        <v>2156.9766923029792</v>
      </c>
      <c r="K22" s="10"/>
      <c r="L22" s="10">
        <v>2156.9766923029792</v>
      </c>
      <c r="M22" s="13"/>
    </row>
    <row r="23" spans="1:14" ht="14.1" customHeight="1">
      <c r="A23" s="9">
        <v>17</v>
      </c>
      <c r="B23" s="9" t="s">
        <v>38</v>
      </c>
      <c r="C23" s="10">
        <v>6</v>
      </c>
      <c r="D23" s="10">
        <v>1</v>
      </c>
      <c r="E23" s="10">
        <v>7</v>
      </c>
      <c r="F23" s="10">
        <v>923.0251212820715</v>
      </c>
      <c r="G23" s="10">
        <v>170</v>
      </c>
      <c r="H23" s="10">
        <v>0</v>
      </c>
      <c r="I23" s="10"/>
      <c r="J23" s="10">
        <v>1093.0251212820715</v>
      </c>
      <c r="K23" s="10">
        <v>100</v>
      </c>
      <c r="L23" s="10">
        <v>993.0251212820715</v>
      </c>
      <c r="M23" s="13"/>
    </row>
    <row r="24" spans="1:14" ht="14.1" customHeight="1">
      <c r="A24" s="9">
        <v>13</v>
      </c>
      <c r="B24" s="9" t="s">
        <v>40</v>
      </c>
      <c r="C24" s="10">
        <v>6</v>
      </c>
      <c r="D24" s="10">
        <v>1</v>
      </c>
      <c r="E24" s="10">
        <v>7</v>
      </c>
      <c r="F24" s="10">
        <v>2000</v>
      </c>
      <c r="G24" s="10">
        <v>0</v>
      </c>
      <c r="H24" s="10">
        <v>0</v>
      </c>
      <c r="I24" s="10">
        <v>0</v>
      </c>
      <c r="J24" s="10">
        <v>2000</v>
      </c>
      <c r="K24" s="10"/>
      <c r="L24" s="10">
        <v>2000</v>
      </c>
      <c r="M24" s="13"/>
    </row>
    <row r="25" spans="1:14" ht="14.1" customHeight="1">
      <c r="A25" s="9">
        <v>19</v>
      </c>
      <c r="B25" s="9" t="s">
        <v>41</v>
      </c>
      <c r="C25" s="10">
        <v>4</v>
      </c>
      <c r="D25" s="10">
        <v>0.66666666666666663</v>
      </c>
      <c r="E25" s="10">
        <v>4.666666666666667</v>
      </c>
      <c r="F25" s="10">
        <v>933.33333333333337</v>
      </c>
      <c r="G25" s="10">
        <v>0</v>
      </c>
      <c r="H25" s="10"/>
      <c r="I25" s="10"/>
      <c r="J25" s="10">
        <v>933.33333333333337</v>
      </c>
      <c r="K25" s="10"/>
      <c r="L25" s="10">
        <v>933.33333333333337</v>
      </c>
      <c r="M25" s="13"/>
    </row>
    <row r="26" spans="1:14" ht="14.1" customHeight="1">
      <c r="A26" s="9">
        <v>22</v>
      </c>
      <c r="B26" s="9" t="s">
        <v>43</v>
      </c>
      <c r="C26" s="10">
        <v>6</v>
      </c>
      <c r="D26" s="10">
        <v>1</v>
      </c>
      <c r="E26" s="10">
        <v>7</v>
      </c>
      <c r="F26" s="10">
        <v>1327.8874402105264</v>
      </c>
      <c r="G26" s="10">
        <v>300</v>
      </c>
      <c r="H26" s="10">
        <v>0</v>
      </c>
      <c r="I26" s="10">
        <v>200</v>
      </c>
      <c r="J26" s="10">
        <v>1827.8874402105264</v>
      </c>
      <c r="K26" s="10">
        <v>400</v>
      </c>
      <c r="L26" s="10">
        <v>1427.8874402105264</v>
      </c>
      <c r="M26" s="13"/>
    </row>
    <row r="27" spans="1:14" ht="14.1" customHeight="1">
      <c r="A27" s="9" t="s">
        <v>21</v>
      </c>
      <c r="B27" s="15" t="s">
        <v>70</v>
      </c>
      <c r="C27" s="10">
        <v>7</v>
      </c>
      <c r="D27" s="10">
        <v>1.1666666666666665</v>
      </c>
      <c r="E27" s="10">
        <v>8</v>
      </c>
      <c r="F27" s="10">
        <v>1028.5714285714287</v>
      </c>
      <c r="G27" s="10">
        <v>200</v>
      </c>
      <c r="H27" s="10">
        <v>0</v>
      </c>
      <c r="I27" s="10"/>
      <c r="J27" s="10">
        <v>1228.5714285714287</v>
      </c>
      <c r="K27" s="10"/>
      <c r="L27" s="10">
        <v>1228.5714285714287</v>
      </c>
      <c r="M27" s="13"/>
    </row>
    <row r="28" spans="1:14" ht="14.1" customHeight="1">
      <c r="A28" s="9">
        <v>24</v>
      </c>
      <c r="B28" s="9" t="s">
        <v>45</v>
      </c>
      <c r="C28" s="10">
        <v>3</v>
      </c>
      <c r="D28" s="10">
        <v>0.5</v>
      </c>
      <c r="E28" s="10">
        <v>3.5</v>
      </c>
      <c r="F28" s="10">
        <v>735.85365926315797</v>
      </c>
      <c r="G28" s="10">
        <v>0</v>
      </c>
      <c r="H28" s="10">
        <v>0</v>
      </c>
      <c r="I28" s="10">
        <v>100</v>
      </c>
      <c r="J28" s="10">
        <v>835.85365926315797</v>
      </c>
      <c r="K28" s="10"/>
      <c r="L28" s="10">
        <v>835.85365926315797</v>
      </c>
      <c r="M28" s="13"/>
    </row>
    <row r="29" spans="1:14" ht="14.1" customHeight="1">
      <c r="A29" s="9">
        <v>25</v>
      </c>
      <c r="B29" s="9" t="s">
        <v>46</v>
      </c>
      <c r="C29" s="25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/>
      <c r="L29" s="10">
        <v>0</v>
      </c>
      <c r="M29" s="13"/>
    </row>
    <row r="30" spans="1:14" ht="14.1" customHeight="1">
      <c r="A30" s="9">
        <v>27</v>
      </c>
      <c r="B30" s="9" t="s">
        <v>48</v>
      </c>
      <c r="C30" s="10">
        <v>7</v>
      </c>
      <c r="D30" s="10">
        <v>1.1666666666666665</v>
      </c>
      <c r="E30" s="10">
        <v>8</v>
      </c>
      <c r="F30" s="10">
        <v>913.22690192065977</v>
      </c>
      <c r="G30" s="10">
        <v>250</v>
      </c>
      <c r="H30" s="10">
        <v>128.57142857142858</v>
      </c>
      <c r="I30" s="10">
        <v>571.42857142857144</v>
      </c>
      <c r="J30" s="10">
        <v>1863.2269019206597</v>
      </c>
      <c r="K30" s="10">
        <v>500</v>
      </c>
      <c r="L30" s="10">
        <v>1363.2269019206597</v>
      </c>
      <c r="M30" s="13"/>
    </row>
    <row r="31" spans="1:14" ht="14.1" customHeight="1">
      <c r="A31" s="9">
        <v>28</v>
      </c>
      <c r="B31" s="9" t="s">
        <v>53</v>
      </c>
      <c r="C31" s="10">
        <v>6</v>
      </c>
      <c r="D31" s="10">
        <v>1</v>
      </c>
      <c r="E31" s="10">
        <v>7</v>
      </c>
      <c r="F31" s="10">
        <v>1400</v>
      </c>
      <c r="G31" s="10">
        <v>100</v>
      </c>
      <c r="H31" s="10">
        <v>0</v>
      </c>
      <c r="I31" s="10">
        <v>0</v>
      </c>
      <c r="J31" s="10">
        <v>1500</v>
      </c>
      <c r="K31" s="10"/>
      <c r="L31" s="10">
        <v>1500</v>
      </c>
      <c r="M31" s="13"/>
      <c r="N31" s="14"/>
    </row>
    <row r="32" spans="1:14" ht="14.1" customHeight="1">
      <c r="A32" s="9">
        <v>28</v>
      </c>
      <c r="B32" s="9" t="s">
        <v>54</v>
      </c>
      <c r="C32" s="10">
        <v>5</v>
      </c>
      <c r="D32" s="10">
        <v>0.83333333333333326</v>
      </c>
      <c r="E32" s="10">
        <v>5.833333333333333</v>
      </c>
      <c r="F32" s="10">
        <v>582.65877358451803</v>
      </c>
      <c r="G32" s="10">
        <v>125</v>
      </c>
      <c r="H32" s="10">
        <v>0</v>
      </c>
      <c r="I32" s="10">
        <v>333.33333333333331</v>
      </c>
      <c r="J32" s="10">
        <v>1040.9921069178513</v>
      </c>
      <c r="K32" s="10">
        <v>300</v>
      </c>
      <c r="L32" s="10">
        <v>740.99210691785129</v>
      </c>
      <c r="M32" s="13"/>
      <c r="N32" s="14"/>
    </row>
    <row r="33" spans="1:14" ht="14.1" customHeight="1">
      <c r="A33" s="9">
        <v>29</v>
      </c>
      <c r="B33" s="9" t="s">
        <v>56</v>
      </c>
      <c r="C33" s="10">
        <v>6</v>
      </c>
      <c r="D33" s="10">
        <v>1</v>
      </c>
      <c r="E33" s="10">
        <v>7</v>
      </c>
      <c r="F33" s="10">
        <v>1002.9730580750802</v>
      </c>
      <c r="G33" s="10">
        <v>120</v>
      </c>
      <c r="H33" s="10">
        <v>0</v>
      </c>
      <c r="I33" s="10">
        <v>500</v>
      </c>
      <c r="J33" s="10">
        <v>1622.9730580750802</v>
      </c>
      <c r="K33" s="10"/>
      <c r="L33" s="10">
        <v>1622.9730580750802</v>
      </c>
      <c r="M33" s="13"/>
    </row>
    <row r="34" spans="1:14" ht="20.25">
      <c r="A34" s="110" t="s">
        <v>66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2"/>
      <c r="M34" s="13"/>
    </row>
    <row r="35" spans="1:14" ht="14.1" customHeight="1">
      <c r="A35" s="9">
        <v>10</v>
      </c>
      <c r="B35" s="9" t="s">
        <v>31</v>
      </c>
      <c r="C35" s="10">
        <v>6</v>
      </c>
      <c r="D35" s="10">
        <v>1</v>
      </c>
      <c r="E35" s="10">
        <v>7</v>
      </c>
      <c r="F35" s="10">
        <v>588.87548972233412</v>
      </c>
      <c r="G35" s="10">
        <v>120</v>
      </c>
      <c r="H35" s="10">
        <v>0</v>
      </c>
      <c r="I35" s="10">
        <v>3000</v>
      </c>
      <c r="J35" s="10">
        <v>3708.8754897223344</v>
      </c>
      <c r="K35" s="10"/>
      <c r="L35" s="10">
        <v>3708.8754897223344</v>
      </c>
      <c r="M35" s="13"/>
    </row>
    <row r="36" spans="1:14" ht="14.1" customHeight="1">
      <c r="A36" s="9">
        <v>16</v>
      </c>
      <c r="B36" s="9" t="s">
        <v>36</v>
      </c>
      <c r="C36" s="10">
        <v>6</v>
      </c>
      <c r="D36" s="10">
        <v>1</v>
      </c>
      <c r="E36" s="10">
        <v>7</v>
      </c>
      <c r="F36" s="10">
        <v>1500</v>
      </c>
      <c r="G36" s="10">
        <v>150</v>
      </c>
      <c r="H36" s="10"/>
      <c r="I36" s="10"/>
      <c r="J36" s="10">
        <v>1650</v>
      </c>
      <c r="K36" s="10"/>
      <c r="L36" s="10">
        <v>1650</v>
      </c>
      <c r="M36" s="13"/>
    </row>
    <row r="37" spans="1:14" ht="14.1" customHeight="1">
      <c r="A37" s="9">
        <v>24</v>
      </c>
      <c r="B37" s="9" t="s">
        <v>44</v>
      </c>
      <c r="C37" s="25">
        <v>6</v>
      </c>
      <c r="D37" s="10">
        <v>1</v>
      </c>
      <c r="E37" s="10">
        <v>7</v>
      </c>
      <c r="F37" s="10">
        <v>2000</v>
      </c>
      <c r="G37" s="10">
        <v>150</v>
      </c>
      <c r="H37" s="10">
        <v>0</v>
      </c>
      <c r="I37" s="10">
        <v>0</v>
      </c>
      <c r="J37" s="10">
        <v>2150</v>
      </c>
      <c r="K37" s="10"/>
      <c r="L37" s="10">
        <v>2150</v>
      </c>
      <c r="M37" s="13"/>
    </row>
    <row r="38" spans="1:14" ht="13.5" customHeight="1">
      <c r="A38" s="9"/>
      <c r="B38" s="9" t="s">
        <v>49</v>
      </c>
      <c r="C38" s="10">
        <v>6</v>
      </c>
      <c r="D38" s="10">
        <v>1</v>
      </c>
      <c r="E38" s="10">
        <v>7</v>
      </c>
      <c r="F38" s="10">
        <v>1327.8874402105264</v>
      </c>
      <c r="G38" s="10">
        <v>150</v>
      </c>
      <c r="H38" s="10">
        <v>0</v>
      </c>
      <c r="I38" s="10">
        <v>0</v>
      </c>
      <c r="J38" s="10">
        <v>1477.8874402105264</v>
      </c>
      <c r="K38" s="10"/>
      <c r="L38" s="10">
        <v>1477.8874402105264</v>
      </c>
      <c r="M38" s="13"/>
      <c r="N38" s="14"/>
    </row>
    <row r="39" spans="1:14" ht="14.1" customHeight="1">
      <c r="A39" s="9">
        <v>29</v>
      </c>
      <c r="B39" s="9" t="s">
        <v>58</v>
      </c>
      <c r="C39" s="10">
        <v>6</v>
      </c>
      <c r="D39" s="10">
        <v>1</v>
      </c>
      <c r="E39" s="10">
        <v>7</v>
      </c>
      <c r="F39" s="10">
        <v>1404.6429270082383</v>
      </c>
      <c r="G39" s="10">
        <v>150</v>
      </c>
      <c r="H39" s="10">
        <v>0</v>
      </c>
      <c r="I39" s="10">
        <v>0</v>
      </c>
      <c r="J39" s="10">
        <v>1554.6429270082383</v>
      </c>
      <c r="K39" s="10">
        <v>500</v>
      </c>
      <c r="L39" s="10">
        <v>1054.6429270082383</v>
      </c>
      <c r="M39" s="13"/>
    </row>
    <row r="40" spans="1:14" ht="15.95" customHeight="1">
      <c r="A40" s="110" t="s">
        <v>67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13"/>
    </row>
    <row r="41" spans="1:14" ht="14.1" customHeight="1">
      <c r="A41" s="9">
        <v>4</v>
      </c>
      <c r="B41" s="9" t="s">
        <v>20</v>
      </c>
      <c r="C41" s="10">
        <v>6</v>
      </c>
      <c r="D41" s="10">
        <v>1</v>
      </c>
      <c r="E41" s="10">
        <v>7</v>
      </c>
      <c r="F41" s="10">
        <v>580.98678778685019</v>
      </c>
      <c r="G41" s="10">
        <v>0</v>
      </c>
      <c r="H41" s="10">
        <v>0</v>
      </c>
      <c r="I41" s="10">
        <v>400</v>
      </c>
      <c r="J41" s="10">
        <v>980.98678778685019</v>
      </c>
      <c r="K41" s="10"/>
      <c r="L41" s="10">
        <v>980.98678778685019</v>
      </c>
      <c r="M41" s="13"/>
    </row>
    <row r="42" spans="1:14" ht="14.1" customHeight="1">
      <c r="A42" s="15">
        <v>1</v>
      </c>
      <c r="B42" s="15" t="s">
        <v>69</v>
      </c>
      <c r="C42" s="62">
        <v>6</v>
      </c>
      <c r="D42" s="62">
        <v>1</v>
      </c>
      <c r="E42" s="62">
        <v>7</v>
      </c>
      <c r="F42" s="10">
        <v>1327.8874402105264</v>
      </c>
      <c r="G42" s="62"/>
      <c r="H42" s="10">
        <v>0</v>
      </c>
      <c r="I42" s="10">
        <v>1600</v>
      </c>
      <c r="J42" s="62">
        <v>2927.8874402105266</v>
      </c>
      <c r="K42" s="62"/>
      <c r="L42" s="62">
        <v>2927.8874402105266</v>
      </c>
      <c r="M42" s="13"/>
      <c r="N42" s="63"/>
    </row>
    <row r="43" spans="1:14" ht="14.1" customHeight="1">
      <c r="A43" s="9" t="s">
        <v>21</v>
      </c>
      <c r="B43" s="9" t="s">
        <v>24</v>
      </c>
      <c r="C43" s="10">
        <v>3</v>
      </c>
      <c r="D43" s="10">
        <v>0.5</v>
      </c>
      <c r="E43" s="10">
        <v>3.5</v>
      </c>
      <c r="F43" s="10">
        <v>503.08144548900242</v>
      </c>
      <c r="G43" s="10">
        <v>75</v>
      </c>
      <c r="H43" s="10">
        <v>0</v>
      </c>
      <c r="I43" s="10">
        <v>150</v>
      </c>
      <c r="J43" s="10">
        <v>728.08144548900236</v>
      </c>
      <c r="K43" s="10">
        <v>200</v>
      </c>
      <c r="L43" s="10">
        <v>528.08144548900236</v>
      </c>
      <c r="M43" s="13"/>
    </row>
    <row r="44" spans="1:14" ht="14.1" customHeight="1">
      <c r="A44" s="9">
        <v>24</v>
      </c>
      <c r="B44" s="9" t="s">
        <v>32</v>
      </c>
      <c r="C44" s="10">
        <v>6</v>
      </c>
      <c r="D44" s="10">
        <v>1</v>
      </c>
      <c r="E44" s="10">
        <v>7</v>
      </c>
      <c r="F44" s="10">
        <v>2000</v>
      </c>
      <c r="G44" s="10">
        <v>150</v>
      </c>
      <c r="H44" s="10">
        <v>0</v>
      </c>
      <c r="I44" s="10">
        <v>0</v>
      </c>
      <c r="J44" s="10">
        <v>2150</v>
      </c>
      <c r="K44" s="10">
        <v>250</v>
      </c>
      <c r="L44" s="10">
        <v>1900</v>
      </c>
      <c r="M44" s="13"/>
    </row>
    <row r="45" spans="1:14" ht="14.1" customHeight="1">
      <c r="A45" s="9">
        <v>13</v>
      </c>
      <c r="B45" s="9" t="s">
        <v>39</v>
      </c>
      <c r="C45" s="10">
        <v>6</v>
      </c>
      <c r="D45" s="10">
        <v>1</v>
      </c>
      <c r="E45" s="10">
        <v>7</v>
      </c>
      <c r="F45" s="10">
        <v>2000</v>
      </c>
      <c r="G45" s="10">
        <v>150</v>
      </c>
      <c r="H45" s="10">
        <v>0</v>
      </c>
      <c r="I45" s="10">
        <v>0</v>
      </c>
      <c r="J45" s="10">
        <v>2150</v>
      </c>
      <c r="K45" s="10"/>
      <c r="L45" s="10">
        <v>2150</v>
      </c>
      <c r="M45" s="13"/>
    </row>
    <row r="46" spans="1:14" ht="14.1" customHeight="1">
      <c r="A46" s="9">
        <v>21</v>
      </c>
      <c r="B46" s="9" t="s">
        <v>42</v>
      </c>
      <c r="C46" s="10">
        <v>6</v>
      </c>
      <c r="D46" s="10">
        <v>1</v>
      </c>
      <c r="E46" s="10">
        <v>7</v>
      </c>
      <c r="F46" s="10">
        <v>790.55414266213916</v>
      </c>
      <c r="G46" s="10">
        <v>0</v>
      </c>
      <c r="H46" s="10">
        <v>0</v>
      </c>
      <c r="I46" s="10"/>
      <c r="J46" s="10">
        <v>790.55414266213916</v>
      </c>
      <c r="K46" s="10"/>
      <c r="L46" s="10">
        <v>790.55414266213916</v>
      </c>
      <c r="M46" s="13"/>
    </row>
    <row r="47" spans="1:14" ht="14.1" customHeight="1">
      <c r="A47" s="9">
        <v>27</v>
      </c>
      <c r="B47" s="9" t="s">
        <v>47</v>
      </c>
      <c r="C47" s="10">
        <v>6</v>
      </c>
      <c r="D47" s="10">
        <v>1</v>
      </c>
      <c r="E47" s="10">
        <v>7</v>
      </c>
      <c r="F47" s="10">
        <v>1002.9150343906177</v>
      </c>
      <c r="G47" s="10">
        <v>150</v>
      </c>
      <c r="H47" s="10">
        <v>0</v>
      </c>
      <c r="I47" s="10">
        <v>1000</v>
      </c>
      <c r="J47" s="10">
        <v>2152.9150343906176</v>
      </c>
      <c r="K47" s="10">
        <v>400</v>
      </c>
      <c r="L47" s="10">
        <v>1752.9150343906176</v>
      </c>
      <c r="M47" s="13"/>
    </row>
    <row r="48" spans="1:14" ht="14.1" customHeight="1">
      <c r="A48" s="9">
        <v>28</v>
      </c>
      <c r="B48" s="9" t="s">
        <v>52</v>
      </c>
      <c r="C48" s="10">
        <v>4</v>
      </c>
      <c r="D48" s="10">
        <v>0.66666666666666663</v>
      </c>
      <c r="E48" s="10">
        <v>4.666666666666667</v>
      </c>
      <c r="F48" s="10">
        <v>933.33333333333337</v>
      </c>
      <c r="G48" s="10">
        <v>100</v>
      </c>
      <c r="H48" s="10">
        <v>0</v>
      </c>
      <c r="I48" s="10">
        <v>0</v>
      </c>
      <c r="J48" s="10">
        <v>1033.3333333333335</v>
      </c>
      <c r="K48" s="10"/>
      <c r="L48" s="10">
        <v>1033.3333333333335</v>
      </c>
      <c r="M48" s="13"/>
      <c r="N48" s="14"/>
    </row>
    <row r="49" spans="1:14" ht="14.1" customHeight="1">
      <c r="A49" s="9">
        <v>29</v>
      </c>
      <c r="B49" s="9" t="s">
        <v>57</v>
      </c>
      <c r="C49" s="10">
        <v>6</v>
      </c>
      <c r="D49" s="10">
        <v>1</v>
      </c>
      <c r="E49" s="10">
        <v>7</v>
      </c>
      <c r="F49" s="10">
        <v>900.00000000000011</v>
      </c>
      <c r="G49" s="10">
        <v>120</v>
      </c>
      <c r="H49" s="10">
        <v>0</v>
      </c>
      <c r="I49" s="10">
        <v>0</v>
      </c>
      <c r="J49" s="10">
        <v>1020.0000000000001</v>
      </c>
      <c r="K49" s="10"/>
      <c r="L49" s="10">
        <v>1020.0000000000001</v>
      </c>
      <c r="M49" s="13"/>
    </row>
    <row r="50" spans="1:14" ht="14.1" customHeight="1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3"/>
    </row>
    <row r="51" spans="1:14" ht="14.1" customHeight="1">
      <c r="A51" s="9"/>
      <c r="B51" s="9"/>
      <c r="C51" s="10">
        <f t="shared" ref="C51:L51" si="0">SUM(C10:C33)+SUM(C35:C39)+SUM(C41:C49)</f>
        <v>193</v>
      </c>
      <c r="D51" s="10">
        <f t="shared" si="0"/>
        <v>32.166666666666664</v>
      </c>
      <c r="E51" s="10">
        <f t="shared" si="0"/>
        <v>224.83333333333331</v>
      </c>
      <c r="F51" s="10">
        <f t="shared" si="0"/>
        <v>39203.846261243554</v>
      </c>
      <c r="G51" s="10">
        <f t="shared" si="0"/>
        <v>3850</v>
      </c>
      <c r="H51" s="10">
        <f t="shared" si="0"/>
        <v>128.57142857142858</v>
      </c>
      <c r="I51" s="10">
        <f t="shared" si="0"/>
        <v>12427.428571428571</v>
      </c>
      <c r="J51" s="10">
        <f t="shared" si="0"/>
        <v>55609.846261243554</v>
      </c>
      <c r="K51" s="10">
        <f t="shared" si="0"/>
        <v>4400</v>
      </c>
      <c r="L51" s="10">
        <f t="shared" si="0"/>
        <v>51209.846261243554</v>
      </c>
      <c r="M51" s="16"/>
    </row>
    <row r="52" spans="1:14" ht="14.1" customHeight="1">
      <c r="A52" s="8"/>
      <c r="B52" s="9" t="s">
        <v>59</v>
      </c>
      <c r="C52" s="9"/>
      <c r="D52" s="9"/>
      <c r="E52" s="9"/>
      <c r="F52" s="9"/>
      <c r="G52" s="9"/>
      <c r="H52" s="9"/>
      <c r="I52" s="9"/>
      <c r="J52" s="9"/>
      <c r="K52" s="17"/>
      <c r="L52" s="18"/>
      <c r="M52" s="18"/>
      <c r="N52" s="14"/>
    </row>
  </sheetData>
  <mergeCells count="8">
    <mergeCell ref="A34:L34"/>
    <mergeCell ref="A40:L40"/>
    <mergeCell ref="A1:L1"/>
    <mergeCell ref="A3:L3"/>
    <mergeCell ref="C5:E5"/>
    <mergeCell ref="F5:I5"/>
    <mergeCell ref="H6:I6"/>
    <mergeCell ref="A9:L9"/>
  </mergeCells>
  <pageMargins left="0.70866141732283472" right="0.70866141732283472" top="0.38" bottom="0.37" header="0.31496062992125984" footer="0.31496062992125984"/>
  <pageSetup paperSize="9" scale="75" orientation="landscape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N54"/>
  <sheetViews>
    <sheetView topLeftCell="A22" zoomScale="75" zoomScaleNormal="75" workbookViewId="0">
      <selection activeCell="F32" sqref="F32"/>
    </sheetView>
  </sheetViews>
  <sheetFormatPr baseColWidth="10" defaultRowHeight="14.1" customHeight="1"/>
  <cols>
    <col min="1" max="1" width="3.42578125" style="2" customWidth="1"/>
    <col min="2" max="2" width="34.7109375" style="2" customWidth="1"/>
    <col min="3" max="3" width="7.7109375" style="2" customWidth="1"/>
    <col min="4" max="4" width="6.7109375" style="2" customWidth="1"/>
    <col min="5" max="5" width="6.140625" style="2" customWidth="1"/>
    <col min="6" max="6" width="12.5703125" style="2" customWidth="1"/>
    <col min="7" max="7" width="10.5703125" style="2" customWidth="1"/>
    <col min="8" max="8" width="8.7109375" style="2" customWidth="1"/>
    <col min="9" max="9" width="11.85546875" style="2" bestFit="1" customWidth="1"/>
    <col min="10" max="10" width="12.7109375" style="2" customWidth="1"/>
    <col min="11" max="11" width="11.42578125" style="2"/>
    <col min="12" max="12" width="13.140625" style="2" customWidth="1"/>
    <col min="13" max="13" width="32.28515625" style="2" customWidth="1"/>
    <col min="14" max="14" width="12.5703125" style="2" customWidth="1"/>
    <col min="15" max="16384" width="11.42578125" style="2"/>
  </cols>
  <sheetData>
    <row r="1" spans="1:13" ht="14.1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  <c r="M1" s="1"/>
    </row>
    <row r="2" spans="1:13" ht="14.1" customHeight="1">
      <c r="A2" s="3"/>
      <c r="B2" s="4"/>
      <c r="C2" s="4"/>
      <c r="D2" s="4"/>
      <c r="E2" s="4"/>
      <c r="F2" s="4"/>
      <c r="G2" s="5"/>
      <c r="H2" s="5"/>
      <c r="I2" s="1"/>
      <c r="J2" s="5"/>
      <c r="K2" s="1"/>
      <c r="L2" s="1"/>
      <c r="M2" s="1"/>
    </row>
    <row r="3" spans="1:13" ht="14.1" customHeight="1">
      <c r="A3" s="80" t="s">
        <v>73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  <c r="M3" s="1"/>
    </row>
    <row r="4" spans="1:13" ht="14.1" customHeight="1">
      <c r="A4" s="6"/>
      <c r="B4" s="7"/>
      <c r="C4" s="7"/>
      <c r="D4" s="7"/>
      <c r="E4" s="7"/>
      <c r="F4" s="7"/>
      <c r="G4" s="5"/>
      <c r="H4" s="5"/>
      <c r="I4" s="1"/>
      <c r="J4" s="5"/>
      <c r="K4" s="1"/>
      <c r="L4" s="1"/>
      <c r="M4" s="1"/>
    </row>
    <row r="5" spans="1:13" ht="14.1" customHeight="1">
      <c r="A5" s="8"/>
      <c r="B5" s="9" t="s">
        <v>2</v>
      </c>
      <c r="C5" s="80" t="s">
        <v>3</v>
      </c>
      <c r="D5" s="81"/>
      <c r="E5" s="82"/>
      <c r="F5" s="89" t="s">
        <v>4</v>
      </c>
      <c r="G5" s="90"/>
      <c r="H5" s="90"/>
      <c r="I5" s="91"/>
      <c r="J5" s="10" t="s">
        <v>5</v>
      </c>
      <c r="K5" s="1"/>
      <c r="L5" s="1"/>
      <c r="M5" s="1"/>
    </row>
    <row r="6" spans="1:13" ht="14.1" customHeight="1">
      <c r="A6" s="8"/>
      <c r="B6" s="7"/>
      <c r="C6" s="10" t="s">
        <v>6</v>
      </c>
      <c r="D6" s="10" t="s">
        <v>7</v>
      </c>
      <c r="E6" s="10" t="s">
        <v>8</v>
      </c>
      <c r="F6" s="10"/>
      <c r="G6" s="10" t="s">
        <v>9</v>
      </c>
      <c r="H6" s="89" t="s">
        <v>10</v>
      </c>
      <c r="I6" s="91"/>
      <c r="J6" s="10"/>
      <c r="K6" s="10"/>
      <c r="L6" s="10"/>
      <c r="M6" s="1"/>
    </row>
    <row r="7" spans="1:13" ht="14.1" customHeight="1">
      <c r="A7" s="8"/>
      <c r="B7" s="7"/>
      <c r="C7" s="10"/>
      <c r="D7" s="10"/>
      <c r="E7" s="10"/>
      <c r="F7" s="10" t="s">
        <v>11</v>
      </c>
      <c r="G7" s="10" t="s">
        <v>12</v>
      </c>
      <c r="H7" s="10" t="s">
        <v>11</v>
      </c>
      <c r="I7" s="10" t="s">
        <v>13</v>
      </c>
      <c r="J7" s="10" t="s">
        <v>14</v>
      </c>
      <c r="K7" s="10" t="s">
        <v>15</v>
      </c>
      <c r="L7" s="10" t="s">
        <v>8</v>
      </c>
      <c r="M7" s="11"/>
    </row>
    <row r="8" spans="1:13" ht="14.1" customHeight="1">
      <c r="A8" s="8"/>
      <c r="B8" s="7"/>
      <c r="C8" s="10"/>
      <c r="D8" s="10"/>
      <c r="E8" s="10"/>
      <c r="F8" s="10"/>
      <c r="G8" s="10" t="s">
        <v>16</v>
      </c>
      <c r="H8" s="10"/>
      <c r="I8" s="10"/>
      <c r="J8" s="10"/>
      <c r="K8" s="10"/>
      <c r="L8" s="10"/>
      <c r="M8" s="1"/>
    </row>
    <row r="9" spans="1:13" ht="20.25" customHeight="1">
      <c r="A9" s="110" t="s">
        <v>65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2"/>
      <c r="M9" s="79"/>
    </row>
    <row r="10" spans="1:13" ht="14.1" customHeight="1">
      <c r="A10" s="9">
        <v>1</v>
      </c>
      <c r="B10" s="9" t="s">
        <v>17</v>
      </c>
      <c r="C10" s="10">
        <v>4</v>
      </c>
      <c r="D10" s="10">
        <v>0.66666666666666663</v>
      </c>
      <c r="E10" s="10">
        <v>4.666666666666667</v>
      </c>
      <c r="F10" s="10">
        <v>781.79136910200828</v>
      </c>
      <c r="G10" s="10">
        <v>0</v>
      </c>
      <c r="H10" s="10">
        <v>0</v>
      </c>
      <c r="I10" s="10">
        <v>200</v>
      </c>
      <c r="J10" s="10">
        <v>981.79136910200828</v>
      </c>
      <c r="K10" s="10"/>
      <c r="L10" s="10">
        <v>981.79136910200828</v>
      </c>
      <c r="M10" s="13"/>
    </row>
    <row r="11" spans="1:13" ht="14.1" customHeight="1">
      <c r="A11" s="9">
        <v>2</v>
      </c>
      <c r="B11" s="9" t="s">
        <v>18</v>
      </c>
      <c r="C11" s="10">
        <v>4</v>
      </c>
      <c r="D11" s="10">
        <v>0.66666666666666663</v>
      </c>
      <c r="E11" s="10">
        <v>4.666666666666667</v>
      </c>
      <c r="F11" s="10">
        <v>942.65883936842101</v>
      </c>
      <c r="G11" s="10">
        <v>0</v>
      </c>
      <c r="H11" s="10">
        <v>0</v>
      </c>
      <c r="I11" s="10">
        <v>133.33333333333334</v>
      </c>
      <c r="J11" s="10">
        <v>1075.9921727017543</v>
      </c>
      <c r="K11" s="10">
        <v>300</v>
      </c>
      <c r="L11" s="10">
        <v>775.99217270175427</v>
      </c>
      <c r="M11" s="13"/>
    </row>
    <row r="12" spans="1:13" ht="14.1" customHeight="1">
      <c r="A12" s="9">
        <v>3</v>
      </c>
      <c r="B12" s="9" t="s">
        <v>19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/>
      <c r="L12" s="10">
        <v>0</v>
      </c>
      <c r="M12" s="13"/>
    </row>
    <row r="13" spans="1:13" ht="14.1" customHeight="1">
      <c r="A13" s="9" t="s">
        <v>21</v>
      </c>
      <c r="B13" s="15" t="s">
        <v>22</v>
      </c>
      <c r="C13" s="10">
        <v>6</v>
      </c>
      <c r="D13" s="10">
        <v>1</v>
      </c>
      <c r="E13" s="10">
        <v>7</v>
      </c>
      <c r="F13" s="10">
        <v>1001.1743238567486</v>
      </c>
      <c r="G13" s="10">
        <v>150</v>
      </c>
      <c r="H13" s="10">
        <v>0</v>
      </c>
      <c r="I13" s="10">
        <v>400</v>
      </c>
      <c r="J13" s="10">
        <v>1551.1743238567487</v>
      </c>
      <c r="K13" s="10">
        <v>400</v>
      </c>
      <c r="L13" s="10">
        <v>1151.1743238567487</v>
      </c>
      <c r="M13" s="13"/>
    </row>
    <row r="14" spans="1:13" ht="14.1" customHeight="1">
      <c r="A14" s="9" t="s">
        <v>21</v>
      </c>
      <c r="B14" s="9" t="s">
        <v>23</v>
      </c>
      <c r="C14" s="10">
        <v>6</v>
      </c>
      <c r="D14" s="10">
        <v>1</v>
      </c>
      <c r="E14" s="10">
        <v>7</v>
      </c>
      <c r="F14" s="10">
        <v>900.00000000000011</v>
      </c>
      <c r="G14" s="10">
        <v>150</v>
      </c>
      <c r="H14" s="10">
        <v>0</v>
      </c>
      <c r="I14" s="10"/>
      <c r="J14" s="10">
        <v>1050</v>
      </c>
      <c r="K14" s="10">
        <v>350</v>
      </c>
      <c r="L14" s="10">
        <v>700</v>
      </c>
      <c r="M14" s="13"/>
    </row>
    <row r="15" spans="1:13" ht="14.1" customHeight="1">
      <c r="A15" s="9" t="s">
        <v>21</v>
      </c>
      <c r="B15" s="9" t="s">
        <v>25</v>
      </c>
      <c r="C15" s="10">
        <v>6</v>
      </c>
      <c r="D15" s="10">
        <v>1</v>
      </c>
      <c r="E15" s="10">
        <v>7</v>
      </c>
      <c r="F15" s="10">
        <v>2000</v>
      </c>
      <c r="G15" s="10"/>
      <c r="H15" s="10"/>
      <c r="I15" s="10"/>
      <c r="J15" s="10">
        <v>2000</v>
      </c>
      <c r="K15" s="10"/>
      <c r="L15" s="10">
        <v>2000</v>
      </c>
      <c r="M15" s="13"/>
    </row>
    <row r="16" spans="1:13" ht="14.1" customHeight="1">
      <c r="A16" s="9">
        <v>6</v>
      </c>
      <c r="B16" s="9" t="s">
        <v>26</v>
      </c>
      <c r="C16" s="10">
        <v>7</v>
      </c>
      <c r="D16" s="10">
        <v>1.1666666666666665</v>
      </c>
      <c r="E16" s="10">
        <v>8</v>
      </c>
      <c r="F16" s="10">
        <v>1002.9730580750802</v>
      </c>
      <c r="G16" s="10">
        <v>200</v>
      </c>
      <c r="H16" s="10">
        <v>142.85714285714286</v>
      </c>
      <c r="I16" s="10">
        <v>228.57142857142858</v>
      </c>
      <c r="J16" s="10">
        <v>1574.4016295036517</v>
      </c>
      <c r="K16" s="10"/>
      <c r="L16" s="10">
        <v>1574.4016295036517</v>
      </c>
      <c r="M16" s="13"/>
    </row>
    <row r="17" spans="1:14" ht="14.1" customHeight="1">
      <c r="A17" s="9">
        <v>7</v>
      </c>
      <c r="B17" s="9" t="s">
        <v>27</v>
      </c>
      <c r="C17" s="10">
        <v>6</v>
      </c>
      <c r="D17" s="10">
        <v>1</v>
      </c>
      <c r="E17" s="10">
        <v>7</v>
      </c>
      <c r="F17" s="10">
        <v>601.27202133523724</v>
      </c>
      <c r="G17" s="10">
        <v>250</v>
      </c>
      <c r="H17" s="10">
        <v>0</v>
      </c>
      <c r="I17" s="10">
        <v>600</v>
      </c>
      <c r="J17" s="10">
        <v>1451.2720213352372</v>
      </c>
      <c r="K17" s="10">
        <v>500</v>
      </c>
      <c r="L17" s="10">
        <v>951.27202133523724</v>
      </c>
      <c r="M17" s="13"/>
    </row>
    <row r="18" spans="1:14" ht="14.1" customHeight="1">
      <c r="A18" s="9">
        <v>8</v>
      </c>
      <c r="B18" s="9" t="s">
        <v>29</v>
      </c>
      <c r="C18" s="10">
        <v>6</v>
      </c>
      <c r="D18" s="10">
        <v>1</v>
      </c>
      <c r="E18" s="10">
        <v>7</v>
      </c>
      <c r="F18" s="10">
        <v>2032.6585613669713</v>
      </c>
      <c r="G18" s="10">
        <v>150</v>
      </c>
      <c r="H18" s="10">
        <v>0</v>
      </c>
      <c r="I18" s="10">
        <v>2156</v>
      </c>
      <c r="J18" s="10">
        <v>4338.6585613669713</v>
      </c>
      <c r="K18" s="10">
        <v>100</v>
      </c>
      <c r="L18" s="10">
        <v>4238.6585613669713</v>
      </c>
      <c r="M18" s="13"/>
    </row>
    <row r="19" spans="1:14" ht="14.1" customHeight="1">
      <c r="A19" s="9">
        <v>9</v>
      </c>
      <c r="B19" s="9" t="s">
        <v>30</v>
      </c>
      <c r="C19" s="10">
        <v>6</v>
      </c>
      <c r="D19" s="10">
        <v>1</v>
      </c>
      <c r="E19" s="10">
        <v>7</v>
      </c>
      <c r="F19" s="10">
        <v>1347.41012351578</v>
      </c>
      <c r="G19" s="25">
        <v>125</v>
      </c>
      <c r="H19" s="10">
        <v>0</v>
      </c>
      <c r="I19" s="10"/>
      <c r="J19" s="10">
        <v>1472.41012351578</v>
      </c>
      <c r="K19" s="10"/>
      <c r="L19" s="10">
        <v>1472.41012351578</v>
      </c>
      <c r="M19" s="64"/>
    </row>
    <row r="20" spans="1:14" ht="14.1" customHeight="1">
      <c r="A20" s="9">
        <v>12</v>
      </c>
      <c r="B20" s="9" t="s">
        <v>34</v>
      </c>
      <c r="C20" s="10">
        <v>6</v>
      </c>
      <c r="D20" s="10">
        <v>1</v>
      </c>
      <c r="E20" s="10">
        <v>7</v>
      </c>
      <c r="F20" s="10">
        <v>913.22690192065977</v>
      </c>
      <c r="G20" s="10">
        <v>120</v>
      </c>
      <c r="H20" s="10">
        <v>0</v>
      </c>
      <c r="I20" s="10"/>
      <c r="J20" s="10">
        <v>1033.2269019206597</v>
      </c>
      <c r="K20" s="10">
        <v>200</v>
      </c>
      <c r="L20" s="10">
        <v>833.22690192065966</v>
      </c>
      <c r="M20" s="13"/>
    </row>
    <row r="21" spans="1:14" ht="14.1" customHeight="1">
      <c r="A21" s="9">
        <v>15</v>
      </c>
      <c r="B21" s="9" t="s">
        <v>35</v>
      </c>
      <c r="C21" s="10">
        <v>6</v>
      </c>
      <c r="D21" s="10">
        <v>1</v>
      </c>
      <c r="E21" s="10">
        <v>7</v>
      </c>
      <c r="F21" s="10">
        <v>1400</v>
      </c>
      <c r="G21" s="10">
        <v>125</v>
      </c>
      <c r="H21" s="10"/>
      <c r="I21" s="10"/>
      <c r="J21" s="10">
        <v>1525</v>
      </c>
      <c r="K21" s="10"/>
      <c r="L21" s="10">
        <v>1525</v>
      </c>
      <c r="M21" s="13"/>
    </row>
    <row r="22" spans="1:14" ht="14.1" customHeight="1">
      <c r="A22" s="9">
        <v>16</v>
      </c>
      <c r="B22" s="9" t="s">
        <v>37</v>
      </c>
      <c r="C22" s="10">
        <v>6</v>
      </c>
      <c r="D22" s="10">
        <v>1</v>
      </c>
      <c r="E22" s="10">
        <v>7</v>
      </c>
      <c r="F22" s="10">
        <v>1006.9766923029792</v>
      </c>
      <c r="G22" s="10">
        <v>150</v>
      </c>
      <c r="H22" s="10">
        <v>0</v>
      </c>
      <c r="I22" s="10">
        <v>1000</v>
      </c>
      <c r="J22" s="10">
        <v>2156.9766923029792</v>
      </c>
      <c r="K22" s="10"/>
      <c r="L22" s="10">
        <v>2156.9766923029792</v>
      </c>
      <c r="M22" s="13"/>
    </row>
    <row r="23" spans="1:14" ht="14.1" customHeight="1">
      <c r="A23" s="9">
        <v>17</v>
      </c>
      <c r="B23" s="9" t="s">
        <v>38</v>
      </c>
      <c r="C23" s="10">
        <v>7</v>
      </c>
      <c r="D23" s="10">
        <v>1.1666666666666665</v>
      </c>
      <c r="E23" s="10">
        <v>8</v>
      </c>
      <c r="F23" s="10">
        <v>923.0251212820715</v>
      </c>
      <c r="G23" s="10">
        <v>200</v>
      </c>
      <c r="H23" s="10">
        <v>171.42857142857142</v>
      </c>
      <c r="I23" s="10"/>
      <c r="J23" s="10">
        <v>1294.4536927106428</v>
      </c>
      <c r="K23" s="10">
        <v>100</v>
      </c>
      <c r="L23" s="10">
        <v>1194.4536927106428</v>
      </c>
      <c r="M23" s="13"/>
    </row>
    <row r="24" spans="1:14" ht="14.1" customHeight="1">
      <c r="A24" s="9">
        <v>13</v>
      </c>
      <c r="B24" s="9" t="s">
        <v>40</v>
      </c>
      <c r="C24" s="10">
        <v>6</v>
      </c>
      <c r="D24" s="10">
        <v>1</v>
      </c>
      <c r="E24" s="10">
        <v>7</v>
      </c>
      <c r="F24" s="10">
        <v>2000</v>
      </c>
      <c r="G24" s="10">
        <v>0</v>
      </c>
      <c r="H24" s="10">
        <v>0</v>
      </c>
      <c r="I24" s="10">
        <v>0</v>
      </c>
      <c r="J24" s="10">
        <v>2000</v>
      </c>
      <c r="K24" s="10"/>
      <c r="L24" s="10">
        <v>2000</v>
      </c>
      <c r="M24" s="13"/>
    </row>
    <row r="25" spans="1:14" ht="14.1" customHeight="1">
      <c r="A25" s="9">
        <v>19</v>
      </c>
      <c r="B25" s="9" t="s">
        <v>41</v>
      </c>
      <c r="C25" s="10">
        <v>2</v>
      </c>
      <c r="D25" s="10">
        <v>0.33333333333333331</v>
      </c>
      <c r="E25" s="10">
        <v>2.3333333333333335</v>
      </c>
      <c r="F25" s="10">
        <v>466.66666666666669</v>
      </c>
      <c r="G25" s="10">
        <v>0</v>
      </c>
      <c r="H25" s="10"/>
      <c r="I25" s="10"/>
      <c r="J25" s="10">
        <v>466.66666666666669</v>
      </c>
      <c r="K25" s="10"/>
      <c r="L25" s="10">
        <v>466.66666666666669</v>
      </c>
      <c r="M25" s="13"/>
    </row>
    <row r="26" spans="1:14" ht="14.1" customHeight="1">
      <c r="A26" s="9">
        <v>22</v>
      </c>
      <c r="B26" s="9" t="s">
        <v>43</v>
      </c>
      <c r="C26" s="10">
        <v>4</v>
      </c>
      <c r="D26" s="10">
        <v>0.66666666666666663</v>
      </c>
      <c r="E26" s="10">
        <v>4.666666666666667</v>
      </c>
      <c r="F26" s="10">
        <v>942.65883936842101</v>
      </c>
      <c r="G26" s="10">
        <v>300</v>
      </c>
      <c r="H26" s="10">
        <v>0</v>
      </c>
      <c r="I26" s="10">
        <v>133.33333333333334</v>
      </c>
      <c r="J26" s="10">
        <v>1375.9921727017543</v>
      </c>
      <c r="K26" s="10">
        <v>400</v>
      </c>
      <c r="L26" s="10">
        <v>975.99217270175427</v>
      </c>
      <c r="M26" s="13"/>
    </row>
    <row r="27" spans="1:14" ht="14.1" customHeight="1">
      <c r="A27" s="9" t="s">
        <v>21</v>
      </c>
      <c r="B27" s="15" t="s">
        <v>70</v>
      </c>
      <c r="C27" s="10">
        <v>6</v>
      </c>
      <c r="D27" s="10">
        <v>1</v>
      </c>
      <c r="E27" s="10">
        <v>7</v>
      </c>
      <c r="F27" s="10">
        <v>900.00000000000011</v>
      </c>
      <c r="G27" s="10">
        <v>100</v>
      </c>
      <c r="H27" s="10">
        <v>0</v>
      </c>
      <c r="I27" s="10"/>
      <c r="J27" s="10">
        <v>1000.0000000000001</v>
      </c>
      <c r="K27" s="10"/>
      <c r="L27" s="10">
        <v>1000.0000000000001</v>
      </c>
      <c r="M27" s="13"/>
    </row>
    <row r="28" spans="1:14" ht="14.1" customHeight="1">
      <c r="A28" s="9">
        <v>24</v>
      </c>
      <c r="B28" s="9" t="s">
        <v>45</v>
      </c>
      <c r="C28" s="10">
        <v>6</v>
      </c>
      <c r="D28" s="10">
        <v>1</v>
      </c>
      <c r="E28" s="10">
        <v>7</v>
      </c>
      <c r="F28" s="10">
        <v>1327.8874402105264</v>
      </c>
      <c r="G28" s="10">
        <v>125</v>
      </c>
      <c r="H28" s="10">
        <v>0</v>
      </c>
      <c r="I28" s="10">
        <v>200</v>
      </c>
      <c r="J28" s="10">
        <v>1652.8874402105264</v>
      </c>
      <c r="K28" s="10"/>
      <c r="L28" s="10">
        <v>1652.8874402105264</v>
      </c>
      <c r="M28" s="13"/>
    </row>
    <row r="29" spans="1:14" ht="14.1" customHeight="1">
      <c r="A29" s="9">
        <v>25</v>
      </c>
      <c r="B29" s="9" t="s">
        <v>46</v>
      </c>
      <c r="C29" s="25">
        <v>6</v>
      </c>
      <c r="D29" s="10">
        <v>1</v>
      </c>
      <c r="E29" s="10">
        <v>7</v>
      </c>
      <c r="F29" s="10">
        <v>1400</v>
      </c>
      <c r="G29" s="10">
        <v>125</v>
      </c>
      <c r="H29" s="10">
        <v>0</v>
      </c>
      <c r="I29" s="10">
        <v>0</v>
      </c>
      <c r="J29" s="10">
        <v>1525</v>
      </c>
      <c r="K29" s="10"/>
      <c r="L29" s="10">
        <v>1525</v>
      </c>
      <c r="M29" s="13"/>
    </row>
    <row r="30" spans="1:14" ht="14.1" customHeight="1">
      <c r="A30" s="9">
        <v>27</v>
      </c>
      <c r="B30" s="9" t="s">
        <v>48</v>
      </c>
      <c r="C30" s="10">
        <v>6</v>
      </c>
      <c r="D30" s="10">
        <v>1</v>
      </c>
      <c r="E30" s="10">
        <v>7</v>
      </c>
      <c r="F30" s="10">
        <v>913.22690192065977</v>
      </c>
      <c r="G30" s="10">
        <v>80</v>
      </c>
      <c r="H30" s="10">
        <v>0</v>
      </c>
      <c r="I30" s="10">
        <v>500</v>
      </c>
      <c r="J30" s="10">
        <v>1493.2269019206597</v>
      </c>
      <c r="K30" s="10">
        <v>500</v>
      </c>
      <c r="L30" s="10">
        <v>993.22690192065966</v>
      </c>
      <c r="M30" s="13"/>
    </row>
    <row r="31" spans="1:14" ht="14.1" customHeight="1">
      <c r="A31" s="9">
        <v>28</v>
      </c>
      <c r="B31" s="9" t="s">
        <v>52</v>
      </c>
      <c r="C31" s="10">
        <v>6</v>
      </c>
      <c r="D31" s="10">
        <v>1</v>
      </c>
      <c r="E31" s="10">
        <v>7</v>
      </c>
      <c r="F31" s="10">
        <v>1400</v>
      </c>
      <c r="G31" s="10">
        <v>150</v>
      </c>
      <c r="H31" s="10">
        <v>0</v>
      </c>
      <c r="I31" s="10">
        <v>0</v>
      </c>
      <c r="J31" s="10">
        <v>1550</v>
      </c>
      <c r="K31" s="10"/>
      <c r="L31" s="10">
        <v>1550</v>
      </c>
      <c r="M31" s="13"/>
      <c r="N31" s="14"/>
    </row>
    <row r="32" spans="1:14" ht="14.1" customHeight="1">
      <c r="A32" s="9">
        <v>28</v>
      </c>
      <c r="B32" s="9" t="s">
        <v>53</v>
      </c>
      <c r="C32" s="10">
        <v>5</v>
      </c>
      <c r="D32" s="10">
        <v>0.83333333333333326</v>
      </c>
      <c r="E32" s="10">
        <v>5.833333333333333</v>
      </c>
      <c r="F32" s="10">
        <v>1166.6666666666665</v>
      </c>
      <c r="G32" s="10">
        <v>0</v>
      </c>
      <c r="H32" s="10">
        <v>0</v>
      </c>
      <c r="I32" s="10">
        <v>0</v>
      </c>
      <c r="J32" s="10">
        <v>1166.6666666666665</v>
      </c>
      <c r="K32" s="10"/>
      <c r="L32" s="10">
        <v>1166.6666666666665</v>
      </c>
      <c r="M32" s="13"/>
      <c r="N32" s="14"/>
    </row>
    <row r="33" spans="1:14" ht="14.1" customHeight="1">
      <c r="A33" s="9">
        <v>28</v>
      </c>
      <c r="B33" s="9" t="s">
        <v>54</v>
      </c>
      <c r="C33" s="10">
        <v>6</v>
      </c>
      <c r="D33" s="10">
        <v>1</v>
      </c>
      <c r="E33" s="10">
        <v>7</v>
      </c>
      <c r="F33" s="10">
        <v>733.29062420889625</v>
      </c>
      <c r="G33" s="10">
        <v>150</v>
      </c>
      <c r="H33" s="10">
        <v>0</v>
      </c>
      <c r="I33" s="10">
        <v>400</v>
      </c>
      <c r="J33" s="10">
        <v>1283.2906242088961</v>
      </c>
      <c r="K33" s="10">
        <v>300</v>
      </c>
      <c r="L33" s="10">
        <v>983.29062420889613</v>
      </c>
      <c r="M33" s="13"/>
      <c r="N33" s="14"/>
    </row>
    <row r="34" spans="1:14" ht="14.1" customHeight="1">
      <c r="A34" s="9">
        <v>29</v>
      </c>
      <c r="B34" s="9" t="s">
        <v>56</v>
      </c>
      <c r="C34" s="10">
        <v>6</v>
      </c>
      <c r="D34" s="10">
        <v>1</v>
      </c>
      <c r="E34" s="10">
        <v>7</v>
      </c>
      <c r="F34" s="10">
        <v>1002.9730580750802</v>
      </c>
      <c r="G34" s="10">
        <v>120</v>
      </c>
      <c r="H34" s="10">
        <v>0</v>
      </c>
      <c r="I34" s="10">
        <v>500</v>
      </c>
      <c r="J34" s="10">
        <v>1622.9730580750802</v>
      </c>
      <c r="K34" s="10"/>
      <c r="L34" s="10">
        <v>1622.9730580750802</v>
      </c>
      <c r="M34" s="13"/>
    </row>
    <row r="35" spans="1:14" ht="20.25">
      <c r="A35" s="110" t="s">
        <v>66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2"/>
      <c r="M35" s="13"/>
    </row>
    <row r="36" spans="1:14" ht="14.1" customHeight="1">
      <c r="A36" s="9">
        <v>10</v>
      </c>
      <c r="B36" s="9" t="s">
        <v>31</v>
      </c>
      <c r="C36" s="10">
        <v>6</v>
      </c>
      <c r="D36" s="10">
        <v>1</v>
      </c>
      <c r="E36" s="10">
        <v>7</v>
      </c>
      <c r="F36" s="10">
        <v>588.87548972233412</v>
      </c>
      <c r="G36" s="10">
        <v>120</v>
      </c>
      <c r="H36" s="10">
        <v>0</v>
      </c>
      <c r="I36" s="10">
        <v>3000</v>
      </c>
      <c r="J36" s="10">
        <v>3708.8754897223344</v>
      </c>
      <c r="K36" s="10"/>
      <c r="L36" s="10">
        <v>3708.8754897223344</v>
      </c>
      <c r="M36" s="13"/>
    </row>
    <row r="37" spans="1:14" ht="14.1" customHeight="1">
      <c r="A37" s="9">
        <v>16</v>
      </c>
      <c r="B37" s="9" t="s">
        <v>36</v>
      </c>
      <c r="C37" s="10">
        <v>6</v>
      </c>
      <c r="D37" s="10">
        <v>1</v>
      </c>
      <c r="E37" s="10">
        <v>7</v>
      </c>
      <c r="F37" s="10">
        <v>1500</v>
      </c>
      <c r="G37" s="10">
        <v>150</v>
      </c>
      <c r="H37" s="10"/>
      <c r="I37" s="10"/>
      <c r="J37" s="10">
        <v>1650</v>
      </c>
      <c r="K37" s="10"/>
      <c r="L37" s="10">
        <v>1650</v>
      </c>
      <c r="M37" s="13"/>
    </row>
    <row r="38" spans="1:14" ht="14.1" customHeight="1">
      <c r="A38" s="9">
        <v>24</v>
      </c>
      <c r="B38" s="9" t="s">
        <v>44</v>
      </c>
      <c r="C38" s="25">
        <v>6</v>
      </c>
      <c r="D38" s="10">
        <v>1</v>
      </c>
      <c r="E38" s="10">
        <v>7</v>
      </c>
      <c r="F38" s="10">
        <v>2000</v>
      </c>
      <c r="G38" s="10">
        <v>150</v>
      </c>
      <c r="H38" s="10">
        <v>0</v>
      </c>
      <c r="I38" s="10">
        <v>0</v>
      </c>
      <c r="J38" s="10">
        <v>2150</v>
      </c>
      <c r="K38" s="10"/>
      <c r="L38" s="10">
        <v>2150</v>
      </c>
      <c r="M38" s="13"/>
    </row>
    <row r="39" spans="1:14" ht="14.1" customHeight="1">
      <c r="A39" s="9"/>
      <c r="B39" s="9" t="s">
        <v>49</v>
      </c>
      <c r="C39" s="10">
        <v>5</v>
      </c>
      <c r="D39" s="10">
        <v>0.83333333333333326</v>
      </c>
      <c r="E39" s="10">
        <v>5.833333333333333</v>
      </c>
      <c r="F39" s="10">
        <v>1132.9355934385962</v>
      </c>
      <c r="G39" s="10">
        <v>125</v>
      </c>
      <c r="H39" s="10">
        <v>0</v>
      </c>
      <c r="I39" s="10">
        <v>0</v>
      </c>
      <c r="J39" s="10">
        <v>1257.9355934385962</v>
      </c>
      <c r="K39" s="10">
        <v>300</v>
      </c>
      <c r="L39" s="10">
        <v>957.93559343859624</v>
      </c>
      <c r="M39" s="13"/>
      <c r="N39" s="14"/>
    </row>
    <row r="40" spans="1:14" ht="14.1" customHeight="1">
      <c r="A40" s="9">
        <v>29</v>
      </c>
      <c r="B40" s="9" t="s">
        <v>58</v>
      </c>
      <c r="C40" s="10">
        <v>6</v>
      </c>
      <c r="D40" s="10">
        <v>1</v>
      </c>
      <c r="E40" s="10">
        <v>7</v>
      </c>
      <c r="F40" s="10">
        <v>1404.6429270082383</v>
      </c>
      <c r="G40" s="10">
        <v>87.5</v>
      </c>
      <c r="H40" s="10">
        <v>0</v>
      </c>
      <c r="I40" s="10">
        <v>0</v>
      </c>
      <c r="J40" s="10">
        <v>1492.1429270082383</v>
      </c>
      <c r="K40" s="10">
        <v>500</v>
      </c>
      <c r="L40" s="10">
        <v>992.1429270082383</v>
      </c>
      <c r="M40" s="13"/>
    </row>
    <row r="41" spans="1:14" ht="15.95" customHeight="1">
      <c r="A41" s="110" t="s">
        <v>67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2"/>
      <c r="M41" s="13"/>
    </row>
    <row r="42" spans="1:14" ht="14.1" customHeight="1">
      <c r="A42" s="9">
        <v>4</v>
      </c>
      <c r="B42" s="9" t="s">
        <v>20</v>
      </c>
      <c r="C42" s="10">
        <v>6</v>
      </c>
      <c r="D42" s="10">
        <v>1</v>
      </c>
      <c r="E42" s="10">
        <v>7</v>
      </c>
      <c r="F42" s="10">
        <v>580.98678778685019</v>
      </c>
      <c r="G42" s="10">
        <v>0</v>
      </c>
      <c r="H42" s="10">
        <v>0</v>
      </c>
      <c r="I42" s="10">
        <v>400</v>
      </c>
      <c r="J42" s="10">
        <v>980.98678778685019</v>
      </c>
      <c r="K42" s="10"/>
      <c r="L42" s="10">
        <v>980.98678778685019</v>
      </c>
      <c r="M42" s="13"/>
    </row>
    <row r="43" spans="1:14" ht="14.1" customHeight="1">
      <c r="A43" s="15">
        <v>1</v>
      </c>
      <c r="B43" s="15" t="s">
        <v>69</v>
      </c>
      <c r="C43" s="62">
        <v>6</v>
      </c>
      <c r="D43" s="62">
        <v>1</v>
      </c>
      <c r="E43" s="62">
        <v>7</v>
      </c>
      <c r="F43" s="10">
        <v>1327.8874402105264</v>
      </c>
      <c r="G43" s="62"/>
      <c r="H43" s="10">
        <v>0</v>
      </c>
      <c r="I43" s="10">
        <v>1600</v>
      </c>
      <c r="J43" s="62">
        <v>2927.8874402105266</v>
      </c>
      <c r="K43" s="62"/>
      <c r="L43" s="62">
        <v>2927.8874402105266</v>
      </c>
      <c r="M43" s="13"/>
      <c r="N43" s="63"/>
    </row>
    <row r="44" spans="1:14" ht="14.1" customHeight="1">
      <c r="A44" s="9" t="s">
        <v>21</v>
      </c>
      <c r="B44" s="9" t="s">
        <v>24</v>
      </c>
      <c r="C44" s="10">
        <v>6</v>
      </c>
      <c r="D44" s="10">
        <v>1</v>
      </c>
      <c r="E44" s="10">
        <v>7</v>
      </c>
      <c r="F44" s="10">
        <v>901.75437729379428</v>
      </c>
      <c r="G44" s="10">
        <v>150</v>
      </c>
      <c r="H44" s="10">
        <v>0</v>
      </c>
      <c r="I44" s="10">
        <v>300</v>
      </c>
      <c r="J44" s="10">
        <v>1351.7543772937943</v>
      </c>
      <c r="K44" s="10"/>
      <c r="L44" s="10">
        <v>1351.7543772937943</v>
      </c>
      <c r="M44" s="13"/>
    </row>
    <row r="45" spans="1:14" ht="14.1" customHeight="1">
      <c r="A45" s="9">
        <v>24</v>
      </c>
      <c r="B45" s="9" t="s">
        <v>32</v>
      </c>
      <c r="C45" s="10">
        <v>5</v>
      </c>
      <c r="D45" s="10">
        <v>0.83333333333333326</v>
      </c>
      <c r="E45" s="10">
        <v>5.833333333333333</v>
      </c>
      <c r="F45" s="10">
        <v>1666.6666666666667</v>
      </c>
      <c r="G45" s="10">
        <v>125</v>
      </c>
      <c r="H45" s="10">
        <v>0</v>
      </c>
      <c r="I45" s="10">
        <v>0</v>
      </c>
      <c r="J45" s="10">
        <v>1791.6666666666667</v>
      </c>
      <c r="K45" s="10"/>
      <c r="L45" s="10">
        <v>1791.6666666666667</v>
      </c>
      <c r="M45" s="13"/>
    </row>
    <row r="46" spans="1:14" ht="14.1" customHeight="1">
      <c r="A46" s="9">
        <v>13</v>
      </c>
      <c r="B46" s="9" t="s">
        <v>39</v>
      </c>
      <c r="C46" s="10">
        <v>6</v>
      </c>
      <c r="D46" s="10">
        <v>1</v>
      </c>
      <c r="E46" s="10">
        <v>7</v>
      </c>
      <c r="F46" s="10">
        <v>2000</v>
      </c>
      <c r="G46" s="10">
        <v>150</v>
      </c>
      <c r="H46" s="10">
        <v>0</v>
      </c>
      <c r="I46" s="10">
        <v>0</v>
      </c>
      <c r="J46" s="10">
        <v>2150</v>
      </c>
      <c r="K46" s="10"/>
      <c r="L46" s="10">
        <v>2150</v>
      </c>
      <c r="M46" s="13"/>
    </row>
    <row r="47" spans="1:14" ht="14.1" customHeight="1">
      <c r="A47" s="9">
        <v>21</v>
      </c>
      <c r="B47" s="9" t="s">
        <v>42</v>
      </c>
      <c r="C47" s="10">
        <v>2</v>
      </c>
      <c r="D47" s="10">
        <v>0.33333333333333331</v>
      </c>
      <c r="E47" s="10">
        <v>2.3333333333333335</v>
      </c>
      <c r="F47" s="10">
        <v>53.367041171477069</v>
      </c>
      <c r="G47" s="10">
        <v>0</v>
      </c>
      <c r="H47" s="10">
        <v>0</v>
      </c>
      <c r="I47" s="10"/>
      <c r="J47" s="10">
        <v>53.367041171477069</v>
      </c>
      <c r="K47" s="10"/>
      <c r="L47" s="10">
        <v>53.367041171477069</v>
      </c>
      <c r="M47" s="13"/>
    </row>
    <row r="48" spans="1:14" ht="14.1" customHeight="1">
      <c r="A48" s="9">
        <v>27</v>
      </c>
      <c r="B48" s="9" t="s">
        <v>47</v>
      </c>
      <c r="C48" s="10">
        <v>5</v>
      </c>
      <c r="D48" s="10">
        <v>0.83333333333333326</v>
      </c>
      <c r="E48" s="10">
        <v>5.833333333333333</v>
      </c>
      <c r="F48" s="10">
        <v>852.4265896694161</v>
      </c>
      <c r="G48" s="10">
        <v>125</v>
      </c>
      <c r="H48" s="10">
        <v>0</v>
      </c>
      <c r="I48" s="10">
        <v>833.33333333333337</v>
      </c>
      <c r="J48" s="10">
        <v>1810.7599230027495</v>
      </c>
      <c r="K48" s="10">
        <v>400</v>
      </c>
      <c r="L48" s="10">
        <v>1410.7599230027495</v>
      </c>
      <c r="M48" s="13"/>
    </row>
    <row r="49" spans="1:14" ht="14.1" customHeight="1">
      <c r="A49" s="9">
        <v>29</v>
      </c>
      <c r="B49" s="9" t="s">
        <v>57</v>
      </c>
      <c r="C49" s="10">
        <v>6</v>
      </c>
      <c r="D49" s="10">
        <v>1</v>
      </c>
      <c r="E49" s="10">
        <v>7</v>
      </c>
      <c r="F49" s="10">
        <v>900.00000000000011</v>
      </c>
      <c r="G49" s="10">
        <v>120</v>
      </c>
      <c r="H49" s="10">
        <v>0</v>
      </c>
      <c r="I49" s="10">
        <v>0</v>
      </c>
      <c r="J49" s="10">
        <v>1020.0000000000001</v>
      </c>
      <c r="K49" s="10"/>
      <c r="L49" s="10">
        <v>1020.0000000000001</v>
      </c>
      <c r="M49" s="13"/>
    </row>
    <row r="50" spans="1:14" ht="14.1" customHeight="1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3"/>
    </row>
    <row r="51" spans="1:14" ht="14.1" customHeight="1">
      <c r="A51" s="9"/>
      <c r="B51" s="9"/>
      <c r="C51" s="10">
        <f t="shared" ref="C51:L51" si="0">SUM(C10:C34)+SUM(C36:C40)+SUM(C42:C49)</f>
        <v>206</v>
      </c>
      <c r="D51" s="10">
        <f t="shared" si="0"/>
        <v>34.333333333333329</v>
      </c>
      <c r="E51" s="10">
        <f t="shared" si="0"/>
        <v>240</v>
      </c>
      <c r="F51" s="10">
        <f t="shared" si="0"/>
        <v>42016.080122210784</v>
      </c>
      <c r="G51" s="10">
        <f t="shared" si="0"/>
        <v>4072.5</v>
      </c>
      <c r="H51" s="10">
        <f t="shared" si="0"/>
        <v>314.28571428571428</v>
      </c>
      <c r="I51" s="10">
        <f t="shared" si="0"/>
        <v>12584.571428571429</v>
      </c>
      <c r="J51" s="10">
        <f t="shared" si="0"/>
        <v>58987.437265067907</v>
      </c>
      <c r="K51" s="10">
        <f t="shared" si="0"/>
        <v>4350</v>
      </c>
      <c r="L51" s="10">
        <f t="shared" si="0"/>
        <v>54637.437265067922</v>
      </c>
      <c r="M51" s="16"/>
    </row>
    <row r="52" spans="1:14" ht="14.1" customHeight="1">
      <c r="A52" s="8"/>
      <c r="B52" s="9" t="s">
        <v>59</v>
      </c>
      <c r="C52" s="9"/>
      <c r="D52" s="9"/>
      <c r="E52" s="9"/>
      <c r="F52" s="9"/>
      <c r="G52" s="9"/>
      <c r="H52" s="9"/>
      <c r="I52" s="9"/>
      <c r="J52" s="9"/>
      <c r="K52" s="17"/>
      <c r="L52" s="18"/>
      <c r="M52" s="18"/>
      <c r="N52" s="14"/>
    </row>
    <row r="53" spans="1:14" ht="14.1" customHeight="1">
      <c r="A53" s="8"/>
      <c r="B53" s="9"/>
      <c r="C53" s="9"/>
      <c r="D53" s="9"/>
      <c r="E53" s="9"/>
      <c r="F53" s="9"/>
      <c r="G53" s="9"/>
      <c r="H53" s="9"/>
      <c r="I53" s="9"/>
      <c r="J53" s="9"/>
      <c r="K53" s="19"/>
      <c r="L53" s="11"/>
      <c r="M53" s="11"/>
    </row>
    <row r="54" spans="1:14" ht="14.1" customHeight="1">
      <c r="A54" s="8"/>
      <c r="B54" s="9"/>
      <c r="C54" s="9"/>
      <c r="D54" s="9"/>
      <c r="E54" s="9"/>
      <c r="F54" s="9"/>
      <c r="G54" s="9"/>
      <c r="H54" s="9"/>
      <c r="I54" s="9"/>
      <c r="J54" s="9"/>
      <c r="K54" s="19"/>
      <c r="L54" s="1"/>
      <c r="M54" s="1"/>
    </row>
  </sheetData>
  <mergeCells count="8">
    <mergeCell ref="A9:L9"/>
    <mergeCell ref="A35:L35"/>
    <mergeCell ref="A41:L41"/>
    <mergeCell ref="A1:L1"/>
    <mergeCell ref="A3:L3"/>
    <mergeCell ref="C5:E5"/>
    <mergeCell ref="F5:I5"/>
    <mergeCell ref="H6:I6"/>
  </mergeCells>
  <pageMargins left="0.70866141732283472" right="0.70866141732283472" top="0.38" bottom="0.4" header="0.31496062992125984" footer="0.31496062992125984"/>
  <pageSetup paperSize="9" scale="72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M52"/>
  <sheetViews>
    <sheetView topLeftCell="A34" workbookViewId="0">
      <selection activeCell="A41" sqref="A41:IV41"/>
    </sheetView>
  </sheetViews>
  <sheetFormatPr baseColWidth="10" defaultRowHeight="15" customHeight="1"/>
  <cols>
    <col min="1" max="1" width="3.42578125" style="63" customWidth="1"/>
    <col min="2" max="2" width="34.7109375" style="63" customWidth="1"/>
    <col min="3" max="3" width="7.7109375" style="63" customWidth="1"/>
    <col min="4" max="4" width="6.7109375" style="63" customWidth="1"/>
    <col min="5" max="5" width="8.7109375" style="63" customWidth="1"/>
    <col min="6" max="6" width="12.5703125" style="63" customWidth="1"/>
    <col min="7" max="7" width="10.5703125" style="63" customWidth="1"/>
    <col min="8" max="8" width="8.7109375" style="63" customWidth="1"/>
    <col min="9" max="9" width="11.85546875" style="63" bestFit="1" customWidth="1"/>
    <col min="10" max="10" width="12.7109375" style="63" customWidth="1"/>
    <col min="11" max="11" width="11.42578125" style="63"/>
    <col min="12" max="12" width="13.140625" style="63" customWidth="1"/>
    <col min="13" max="13" width="32.28515625" style="63" customWidth="1"/>
    <col min="14" max="16384" width="11.42578125" style="63"/>
  </cols>
  <sheetData>
    <row r="1" spans="1:13" ht="15" customHeight="1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/>
      <c r="M1" s="65"/>
    </row>
    <row r="2" spans="1:13" ht="15" customHeight="1">
      <c r="A2" s="66"/>
      <c r="B2" s="67"/>
      <c r="C2" s="67"/>
      <c r="D2" s="67"/>
      <c r="E2" s="67"/>
      <c r="F2" s="67"/>
      <c r="G2" s="68"/>
      <c r="H2" s="68"/>
      <c r="I2" s="65"/>
      <c r="J2" s="68"/>
      <c r="K2" s="65"/>
      <c r="L2" s="65"/>
      <c r="M2" s="65"/>
    </row>
    <row r="3" spans="1:13" ht="15" customHeight="1">
      <c r="A3" s="113" t="s">
        <v>74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M3" s="65"/>
    </row>
    <row r="4" spans="1:13" ht="15" customHeight="1">
      <c r="A4" s="69"/>
      <c r="B4" s="70"/>
      <c r="C4" s="70"/>
      <c r="D4" s="70"/>
      <c r="E4" s="70"/>
      <c r="F4" s="70"/>
      <c r="G4" s="68"/>
      <c r="H4" s="68"/>
      <c r="I4" s="65"/>
      <c r="J4" s="68"/>
      <c r="K4" s="65"/>
      <c r="L4" s="65"/>
      <c r="M4" s="65"/>
    </row>
    <row r="5" spans="1:13" ht="15" customHeight="1">
      <c r="A5" s="71"/>
      <c r="B5" s="15" t="s">
        <v>2</v>
      </c>
      <c r="C5" s="113" t="s">
        <v>3</v>
      </c>
      <c r="D5" s="114"/>
      <c r="E5" s="115"/>
      <c r="F5" s="116" t="s">
        <v>4</v>
      </c>
      <c r="G5" s="117"/>
      <c r="H5" s="117"/>
      <c r="I5" s="118"/>
      <c r="J5" s="62" t="s">
        <v>5</v>
      </c>
      <c r="K5" s="65"/>
      <c r="L5" s="65"/>
      <c r="M5" s="65"/>
    </row>
    <row r="6" spans="1:13" ht="15" customHeight="1">
      <c r="A6" s="71"/>
      <c r="B6" s="70"/>
      <c r="C6" s="62" t="s">
        <v>6</v>
      </c>
      <c r="D6" s="62" t="s">
        <v>7</v>
      </c>
      <c r="E6" s="62" t="s">
        <v>8</v>
      </c>
      <c r="F6" s="62"/>
      <c r="G6" s="62" t="s">
        <v>9</v>
      </c>
      <c r="H6" s="116" t="s">
        <v>10</v>
      </c>
      <c r="I6" s="118"/>
      <c r="J6" s="62"/>
      <c r="K6" s="62"/>
      <c r="L6" s="62"/>
      <c r="M6" s="65"/>
    </row>
    <row r="7" spans="1:13" ht="15" customHeight="1">
      <c r="A7" s="71"/>
      <c r="B7" s="70"/>
      <c r="C7" s="62"/>
      <c r="D7" s="62"/>
      <c r="E7" s="62"/>
      <c r="F7" s="62" t="s">
        <v>11</v>
      </c>
      <c r="G7" s="62" t="s">
        <v>12</v>
      </c>
      <c r="H7" s="62" t="s">
        <v>11</v>
      </c>
      <c r="I7" s="62" t="s">
        <v>13</v>
      </c>
      <c r="J7" s="62" t="s">
        <v>14</v>
      </c>
      <c r="K7" s="62" t="s">
        <v>15</v>
      </c>
      <c r="L7" s="62" t="s">
        <v>8</v>
      </c>
      <c r="M7" s="72"/>
    </row>
    <row r="8" spans="1:13" ht="15" customHeight="1">
      <c r="A8" s="71"/>
      <c r="B8" s="70"/>
      <c r="C8" s="62"/>
      <c r="D8" s="62"/>
      <c r="E8" s="62"/>
      <c r="F8" s="62"/>
      <c r="G8" s="62" t="s">
        <v>16</v>
      </c>
      <c r="H8" s="62"/>
      <c r="I8" s="62"/>
      <c r="J8" s="62"/>
      <c r="K8" s="62"/>
      <c r="L8" s="62"/>
      <c r="M8" s="65"/>
    </row>
    <row r="9" spans="1:13" s="2" customFormat="1" ht="20.25" customHeight="1">
      <c r="A9" s="110" t="s">
        <v>65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2"/>
      <c r="M9" s="79"/>
    </row>
    <row r="10" spans="1:13" ht="15" customHeight="1">
      <c r="A10" s="15">
        <v>1</v>
      </c>
      <c r="B10" s="15" t="s">
        <v>17</v>
      </c>
      <c r="C10" s="62">
        <v>6</v>
      </c>
      <c r="D10" s="62">
        <v>1</v>
      </c>
      <c r="E10" s="62">
        <v>7</v>
      </c>
      <c r="F10" s="62">
        <v>984.63643098177954</v>
      </c>
      <c r="G10" s="62">
        <v>80</v>
      </c>
      <c r="H10" s="62">
        <v>0</v>
      </c>
      <c r="I10" s="62">
        <v>300</v>
      </c>
      <c r="J10" s="62">
        <v>1364.6364309817795</v>
      </c>
      <c r="K10" s="62"/>
      <c r="L10" s="62">
        <v>1364.6364309817795</v>
      </c>
      <c r="M10" s="73"/>
    </row>
    <row r="11" spans="1:13" ht="15" customHeight="1">
      <c r="A11" s="15">
        <v>2</v>
      </c>
      <c r="B11" s="15" t="s">
        <v>18</v>
      </c>
      <c r="C11" s="62">
        <v>5</v>
      </c>
      <c r="D11" s="62">
        <v>0.83333333333333326</v>
      </c>
      <c r="E11" s="62">
        <v>5.833333333333333</v>
      </c>
      <c r="F11" s="62">
        <v>1132.9355934385962</v>
      </c>
      <c r="G11" s="62">
        <v>0</v>
      </c>
      <c r="H11" s="62">
        <v>0</v>
      </c>
      <c r="I11" s="62">
        <v>166.66666666666666</v>
      </c>
      <c r="J11" s="62">
        <v>1299.602260105263</v>
      </c>
      <c r="K11" s="62">
        <v>300</v>
      </c>
      <c r="L11" s="62">
        <v>999.60226010526299</v>
      </c>
      <c r="M11" s="73"/>
    </row>
    <row r="12" spans="1:13" ht="15" customHeight="1">
      <c r="A12" s="15">
        <v>3</v>
      </c>
      <c r="B12" s="15" t="s">
        <v>19</v>
      </c>
      <c r="C12" s="62"/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/>
      <c r="L12" s="62">
        <v>0</v>
      </c>
      <c r="M12" s="73"/>
    </row>
    <row r="13" spans="1:13" ht="15" customHeight="1">
      <c r="A13" s="15" t="s">
        <v>21</v>
      </c>
      <c r="B13" s="15" t="s">
        <v>22</v>
      </c>
      <c r="C13" s="62">
        <v>6</v>
      </c>
      <c r="D13" s="62">
        <v>1</v>
      </c>
      <c r="E13" s="62">
        <v>7</v>
      </c>
      <c r="F13" s="62">
        <v>1001.1743238567486</v>
      </c>
      <c r="G13" s="62">
        <v>150</v>
      </c>
      <c r="H13" s="62">
        <v>0</v>
      </c>
      <c r="I13" s="62">
        <v>400</v>
      </c>
      <c r="J13" s="62">
        <v>1551.1743238567487</v>
      </c>
      <c r="K13" s="62">
        <v>400</v>
      </c>
      <c r="L13" s="62">
        <v>1151.1743238567487</v>
      </c>
      <c r="M13" s="73"/>
    </row>
    <row r="14" spans="1:13" ht="15" customHeight="1">
      <c r="A14" s="15" t="s">
        <v>21</v>
      </c>
      <c r="B14" s="15" t="s">
        <v>23</v>
      </c>
      <c r="C14" s="62">
        <v>7</v>
      </c>
      <c r="D14" s="62">
        <v>1.1666666666666665</v>
      </c>
      <c r="E14" s="62">
        <v>8</v>
      </c>
      <c r="F14" s="62">
        <v>1028.5714285714287</v>
      </c>
      <c r="G14" s="62">
        <v>100</v>
      </c>
      <c r="H14" s="62">
        <v>0</v>
      </c>
      <c r="I14" s="62"/>
      <c r="J14" s="62">
        <v>1128.5714285714287</v>
      </c>
      <c r="K14" s="62">
        <v>400</v>
      </c>
      <c r="L14" s="62">
        <v>728.57142857142867</v>
      </c>
      <c r="M14" s="73"/>
    </row>
    <row r="15" spans="1:13" ht="15" customHeight="1">
      <c r="A15" s="15" t="s">
        <v>21</v>
      </c>
      <c r="B15" s="15" t="s">
        <v>25</v>
      </c>
      <c r="C15" s="62">
        <v>6</v>
      </c>
      <c r="D15" s="62">
        <v>1</v>
      </c>
      <c r="E15" s="62">
        <v>7</v>
      </c>
      <c r="F15" s="62">
        <v>2000</v>
      </c>
      <c r="G15" s="62"/>
      <c r="H15" s="62"/>
      <c r="I15" s="62"/>
      <c r="J15" s="62">
        <v>2000</v>
      </c>
      <c r="K15" s="62"/>
      <c r="L15" s="62">
        <v>2000</v>
      </c>
      <c r="M15" s="73"/>
    </row>
    <row r="16" spans="1:13" ht="15" customHeight="1">
      <c r="A16" s="15">
        <v>6</v>
      </c>
      <c r="B16" s="15" t="s">
        <v>26</v>
      </c>
      <c r="C16" s="62">
        <v>4</v>
      </c>
      <c r="D16" s="62">
        <v>0.66666666666666663</v>
      </c>
      <c r="E16" s="62">
        <v>4.666666666666667</v>
      </c>
      <c r="F16" s="62">
        <v>706.18220981539685</v>
      </c>
      <c r="G16" s="62">
        <v>50</v>
      </c>
      <c r="H16" s="62">
        <v>0</v>
      </c>
      <c r="I16" s="62">
        <v>133.33333333333334</v>
      </c>
      <c r="J16" s="62">
        <v>889.51554314873022</v>
      </c>
      <c r="K16" s="62"/>
      <c r="L16" s="62">
        <v>889.51554314873022</v>
      </c>
      <c r="M16" s="73"/>
    </row>
    <row r="17" spans="1:13" ht="15" customHeight="1">
      <c r="A17" s="15">
        <v>7</v>
      </c>
      <c r="B17" s="15" t="s">
        <v>27</v>
      </c>
      <c r="C17" s="62">
        <v>6</v>
      </c>
      <c r="D17" s="62">
        <v>1</v>
      </c>
      <c r="E17" s="62">
        <v>7</v>
      </c>
      <c r="F17" s="62">
        <v>601.27202133523724</v>
      </c>
      <c r="G17" s="62">
        <v>50</v>
      </c>
      <c r="H17" s="62">
        <v>0</v>
      </c>
      <c r="I17" s="62">
        <v>600</v>
      </c>
      <c r="J17" s="62">
        <v>1251.2720213352372</v>
      </c>
      <c r="K17" s="62">
        <v>500</v>
      </c>
      <c r="L17" s="62">
        <v>751.27202133523724</v>
      </c>
      <c r="M17" s="73"/>
    </row>
    <row r="18" spans="1:13" ht="15" customHeight="1">
      <c r="A18" s="15">
        <v>8</v>
      </c>
      <c r="B18" s="15" t="s">
        <v>29</v>
      </c>
      <c r="C18" s="62">
        <v>6</v>
      </c>
      <c r="D18" s="62">
        <v>1</v>
      </c>
      <c r="E18" s="62">
        <v>7</v>
      </c>
      <c r="F18" s="62">
        <v>2032.6585613669713</v>
      </c>
      <c r="G18" s="62">
        <v>150</v>
      </c>
      <c r="H18" s="62">
        <v>0</v>
      </c>
      <c r="I18" s="62">
        <v>2156</v>
      </c>
      <c r="J18" s="62">
        <v>4338.6585613669713</v>
      </c>
      <c r="K18" s="62">
        <v>100</v>
      </c>
      <c r="L18" s="62">
        <v>4238.6585613669713</v>
      </c>
      <c r="M18" s="73"/>
    </row>
    <row r="19" spans="1:13" ht="15" customHeight="1">
      <c r="A19" s="15">
        <v>9</v>
      </c>
      <c r="B19" s="15" t="s">
        <v>30</v>
      </c>
      <c r="C19" s="62">
        <v>6</v>
      </c>
      <c r="D19" s="62">
        <v>1</v>
      </c>
      <c r="E19" s="62">
        <v>7</v>
      </c>
      <c r="F19" s="62">
        <v>1347.41012351578</v>
      </c>
      <c r="G19" s="74">
        <v>0</v>
      </c>
      <c r="H19" s="62">
        <v>0</v>
      </c>
      <c r="I19" s="62"/>
      <c r="J19" s="62">
        <v>1347.41012351578</v>
      </c>
      <c r="K19" s="62"/>
      <c r="L19" s="62">
        <v>1347.41012351578</v>
      </c>
      <c r="M19" s="75"/>
    </row>
    <row r="20" spans="1:13" ht="15" customHeight="1">
      <c r="A20" s="15">
        <v>12</v>
      </c>
      <c r="B20" s="15" t="s">
        <v>34</v>
      </c>
      <c r="C20" s="62">
        <v>7</v>
      </c>
      <c r="D20" s="62">
        <v>1.1666666666666665</v>
      </c>
      <c r="E20" s="62">
        <v>8</v>
      </c>
      <c r="F20" s="62">
        <v>913.22690192065977</v>
      </c>
      <c r="G20" s="62">
        <v>140</v>
      </c>
      <c r="H20" s="62">
        <v>128.57142857142858</v>
      </c>
      <c r="I20" s="62"/>
      <c r="J20" s="62">
        <v>1181.7983304920883</v>
      </c>
      <c r="K20" s="62">
        <v>200</v>
      </c>
      <c r="L20" s="62">
        <v>981.79833049208833</v>
      </c>
      <c r="M20" s="73"/>
    </row>
    <row r="21" spans="1:13" ht="15" customHeight="1">
      <c r="A21" s="15">
        <v>15</v>
      </c>
      <c r="B21" s="15" t="s">
        <v>35</v>
      </c>
      <c r="C21" s="62">
        <v>6</v>
      </c>
      <c r="D21" s="62">
        <v>1</v>
      </c>
      <c r="E21" s="62">
        <v>7</v>
      </c>
      <c r="F21" s="62">
        <v>1400</v>
      </c>
      <c r="G21" s="62">
        <v>50</v>
      </c>
      <c r="H21" s="62"/>
      <c r="I21" s="62"/>
      <c r="J21" s="62">
        <v>1450</v>
      </c>
      <c r="K21" s="62"/>
      <c r="L21" s="62">
        <v>1450</v>
      </c>
      <c r="M21" s="73"/>
    </row>
    <row r="22" spans="1:13" ht="15" customHeight="1">
      <c r="A22" s="15">
        <v>16</v>
      </c>
      <c r="B22" s="15" t="s">
        <v>37</v>
      </c>
      <c r="C22" s="62">
        <v>6</v>
      </c>
      <c r="D22" s="62">
        <v>1</v>
      </c>
      <c r="E22" s="62">
        <v>7</v>
      </c>
      <c r="F22" s="62">
        <v>1006.9766923029792</v>
      </c>
      <c r="G22" s="62">
        <v>125</v>
      </c>
      <c r="H22" s="62">
        <v>0</v>
      </c>
      <c r="I22" s="62">
        <v>1000</v>
      </c>
      <c r="J22" s="62">
        <v>2131.9766923029792</v>
      </c>
      <c r="K22" s="62"/>
      <c r="L22" s="62">
        <v>2131.9766923029792</v>
      </c>
      <c r="M22" s="73"/>
    </row>
    <row r="23" spans="1:13" ht="15" customHeight="1">
      <c r="A23" s="15">
        <v>17</v>
      </c>
      <c r="B23" s="15" t="s">
        <v>38</v>
      </c>
      <c r="C23" s="62">
        <v>7</v>
      </c>
      <c r="D23" s="62">
        <v>1.1666666666666665</v>
      </c>
      <c r="E23" s="62">
        <v>8</v>
      </c>
      <c r="F23" s="62">
        <v>923.0251212820715</v>
      </c>
      <c r="G23" s="62">
        <v>170</v>
      </c>
      <c r="H23" s="62">
        <v>171.42857142857142</v>
      </c>
      <c r="I23" s="62"/>
      <c r="J23" s="62">
        <v>1264.4536927106428</v>
      </c>
      <c r="K23" s="62">
        <v>100</v>
      </c>
      <c r="L23" s="62">
        <v>1164.4536927106428</v>
      </c>
      <c r="M23" s="73"/>
    </row>
    <row r="24" spans="1:13" ht="15" customHeight="1">
      <c r="A24" s="15">
        <v>13</v>
      </c>
      <c r="B24" s="15" t="s">
        <v>40</v>
      </c>
      <c r="C24" s="62">
        <v>6</v>
      </c>
      <c r="D24" s="62">
        <v>1</v>
      </c>
      <c r="E24" s="62">
        <v>7</v>
      </c>
      <c r="F24" s="62">
        <v>2000</v>
      </c>
      <c r="G24" s="62">
        <v>0</v>
      </c>
      <c r="H24" s="62">
        <v>0</v>
      </c>
      <c r="I24" s="62">
        <v>0</v>
      </c>
      <c r="J24" s="62">
        <v>2000</v>
      </c>
      <c r="K24" s="62"/>
      <c r="L24" s="62">
        <v>2000</v>
      </c>
      <c r="M24" s="73"/>
    </row>
    <row r="25" spans="1:13" ht="15" customHeight="1">
      <c r="A25" s="15">
        <v>19</v>
      </c>
      <c r="B25" s="15" t="s">
        <v>41</v>
      </c>
      <c r="C25" s="62">
        <v>4</v>
      </c>
      <c r="D25" s="62">
        <v>0.66666666666666663</v>
      </c>
      <c r="E25" s="62">
        <v>4.666666666666667</v>
      </c>
      <c r="F25" s="62">
        <v>933.33333333333337</v>
      </c>
      <c r="G25" s="62">
        <v>0</v>
      </c>
      <c r="H25" s="62"/>
      <c r="I25" s="62"/>
      <c r="J25" s="62">
        <v>933.33333333333337</v>
      </c>
      <c r="K25" s="62"/>
      <c r="L25" s="62">
        <v>933.33333333333337</v>
      </c>
      <c r="M25" s="73"/>
    </row>
    <row r="26" spans="1:13" ht="15" customHeight="1">
      <c r="A26" s="15">
        <v>22</v>
      </c>
      <c r="B26" s="15" t="s">
        <v>43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/>
      <c r="L26" s="62">
        <v>0</v>
      </c>
      <c r="M26" s="73" t="s">
        <v>77</v>
      </c>
    </row>
    <row r="27" spans="1:13" ht="15" customHeight="1">
      <c r="A27" s="15" t="s">
        <v>21</v>
      </c>
      <c r="B27" s="15" t="s">
        <v>70</v>
      </c>
      <c r="C27" s="62">
        <v>6</v>
      </c>
      <c r="D27" s="62">
        <v>1</v>
      </c>
      <c r="E27" s="62">
        <v>7</v>
      </c>
      <c r="F27" s="62">
        <v>900.00000000000011</v>
      </c>
      <c r="G27" s="62">
        <v>80</v>
      </c>
      <c r="H27" s="62">
        <v>0</v>
      </c>
      <c r="I27" s="62"/>
      <c r="J27" s="62">
        <v>980.00000000000011</v>
      </c>
      <c r="K27" s="62"/>
      <c r="L27" s="62">
        <v>980.00000000000011</v>
      </c>
      <c r="M27" s="73"/>
    </row>
    <row r="28" spans="1:13" ht="15" customHeight="1">
      <c r="A28" s="15">
        <v>24</v>
      </c>
      <c r="B28" s="15" t="s">
        <v>45</v>
      </c>
      <c r="C28" s="62">
        <v>6</v>
      </c>
      <c r="D28" s="62">
        <v>1</v>
      </c>
      <c r="E28" s="62">
        <v>7</v>
      </c>
      <c r="F28" s="62">
        <v>1327.8874402105264</v>
      </c>
      <c r="G28" s="62">
        <v>50</v>
      </c>
      <c r="H28" s="62">
        <v>0</v>
      </c>
      <c r="I28" s="62">
        <v>200</v>
      </c>
      <c r="J28" s="62">
        <v>1577.8874402105264</v>
      </c>
      <c r="K28" s="62"/>
      <c r="L28" s="62">
        <v>1577.8874402105264</v>
      </c>
      <c r="M28" s="73"/>
    </row>
    <row r="29" spans="1:13" ht="15" customHeight="1">
      <c r="A29" s="15">
        <v>25</v>
      </c>
      <c r="B29" s="15" t="s">
        <v>46</v>
      </c>
      <c r="C29" s="74">
        <v>3</v>
      </c>
      <c r="D29" s="62">
        <v>0.5</v>
      </c>
      <c r="E29" s="62">
        <v>3.5</v>
      </c>
      <c r="F29" s="62">
        <v>700</v>
      </c>
      <c r="G29" s="62">
        <v>0</v>
      </c>
      <c r="H29" s="62">
        <v>0</v>
      </c>
      <c r="I29" s="62">
        <v>0</v>
      </c>
      <c r="J29" s="62">
        <v>700</v>
      </c>
      <c r="K29" s="62"/>
      <c r="L29" s="62">
        <v>700</v>
      </c>
      <c r="M29" s="73"/>
    </row>
    <row r="30" spans="1:13" ht="15" customHeight="1">
      <c r="A30" s="15">
        <v>27</v>
      </c>
      <c r="B30" s="15" t="s">
        <v>48</v>
      </c>
      <c r="C30" s="62">
        <v>7</v>
      </c>
      <c r="D30" s="62">
        <v>1.1666666666666665</v>
      </c>
      <c r="E30" s="62">
        <v>8</v>
      </c>
      <c r="F30" s="62">
        <v>913.22690192065977</v>
      </c>
      <c r="G30" s="62">
        <v>125</v>
      </c>
      <c r="H30" s="62">
        <v>128.57142857142858</v>
      </c>
      <c r="I30" s="62">
        <v>571.42857142857144</v>
      </c>
      <c r="J30" s="62">
        <v>1738.2269019206597</v>
      </c>
      <c r="K30" s="62">
        <v>500</v>
      </c>
      <c r="L30" s="62">
        <v>1238.2269019206597</v>
      </c>
      <c r="M30" s="73"/>
    </row>
    <row r="31" spans="1:13" ht="15" customHeight="1">
      <c r="A31" s="15">
        <v>28</v>
      </c>
      <c r="B31" s="15" t="s">
        <v>52</v>
      </c>
      <c r="C31" s="62">
        <v>7</v>
      </c>
      <c r="D31" s="62">
        <v>1.1666666666666665</v>
      </c>
      <c r="E31" s="62">
        <v>8</v>
      </c>
      <c r="F31" s="62">
        <v>1600</v>
      </c>
      <c r="G31" s="62">
        <v>50</v>
      </c>
      <c r="H31" s="62">
        <v>0</v>
      </c>
      <c r="I31" s="62">
        <v>0</v>
      </c>
      <c r="J31" s="62">
        <v>1650</v>
      </c>
      <c r="K31" s="62"/>
      <c r="L31" s="62">
        <v>1650</v>
      </c>
      <c r="M31" s="73"/>
    </row>
    <row r="32" spans="1:13" ht="15" customHeight="1">
      <c r="A32" s="15">
        <v>28</v>
      </c>
      <c r="B32" s="15" t="s">
        <v>53</v>
      </c>
      <c r="C32" s="62">
        <v>6</v>
      </c>
      <c r="D32" s="62">
        <v>1</v>
      </c>
      <c r="E32" s="62">
        <v>7</v>
      </c>
      <c r="F32" s="62">
        <v>1400</v>
      </c>
      <c r="G32" s="62">
        <v>50</v>
      </c>
      <c r="H32" s="62">
        <v>0</v>
      </c>
      <c r="I32" s="62">
        <v>0</v>
      </c>
      <c r="J32" s="62">
        <v>1450</v>
      </c>
      <c r="K32" s="62"/>
      <c r="L32" s="62">
        <v>1450</v>
      </c>
      <c r="M32" s="73"/>
    </row>
    <row r="33" spans="1:13" ht="15" customHeight="1">
      <c r="A33" s="15">
        <v>28</v>
      </c>
      <c r="B33" s="15" t="s">
        <v>54</v>
      </c>
      <c r="C33" s="62">
        <v>6</v>
      </c>
      <c r="D33" s="62">
        <v>1</v>
      </c>
      <c r="E33" s="62">
        <v>7</v>
      </c>
      <c r="F33" s="62">
        <v>733.29062420889625</v>
      </c>
      <c r="G33" s="62">
        <v>150</v>
      </c>
      <c r="H33" s="62">
        <v>0</v>
      </c>
      <c r="I33" s="62">
        <v>400</v>
      </c>
      <c r="J33" s="62">
        <v>1283.2906242088961</v>
      </c>
      <c r="K33" s="62">
        <v>300</v>
      </c>
      <c r="L33" s="62">
        <v>983.29062420889613</v>
      </c>
      <c r="M33" s="73"/>
    </row>
    <row r="34" spans="1:13" ht="15" customHeight="1">
      <c r="A34" s="15">
        <v>29</v>
      </c>
      <c r="B34" s="15" t="s">
        <v>56</v>
      </c>
      <c r="C34" s="62">
        <v>6</v>
      </c>
      <c r="D34" s="62">
        <v>1</v>
      </c>
      <c r="E34" s="62">
        <v>7</v>
      </c>
      <c r="F34" s="62">
        <v>1002.9730580750802</v>
      </c>
      <c r="G34" s="62">
        <v>120</v>
      </c>
      <c r="H34" s="62">
        <v>0</v>
      </c>
      <c r="I34" s="62">
        <v>500</v>
      </c>
      <c r="J34" s="62">
        <v>1622.9730580750802</v>
      </c>
      <c r="K34" s="62">
        <v>1500</v>
      </c>
      <c r="L34" s="62">
        <v>122.97305807508019</v>
      </c>
      <c r="M34" s="73"/>
    </row>
    <row r="35" spans="1:13" s="2" customFormat="1" ht="20.25">
      <c r="A35" s="110" t="s">
        <v>66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2"/>
      <c r="M35" s="13"/>
    </row>
    <row r="36" spans="1:13" ht="20.25" customHeight="1">
      <c r="A36" s="15">
        <v>10</v>
      </c>
      <c r="B36" s="15" t="s">
        <v>31</v>
      </c>
      <c r="C36" s="62">
        <v>6</v>
      </c>
      <c r="D36" s="62">
        <v>1</v>
      </c>
      <c r="E36" s="62">
        <v>7</v>
      </c>
      <c r="F36" s="62">
        <v>588.87548972233412</v>
      </c>
      <c r="G36" s="62">
        <v>120</v>
      </c>
      <c r="H36" s="62">
        <v>0</v>
      </c>
      <c r="I36" s="62">
        <v>3000</v>
      </c>
      <c r="J36" s="62">
        <v>3708.8754897223344</v>
      </c>
      <c r="K36" s="62"/>
      <c r="L36" s="62">
        <v>3708.8754897223344</v>
      </c>
      <c r="M36" s="73"/>
    </row>
    <row r="37" spans="1:13" ht="15" customHeight="1">
      <c r="A37" s="15">
        <v>16</v>
      </c>
      <c r="B37" s="15" t="s">
        <v>75</v>
      </c>
      <c r="C37" s="62">
        <v>6</v>
      </c>
      <c r="D37" s="62">
        <v>1</v>
      </c>
      <c r="E37" s="62">
        <v>7</v>
      </c>
      <c r="F37" s="62">
        <v>1004.075508079864</v>
      </c>
      <c r="G37" s="62">
        <v>140</v>
      </c>
      <c r="H37" s="62">
        <v>0</v>
      </c>
      <c r="I37" s="62">
        <v>500</v>
      </c>
      <c r="J37" s="62">
        <v>1644.075508079864</v>
      </c>
      <c r="K37" s="62"/>
      <c r="L37" s="62">
        <v>1644.075508079864</v>
      </c>
      <c r="M37" s="73"/>
    </row>
    <row r="38" spans="1:13" ht="15" customHeight="1">
      <c r="A38" s="15"/>
      <c r="B38" s="15" t="s">
        <v>49</v>
      </c>
      <c r="C38" s="62">
        <v>6</v>
      </c>
      <c r="D38" s="62">
        <v>1</v>
      </c>
      <c r="E38" s="62">
        <v>7</v>
      </c>
      <c r="F38" s="62">
        <v>1327.8874402105264</v>
      </c>
      <c r="G38" s="62">
        <v>150</v>
      </c>
      <c r="H38" s="62">
        <v>0</v>
      </c>
      <c r="I38" s="62">
        <v>0</v>
      </c>
      <c r="J38" s="62">
        <v>1477.8874402105264</v>
      </c>
      <c r="K38" s="62">
        <v>300</v>
      </c>
      <c r="L38" s="62">
        <v>1177.8874402105264</v>
      </c>
      <c r="M38" s="73"/>
    </row>
    <row r="39" spans="1:13" ht="15" customHeight="1">
      <c r="A39" s="15">
        <v>24</v>
      </c>
      <c r="B39" s="15" t="s">
        <v>44</v>
      </c>
      <c r="C39" s="74">
        <v>6</v>
      </c>
      <c r="D39" s="62">
        <v>1</v>
      </c>
      <c r="E39" s="62">
        <v>7</v>
      </c>
      <c r="F39" s="62">
        <v>2000</v>
      </c>
      <c r="G39" s="62">
        <v>150</v>
      </c>
      <c r="H39" s="62">
        <v>0</v>
      </c>
      <c r="I39" s="62">
        <v>0</v>
      </c>
      <c r="J39" s="62">
        <v>2150</v>
      </c>
      <c r="K39" s="62"/>
      <c r="L39" s="62">
        <v>2150</v>
      </c>
      <c r="M39" s="73"/>
    </row>
    <row r="40" spans="1:13" ht="15" customHeight="1">
      <c r="A40" s="15">
        <v>29</v>
      </c>
      <c r="B40" s="15" t="s">
        <v>58</v>
      </c>
      <c r="C40" s="62">
        <v>4</v>
      </c>
      <c r="D40" s="62">
        <v>0.66666666666666663</v>
      </c>
      <c r="E40" s="62">
        <v>4.666666666666667</v>
      </c>
      <c r="F40" s="62">
        <v>1001.7594440054922</v>
      </c>
      <c r="G40" s="62">
        <v>0</v>
      </c>
      <c r="H40" s="62">
        <v>0</v>
      </c>
      <c r="I40" s="62">
        <v>0</v>
      </c>
      <c r="J40" s="62">
        <v>1001.7594440054922</v>
      </c>
      <c r="K40" s="62">
        <v>250</v>
      </c>
      <c r="L40" s="62">
        <v>751.75944400549224</v>
      </c>
      <c r="M40" s="73"/>
    </row>
    <row r="41" spans="1:13" s="2" customFormat="1" ht="20.25">
      <c r="A41" s="110" t="s">
        <v>67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2"/>
      <c r="M41" s="13"/>
    </row>
    <row r="42" spans="1:13" ht="15" customHeight="1">
      <c r="A42" s="15">
        <v>4</v>
      </c>
      <c r="B42" s="15" t="s">
        <v>20</v>
      </c>
      <c r="C42" s="62">
        <v>6</v>
      </c>
      <c r="D42" s="62">
        <v>1</v>
      </c>
      <c r="E42" s="62">
        <v>7</v>
      </c>
      <c r="F42" s="62">
        <v>580.98678778685019</v>
      </c>
      <c r="G42" s="62">
        <v>0</v>
      </c>
      <c r="H42" s="62">
        <v>0</v>
      </c>
      <c r="I42" s="62">
        <v>400</v>
      </c>
      <c r="J42" s="62">
        <v>980.98678778685019</v>
      </c>
      <c r="K42" s="62"/>
      <c r="L42" s="62">
        <v>980.98678778685019</v>
      </c>
      <c r="M42" s="73"/>
    </row>
    <row r="43" spans="1:13" ht="15" customHeight="1">
      <c r="A43" s="15">
        <v>1</v>
      </c>
      <c r="B43" s="15" t="s">
        <v>69</v>
      </c>
      <c r="C43" s="62">
        <v>6</v>
      </c>
      <c r="D43" s="62">
        <v>1</v>
      </c>
      <c r="E43" s="62">
        <v>7</v>
      </c>
      <c r="F43" s="62">
        <v>1327.8874402105264</v>
      </c>
      <c r="G43" s="62"/>
      <c r="H43" s="62">
        <v>0</v>
      </c>
      <c r="I43" s="62">
        <v>1600</v>
      </c>
      <c r="J43" s="62">
        <v>2927.8874402105266</v>
      </c>
      <c r="K43" s="62"/>
      <c r="L43" s="62">
        <v>2927.8874402105266</v>
      </c>
      <c r="M43" s="73"/>
    </row>
    <row r="44" spans="1:13" ht="15" customHeight="1">
      <c r="A44" s="15" t="s">
        <v>21</v>
      </c>
      <c r="B44" s="15" t="s">
        <v>24</v>
      </c>
      <c r="C44" s="62">
        <v>4</v>
      </c>
      <c r="D44" s="62">
        <v>0.66666666666666663</v>
      </c>
      <c r="E44" s="62">
        <v>4.666666666666667</v>
      </c>
      <c r="F44" s="62">
        <v>637.84292714323135</v>
      </c>
      <c r="G44" s="62">
        <v>0</v>
      </c>
      <c r="H44" s="62">
        <v>0</v>
      </c>
      <c r="I44" s="62">
        <v>200</v>
      </c>
      <c r="J44" s="62">
        <v>837.84292714323135</v>
      </c>
      <c r="K44" s="62"/>
      <c r="L44" s="62">
        <v>837.84292714323135</v>
      </c>
      <c r="M44" s="73"/>
    </row>
    <row r="45" spans="1:13" ht="15" customHeight="1">
      <c r="A45" s="15">
        <v>24</v>
      </c>
      <c r="B45" s="15" t="s">
        <v>32</v>
      </c>
      <c r="C45" s="62">
        <v>6</v>
      </c>
      <c r="D45" s="62">
        <v>1</v>
      </c>
      <c r="E45" s="62">
        <v>7</v>
      </c>
      <c r="F45" s="62">
        <v>2000</v>
      </c>
      <c r="G45" s="62">
        <v>150</v>
      </c>
      <c r="H45" s="62">
        <v>0</v>
      </c>
      <c r="I45" s="62">
        <v>0</v>
      </c>
      <c r="J45" s="62">
        <v>2150</v>
      </c>
      <c r="K45" s="62"/>
      <c r="L45" s="62">
        <v>2150</v>
      </c>
      <c r="M45" s="73"/>
    </row>
    <row r="46" spans="1:13" ht="15" customHeight="1">
      <c r="A46" s="15">
        <v>13</v>
      </c>
      <c r="B46" s="15" t="s">
        <v>39</v>
      </c>
      <c r="C46" s="62">
        <v>6</v>
      </c>
      <c r="D46" s="62">
        <v>1</v>
      </c>
      <c r="E46" s="62">
        <v>7</v>
      </c>
      <c r="F46" s="62">
        <v>2000</v>
      </c>
      <c r="G46" s="62">
        <v>150</v>
      </c>
      <c r="H46" s="62">
        <v>0</v>
      </c>
      <c r="I46" s="62">
        <v>0</v>
      </c>
      <c r="J46" s="62">
        <v>2150</v>
      </c>
      <c r="K46" s="62"/>
      <c r="L46" s="62">
        <v>2150</v>
      </c>
      <c r="M46" s="73"/>
    </row>
    <row r="47" spans="1:13" ht="15" customHeight="1">
      <c r="A47" s="15">
        <v>21</v>
      </c>
      <c r="B47" s="15" t="s">
        <v>42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/>
      <c r="J47" s="62">
        <v>0</v>
      </c>
      <c r="K47" s="62"/>
      <c r="L47" s="62">
        <v>0</v>
      </c>
      <c r="M47" s="73" t="s">
        <v>76</v>
      </c>
    </row>
    <row r="48" spans="1:13" ht="15" customHeight="1">
      <c r="A48" s="15">
        <v>27</v>
      </c>
      <c r="B48" s="15" t="s">
        <v>47</v>
      </c>
      <c r="C48" s="62">
        <v>6</v>
      </c>
      <c r="D48" s="62">
        <v>1</v>
      </c>
      <c r="E48" s="62">
        <v>7</v>
      </c>
      <c r="F48" s="62">
        <v>1002.9150343906177</v>
      </c>
      <c r="G48" s="62">
        <v>150</v>
      </c>
      <c r="H48" s="62">
        <v>0</v>
      </c>
      <c r="I48" s="62">
        <v>1000</v>
      </c>
      <c r="J48" s="62">
        <v>2152.9150343906176</v>
      </c>
      <c r="K48" s="62">
        <v>400</v>
      </c>
      <c r="L48" s="62">
        <v>1752.9150343906176</v>
      </c>
      <c r="M48" s="73"/>
    </row>
    <row r="49" spans="1:13" ht="15" customHeight="1">
      <c r="A49" s="15">
        <v>29</v>
      </c>
      <c r="B49" s="15" t="s">
        <v>57</v>
      </c>
      <c r="C49" s="62">
        <v>6</v>
      </c>
      <c r="D49" s="62">
        <v>1</v>
      </c>
      <c r="E49" s="62">
        <v>7</v>
      </c>
      <c r="F49" s="62">
        <v>900.00000000000011</v>
      </c>
      <c r="G49" s="62">
        <v>120</v>
      </c>
      <c r="H49" s="62">
        <v>0</v>
      </c>
      <c r="I49" s="62">
        <v>0</v>
      </c>
      <c r="J49" s="62">
        <v>1020.0000000000001</v>
      </c>
      <c r="K49" s="62"/>
      <c r="L49" s="62">
        <v>1020.0000000000001</v>
      </c>
      <c r="M49" s="73"/>
    </row>
    <row r="50" spans="1:13" ht="15" customHeight="1">
      <c r="A50" s="15"/>
      <c r="B50" s="15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73"/>
    </row>
    <row r="51" spans="1:13" ht="15" customHeight="1">
      <c r="A51" s="15"/>
      <c r="B51" s="15"/>
      <c r="C51" s="62">
        <f>SUM(C10:C34)+SUM(C36:C40)+SUM(C42:C49)</f>
        <v>203</v>
      </c>
      <c r="D51" s="62">
        <f t="shared" ref="D51:L51" si="0">SUM(D10:D34)+SUM(D36:D40)+SUM(D42:D49)</f>
        <v>33.833333333333336</v>
      </c>
      <c r="E51" s="62">
        <f t="shared" si="0"/>
        <v>236</v>
      </c>
      <c r="F51" s="62">
        <f t="shared" si="0"/>
        <v>40961.010837685593</v>
      </c>
      <c r="G51" s="62">
        <f t="shared" si="0"/>
        <v>2820</v>
      </c>
      <c r="H51" s="62">
        <f t="shared" si="0"/>
        <v>428.57142857142856</v>
      </c>
      <c r="I51" s="62">
        <f t="shared" si="0"/>
        <v>13127.428571428572</v>
      </c>
      <c r="J51" s="62">
        <f t="shared" si="0"/>
        <v>57337.010837685593</v>
      </c>
      <c r="K51" s="62">
        <f t="shared" si="0"/>
        <v>5250</v>
      </c>
      <c r="L51" s="62">
        <f t="shared" si="0"/>
        <v>52087.010837685593</v>
      </c>
      <c r="M51" s="76"/>
    </row>
    <row r="52" spans="1:13" ht="15" customHeight="1">
      <c r="A52" s="15"/>
      <c r="B52" s="15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73"/>
    </row>
  </sheetData>
  <mergeCells count="8">
    <mergeCell ref="A35:L35"/>
    <mergeCell ref="A41:L41"/>
    <mergeCell ref="A1:L1"/>
    <mergeCell ref="A3:L3"/>
    <mergeCell ref="C5:E5"/>
    <mergeCell ref="F5:I5"/>
    <mergeCell ref="H6:I6"/>
    <mergeCell ref="A9:L9"/>
  </mergeCells>
  <pageMargins left="0.70866141732283472" right="0.70866141732283472" top="0.35" bottom="0.35" header="0.31496062992125984" footer="0.31496062992125984"/>
  <pageSetup paperSize="9" scale="7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N19</vt:lpstr>
      <vt:lpstr>N20</vt:lpstr>
      <vt:lpstr>N21</vt:lpstr>
      <vt:lpstr>N22</vt:lpstr>
      <vt:lpstr>N23</vt:lpstr>
      <vt:lpstr>N24</vt:lpstr>
      <vt:lpstr>N25</vt:lpstr>
      <vt:lpstr>N26</vt:lpstr>
      <vt:lpstr>N27</vt:lpstr>
      <vt:lpstr>N28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cic</cp:lastModifiedBy>
  <cp:lastPrinted>2010-07-15T18:25:01Z</cp:lastPrinted>
  <dcterms:created xsi:type="dcterms:W3CDTF">2010-06-25T14:28:02Z</dcterms:created>
  <dcterms:modified xsi:type="dcterms:W3CDTF">2010-07-15T20:53:32Z</dcterms:modified>
</cp:coreProperties>
</file>