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7" l="1"/>
  <c r="I77" i="7" l="1"/>
  <c r="F77" i="7"/>
  <c r="N74" i="7"/>
  <c r="V286" i="7" l="1"/>
  <c r="S286" i="7"/>
  <c r="Q286" i="7"/>
  <c r="L286" i="7"/>
  <c r="N285" i="7"/>
  <c r="E285" i="7"/>
  <c r="N284" i="7"/>
  <c r="E284" i="7"/>
  <c r="N283" i="7"/>
  <c r="E283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2" i="7"/>
  <c r="N282" i="7" s="1"/>
  <c r="N286" i="7" s="1"/>
  <c r="N289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<sst xmlns="http://schemas.openxmlformats.org/spreadsheetml/2006/main" count="1349" uniqueCount="566">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</sst>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30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17"/>
      <c r="M90" s="71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17"/>
      <c r="M91" s="71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19"/>
      <c r="P97" s="72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20"/>
      <c r="P98" s="72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08" t="s">
        <v>27</v>
      </c>
      <c r="G262" s="708"/>
      <c r="H262" s="70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56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25" t="s">
        <v>43</v>
      </c>
      <c r="B59" s="418" t="s">
        <v>23</v>
      </c>
      <c r="C59" s="727" t="s">
        <v>144</v>
      </c>
      <c r="D59" s="409"/>
      <c r="E59" s="56"/>
      <c r="F59" s="410">
        <v>1649.6</v>
      </c>
      <c r="G59" s="729">
        <v>44981</v>
      </c>
      <c r="H59" s="73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33" t="s">
        <v>21</v>
      </c>
      <c r="P59" s="72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26"/>
      <c r="B60" s="418" t="s">
        <v>146</v>
      </c>
      <c r="C60" s="728"/>
      <c r="D60" s="409"/>
      <c r="E60" s="56"/>
      <c r="F60" s="410">
        <v>83</v>
      </c>
      <c r="G60" s="730"/>
      <c r="H60" s="73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34"/>
      <c r="P60" s="72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63" t="s">
        <v>82</v>
      </c>
      <c r="B66" s="167" t="s">
        <v>109</v>
      </c>
      <c r="C66" s="173"/>
      <c r="D66" s="174"/>
      <c r="E66" s="56"/>
      <c r="F66" s="155">
        <v>1224</v>
      </c>
      <c r="G66" s="765">
        <v>44973</v>
      </c>
      <c r="H66" s="76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69" t="s">
        <v>21</v>
      </c>
      <c r="P66" s="77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64"/>
      <c r="B67" s="167" t="s">
        <v>24</v>
      </c>
      <c r="C67" s="170"/>
      <c r="D67" s="174"/>
      <c r="E67" s="56"/>
      <c r="F67" s="155">
        <v>902.95899999999995</v>
      </c>
      <c r="G67" s="766"/>
      <c r="H67" s="76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70"/>
      <c r="P67" s="77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37" t="s">
        <v>82</v>
      </c>
      <c r="B69" s="400" t="s">
        <v>128</v>
      </c>
      <c r="C69" s="739" t="s">
        <v>129</v>
      </c>
      <c r="D69" s="409"/>
      <c r="E69" s="56"/>
      <c r="F69" s="410">
        <v>80.7</v>
      </c>
      <c r="G69" s="743">
        <v>44979</v>
      </c>
      <c r="H69" s="74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45" t="s">
        <v>127</v>
      </c>
      <c r="P69" s="73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38"/>
      <c r="B70" s="408" t="s">
        <v>131</v>
      </c>
      <c r="C70" s="740"/>
      <c r="D70" s="409"/>
      <c r="E70" s="56"/>
      <c r="F70" s="410">
        <v>151.4</v>
      </c>
      <c r="G70" s="744"/>
      <c r="H70" s="74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46"/>
      <c r="P70" s="736"/>
      <c r="Q70" s="166"/>
      <c r="R70" s="125"/>
      <c r="S70" s="176"/>
      <c r="T70" s="177"/>
      <c r="U70" s="49"/>
      <c r="V70" s="50"/>
    </row>
    <row r="71" spans="1:22" ht="17.25" x14ac:dyDescent="0.3">
      <c r="A71" s="751" t="s">
        <v>82</v>
      </c>
      <c r="B71" s="400" t="s">
        <v>122</v>
      </c>
      <c r="C71" s="749" t="s">
        <v>123</v>
      </c>
      <c r="D71" s="398"/>
      <c r="E71" s="56"/>
      <c r="F71" s="155">
        <v>130.16</v>
      </c>
      <c r="G71" s="754">
        <v>44982</v>
      </c>
      <c r="H71" s="75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59" t="s">
        <v>127</v>
      </c>
      <c r="P71" s="74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51"/>
      <c r="B72" s="400" t="s">
        <v>125</v>
      </c>
      <c r="C72" s="753"/>
      <c r="D72" s="398"/>
      <c r="E72" s="56"/>
      <c r="F72" s="155">
        <v>89.64</v>
      </c>
      <c r="G72" s="754"/>
      <c r="H72" s="75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60"/>
      <c r="P72" s="762"/>
      <c r="Q72" s="166"/>
      <c r="R72" s="125"/>
      <c r="S72" s="176"/>
      <c r="T72" s="177"/>
      <c r="U72" s="49"/>
      <c r="V72" s="50"/>
    </row>
    <row r="73" spans="1:22" ht="18" thickBot="1" x14ac:dyDescent="0.35">
      <c r="A73" s="752"/>
      <c r="B73" s="400" t="s">
        <v>126</v>
      </c>
      <c r="C73" s="750"/>
      <c r="D73" s="398"/>
      <c r="E73" s="56"/>
      <c r="F73" s="155">
        <v>152.78</v>
      </c>
      <c r="G73" s="755"/>
      <c r="H73" s="75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1"/>
      <c r="P73" s="74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63" t="s">
        <v>82</v>
      </c>
      <c r="B80" s="397" t="s">
        <v>118</v>
      </c>
      <c r="C80" s="749" t="s">
        <v>121</v>
      </c>
      <c r="D80" s="398"/>
      <c r="E80" s="56"/>
      <c r="F80" s="155">
        <v>108.66</v>
      </c>
      <c r="G80" s="156">
        <v>44985</v>
      </c>
      <c r="H80" s="77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59" t="s">
        <v>120</v>
      </c>
      <c r="P80" s="74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64"/>
      <c r="B81" s="397" t="s">
        <v>119</v>
      </c>
      <c r="C81" s="750"/>
      <c r="D81" s="398"/>
      <c r="E81" s="56"/>
      <c r="F81" s="155">
        <v>76.94</v>
      </c>
      <c r="G81" s="156">
        <v>44985</v>
      </c>
      <c r="H81" s="77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1"/>
      <c r="P81" s="74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17"/>
      <c r="M99" s="71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17"/>
      <c r="M100" s="71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19"/>
      <c r="P106" s="72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20"/>
      <c r="P107" s="72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08" t="s">
        <v>27</v>
      </c>
      <c r="G271" s="708"/>
      <c r="H271" s="70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92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63" t="s">
        <v>147</v>
      </c>
      <c r="B83" s="397" t="s">
        <v>179</v>
      </c>
      <c r="C83" s="749" t="s">
        <v>193</v>
      </c>
      <c r="D83" s="431"/>
      <c r="E83" s="56"/>
      <c r="F83" s="410">
        <v>27.48</v>
      </c>
      <c r="G83" s="729">
        <v>45014</v>
      </c>
      <c r="H83" s="775" t="s">
        <v>180</v>
      </c>
      <c r="I83" s="155">
        <v>27.48</v>
      </c>
      <c r="J83" s="39">
        <f t="shared" si="1"/>
        <v>0</v>
      </c>
      <c r="K83" s="40">
        <v>70</v>
      </c>
      <c r="L83" s="779" t="s">
        <v>194</v>
      </c>
      <c r="M83" s="61"/>
      <c r="N83" s="42">
        <f t="shared" si="2"/>
        <v>1923.6000000000001</v>
      </c>
      <c r="O83" s="719" t="s">
        <v>21</v>
      </c>
      <c r="P83" s="77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64"/>
      <c r="B84" s="430" t="s">
        <v>181</v>
      </c>
      <c r="C84" s="750"/>
      <c r="D84" s="431"/>
      <c r="E84" s="56"/>
      <c r="F84" s="410">
        <v>142.5</v>
      </c>
      <c r="G84" s="730"/>
      <c r="H84" s="776"/>
      <c r="I84" s="155">
        <v>142.5771</v>
      </c>
      <c r="J84" s="39">
        <f t="shared" si="1"/>
        <v>7.7100000000001501E-2</v>
      </c>
      <c r="K84" s="40">
        <v>70</v>
      </c>
      <c r="L84" s="779"/>
      <c r="M84" s="61"/>
      <c r="N84" s="42">
        <f t="shared" si="2"/>
        <v>9980.3970000000008</v>
      </c>
      <c r="O84" s="720"/>
      <c r="P84" s="77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17"/>
      <c r="M98" s="71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17"/>
      <c r="M99" s="71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19"/>
      <c r="P105" s="72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0"/>
      <c r="P106" s="72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08" t="s">
        <v>27</v>
      </c>
      <c r="G270" s="708"/>
      <c r="H270" s="70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224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94" t="s">
        <v>43</v>
      </c>
      <c r="B60" s="418" t="s">
        <v>23</v>
      </c>
      <c r="C60" s="749" t="s">
        <v>291</v>
      </c>
      <c r="D60" s="409"/>
      <c r="E60" s="56"/>
      <c r="F60" s="410">
        <v>847.4</v>
      </c>
      <c r="G60" s="796">
        <v>45023</v>
      </c>
      <c r="H60" s="79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80" t="s">
        <v>21</v>
      </c>
      <c r="P60" s="78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95"/>
      <c r="B61" s="418" t="s">
        <v>146</v>
      </c>
      <c r="C61" s="750"/>
      <c r="D61" s="409"/>
      <c r="E61" s="56"/>
      <c r="F61" s="410">
        <v>175.4</v>
      </c>
      <c r="G61" s="797"/>
      <c r="H61" s="79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81"/>
      <c r="P61" s="78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84" t="s">
        <v>31</v>
      </c>
      <c r="B66" s="519" t="s">
        <v>254</v>
      </c>
      <c r="C66" s="786" t="s">
        <v>255</v>
      </c>
      <c r="D66" s="517"/>
      <c r="E66" s="56"/>
      <c r="F66" s="493">
        <v>9084.5</v>
      </c>
      <c r="G66" s="790">
        <v>45041</v>
      </c>
      <c r="H66" s="78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92" t="s">
        <v>22</v>
      </c>
      <c r="P66" s="74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85"/>
      <c r="B67" s="519" t="s">
        <v>256</v>
      </c>
      <c r="C67" s="787"/>
      <c r="D67" s="517"/>
      <c r="E67" s="56"/>
      <c r="F67" s="526">
        <v>1007.3</v>
      </c>
      <c r="G67" s="791"/>
      <c r="H67" s="78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93"/>
      <c r="P67" s="74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19"/>
      <c r="P87" s="77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20"/>
      <c r="P88" s="77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17"/>
      <c r="M102" s="71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17"/>
      <c r="M103" s="71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19"/>
      <c r="P109" s="72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20"/>
      <c r="P110" s="72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08" t="s">
        <v>27</v>
      </c>
      <c r="G274" s="708"/>
      <c r="H274" s="70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246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19"/>
      <c r="P89" s="77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20"/>
      <c r="P90" s="77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17"/>
      <c r="M104" s="71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17"/>
      <c r="M105" s="71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19"/>
      <c r="P111" s="72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20"/>
      <c r="P112" s="72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08" t="s">
        <v>27</v>
      </c>
      <c r="G276" s="708"/>
      <c r="H276" s="70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335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>
        <v>598.4</v>
      </c>
      <c r="G62" s="806">
        <v>45080</v>
      </c>
      <c r="H62" s="80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00" t="s">
        <v>64</v>
      </c>
      <c r="P62" s="80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64"/>
      <c r="B63" s="153" t="s">
        <v>126</v>
      </c>
      <c r="C63" s="161"/>
      <c r="D63" s="160"/>
      <c r="E63" s="56"/>
      <c r="F63" s="155">
        <v>105.6</v>
      </c>
      <c r="G63" s="807"/>
      <c r="H63" s="80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01"/>
      <c r="P63" s="80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19"/>
      <c r="P95" s="77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20"/>
      <c r="P96" s="77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17"/>
      <c r="M110" s="71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17"/>
      <c r="M111" s="71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19"/>
      <c r="P117" s="72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20"/>
      <c r="P118" s="72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8" t="s">
        <v>27</v>
      </c>
      <c r="G282" s="708"/>
      <c r="H282" s="70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Q7" activePane="bottomRight" state="frozen"/>
      <selection pane="topRight" activeCell="I1" sqref="I1"/>
      <selection pane="bottomLeft" activeCell="A4" sqref="A4"/>
      <selection pane="bottomRight" activeCell="C16" sqref="C16:C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404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20" t="s">
        <v>464</v>
      </c>
      <c r="M11" s="821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/>
      <c r="G62" s="806"/>
      <c r="H62" s="80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64"/>
      <c r="B63" s="153" t="s">
        <v>126</v>
      </c>
      <c r="C63" s="161"/>
      <c r="D63" s="160"/>
      <c r="E63" s="56"/>
      <c r="F63" s="155"/>
      <c r="G63" s="807"/>
      <c r="H63" s="80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22" t="s">
        <v>355</v>
      </c>
      <c r="B74" s="386" t="s">
        <v>126</v>
      </c>
      <c r="C74" s="824" t="s">
        <v>430</v>
      </c>
      <c r="D74" s="160"/>
      <c r="E74" s="56"/>
      <c r="F74" s="625">
        <v>87.04</v>
      </c>
      <c r="G74" s="729">
        <v>45115</v>
      </c>
      <c r="H74" s="826" t="s">
        <v>431</v>
      </c>
      <c r="I74" s="155">
        <v>87.04</v>
      </c>
      <c r="J74" s="39">
        <f t="shared" si="4"/>
        <v>0</v>
      </c>
      <c r="K74" s="628">
        <v>38</v>
      </c>
      <c r="L74" s="828" t="s">
        <v>432</v>
      </c>
      <c r="M74" s="630"/>
      <c r="N74" s="42">
        <f t="shared" ref="N74:N198" si="6">K74*I74</f>
        <v>3307.5200000000004</v>
      </c>
      <c r="O74" s="830" t="s">
        <v>21</v>
      </c>
      <c r="P74" s="83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23"/>
      <c r="B75" s="386" t="s">
        <v>307</v>
      </c>
      <c r="C75" s="825"/>
      <c r="D75" s="445"/>
      <c r="E75" s="56"/>
      <c r="F75" s="626">
        <v>103.26</v>
      </c>
      <c r="G75" s="730"/>
      <c r="H75" s="827"/>
      <c r="I75" s="493">
        <v>103.26</v>
      </c>
      <c r="J75" s="39">
        <f t="shared" si="4"/>
        <v>0</v>
      </c>
      <c r="K75" s="629">
        <v>110</v>
      </c>
      <c r="L75" s="829"/>
      <c r="M75" s="630"/>
      <c r="N75" s="42">
        <f t="shared" si="6"/>
        <v>11358.6</v>
      </c>
      <c r="O75" s="831"/>
      <c r="P75" s="83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10" t="s">
        <v>448</v>
      </c>
      <c r="B81" s="386" t="s">
        <v>449</v>
      </c>
      <c r="C81" s="812" t="s">
        <v>450</v>
      </c>
      <c r="D81" s="454"/>
      <c r="E81" s="56"/>
      <c r="F81" s="446">
        <v>264.33999999999997</v>
      </c>
      <c r="G81" s="814">
        <v>45124</v>
      </c>
      <c r="H81" s="81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18" t="s">
        <v>21</v>
      </c>
      <c r="P81" s="80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11"/>
      <c r="B82" s="386" t="s">
        <v>451</v>
      </c>
      <c r="C82" s="813"/>
      <c r="D82" s="454"/>
      <c r="E82" s="56"/>
      <c r="F82" s="446">
        <v>3600</v>
      </c>
      <c r="G82" s="815"/>
      <c r="H82" s="81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19"/>
      <c r="P82" s="80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19.5" x14ac:dyDescent="0.3">
      <c r="A87" s="90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19"/>
      <c r="P95" s="77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20"/>
      <c r="P96" s="77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17"/>
      <c r="M110" s="71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17"/>
      <c r="M111" s="71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19"/>
      <c r="P117" s="72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20"/>
      <c r="P118" s="72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8" t="s">
        <v>27</v>
      </c>
      <c r="G282" s="708"/>
      <c r="H282" s="709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5"/>
  <sheetViews>
    <sheetView tabSelected="1" topLeftCell="H1" workbookViewId="0">
      <pane ySplit="3" topLeftCell="A14" activePane="bottomLeft" state="frozen"/>
      <selection pane="bottomLeft" activeCell="T18" sqref="T1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4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480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5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6">
        <v>45152</v>
      </c>
      <c r="Q5" s="64">
        <v>31400</v>
      </c>
      <c r="R5" s="65">
        <v>45142</v>
      </c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6">
        <v>45152</v>
      </c>
      <c r="Q6" s="64">
        <v>0</v>
      </c>
      <c r="R6" s="65">
        <v>45142</v>
      </c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6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6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6">
        <v>45159</v>
      </c>
      <c r="Q9" s="64">
        <v>28900</v>
      </c>
      <c r="R9" s="65">
        <v>45149</v>
      </c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6">
        <v>45159</v>
      </c>
      <c r="Q10" s="64">
        <v>0</v>
      </c>
      <c r="R10" s="65">
        <v>45149</v>
      </c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42</v>
      </c>
      <c r="C11" s="67"/>
      <c r="D11" s="56"/>
      <c r="E11" s="34">
        <f t="shared" si="2"/>
        <v>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58"/>
      <c r="M11" s="859"/>
      <c r="N11" s="42">
        <f t="shared" si="1"/>
        <v>1066572</v>
      </c>
      <c r="O11" s="474" t="s">
        <v>21</v>
      </c>
      <c r="P11" s="667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/>
      <c r="D12" s="56"/>
      <c r="E12" s="34">
        <f t="shared" si="2"/>
        <v>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7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4">
      <c r="A13" s="53" t="s">
        <v>561</v>
      </c>
      <c r="B13" s="613" t="s">
        <v>60</v>
      </c>
      <c r="C13" s="55"/>
      <c r="D13" s="56"/>
      <c r="E13" s="34">
        <f t="shared" si="2"/>
        <v>0</v>
      </c>
      <c r="F13" s="504">
        <v>22630</v>
      </c>
      <c r="G13" s="658">
        <v>45156</v>
      </c>
      <c r="H13" s="453">
        <v>12903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7">
        <v>45163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414</v>
      </c>
      <c r="B14" s="54" t="s">
        <v>415</v>
      </c>
      <c r="C14" s="55"/>
      <c r="D14" s="56"/>
      <c r="E14" s="34">
        <f t="shared" si="2"/>
        <v>0</v>
      </c>
      <c r="F14" s="504">
        <v>0</v>
      </c>
      <c r="G14" s="658">
        <v>45156</v>
      </c>
      <c r="H14" s="453">
        <v>7640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7">
        <v>45163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32</v>
      </c>
      <c r="C15" s="55"/>
      <c r="D15" s="73"/>
      <c r="E15" s="34">
        <f t="shared" si="2"/>
        <v>0</v>
      </c>
      <c r="F15" s="504">
        <v>19310</v>
      </c>
      <c r="G15" s="658">
        <v>45159</v>
      </c>
      <c r="H15" s="507"/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/>
      <c r="P15" s="66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/>
      <c r="D16" s="56"/>
      <c r="E16" s="34">
        <f t="shared" si="2"/>
        <v>0</v>
      </c>
      <c r="F16" s="504">
        <v>8670</v>
      </c>
      <c r="G16" s="658">
        <v>45161</v>
      </c>
      <c r="H16" s="453"/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/>
      <c r="P16" s="66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/>
      <c r="D17" s="56"/>
      <c r="E17" s="34">
        <f t="shared" si="2"/>
        <v>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7"/>
      <c r="Q17" s="64"/>
      <c r="R17" s="65"/>
      <c r="S17" s="47">
        <v>30240</v>
      </c>
      <c r="T17" s="48" t="s">
        <v>565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8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8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8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8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8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8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8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8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8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8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8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8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8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8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9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8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8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8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8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8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70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70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8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8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8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8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8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8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8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8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8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1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1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1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1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2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3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4"/>
      <c r="Q61" s="615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/>
      <c r="G62" s="806"/>
      <c r="H62" s="80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5"/>
      <c r="Q62" s="543"/>
      <c r="R62" s="125"/>
      <c r="S62" s="48"/>
      <c r="T62" s="48"/>
      <c r="U62" s="49"/>
      <c r="V62" s="50"/>
    </row>
    <row r="63" spans="1:24" x14ac:dyDescent="0.35">
      <c r="A63" s="764"/>
      <c r="B63" s="153" t="s">
        <v>126</v>
      </c>
      <c r="C63" s="161"/>
      <c r="D63" s="160"/>
      <c r="E63" s="56"/>
      <c r="F63" s="155"/>
      <c r="G63" s="807"/>
      <c r="H63" s="80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6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6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6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6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6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4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6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3" si="4">K70*I70</f>
        <v>0</v>
      </c>
      <c r="O70" s="158"/>
      <c r="P70" s="676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6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2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6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1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6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3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90" t="s">
        <v>527</v>
      </c>
      <c r="M74" s="630"/>
      <c r="N74" s="42">
        <f>K74*I74+45.2*60</f>
        <v>14537</v>
      </c>
      <c r="O74" s="392" t="s">
        <v>21</v>
      </c>
      <c r="P74" s="691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25" t="s">
        <v>355</v>
      </c>
      <c r="B75" s="683" t="s">
        <v>528</v>
      </c>
      <c r="C75" s="824" t="s">
        <v>529</v>
      </c>
      <c r="D75" s="445"/>
      <c r="E75" s="56"/>
      <c r="F75" s="626">
        <v>90.3</v>
      </c>
      <c r="G75" s="836">
        <v>45126</v>
      </c>
      <c r="H75" s="839" t="s">
        <v>530</v>
      </c>
      <c r="I75" s="515">
        <v>90.3</v>
      </c>
      <c r="J75" s="39">
        <f t="shared" si="3"/>
        <v>0</v>
      </c>
      <c r="K75" s="688">
        <v>60</v>
      </c>
      <c r="L75" s="828" t="s">
        <v>531</v>
      </c>
      <c r="M75" s="630"/>
      <c r="N75" s="42">
        <f t="shared" si="4"/>
        <v>5418</v>
      </c>
      <c r="O75" s="842" t="s">
        <v>21</v>
      </c>
      <c r="P75" s="86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34"/>
      <c r="B76" s="683" t="s">
        <v>122</v>
      </c>
      <c r="C76" s="835"/>
      <c r="D76" s="445"/>
      <c r="E76" s="56"/>
      <c r="F76" s="686">
        <v>94.86</v>
      </c>
      <c r="G76" s="837"/>
      <c r="H76" s="840"/>
      <c r="I76" s="687">
        <v>94.86</v>
      </c>
      <c r="J76" s="39">
        <f t="shared" si="3"/>
        <v>0</v>
      </c>
      <c r="K76" s="689">
        <v>70</v>
      </c>
      <c r="L76" s="862"/>
      <c r="M76" s="630"/>
      <c r="N76" s="42">
        <f t="shared" si="4"/>
        <v>6640.2</v>
      </c>
      <c r="O76" s="843"/>
      <c r="P76" s="864"/>
      <c r="Q76" s="166"/>
      <c r="R76" s="125"/>
      <c r="S76" s="48"/>
      <c r="T76" s="48"/>
      <c r="U76" s="49"/>
      <c r="V76" s="50"/>
    </row>
    <row r="77" spans="1:22" ht="19.5" thickBot="1" x14ac:dyDescent="0.35">
      <c r="A77" s="726"/>
      <c r="B77" s="683" t="s">
        <v>128</v>
      </c>
      <c r="C77" s="825"/>
      <c r="D77" s="445"/>
      <c r="E77" s="56"/>
      <c r="F77" s="686">
        <f>55.8+36.1</f>
        <v>91.9</v>
      </c>
      <c r="G77" s="838"/>
      <c r="H77" s="841"/>
      <c r="I77" s="687">
        <f>55.8+36.1</f>
        <v>91.9</v>
      </c>
      <c r="J77" s="39">
        <f t="shared" si="3"/>
        <v>0</v>
      </c>
      <c r="K77" s="689">
        <v>110</v>
      </c>
      <c r="L77" s="829"/>
      <c r="M77" s="646"/>
      <c r="N77" s="42">
        <f t="shared" si="4"/>
        <v>10109</v>
      </c>
      <c r="O77" s="844"/>
      <c r="P77" s="865"/>
      <c r="Q77" s="166"/>
      <c r="R77" s="125"/>
      <c r="S77" s="48"/>
      <c r="T77" s="48"/>
      <c r="U77" s="49"/>
      <c r="V77" s="50"/>
    </row>
    <row r="78" spans="1:22" ht="48" thickBot="1" x14ac:dyDescent="0.35">
      <c r="A78" s="685" t="s">
        <v>355</v>
      </c>
      <c r="B78" s="683" t="s">
        <v>532</v>
      </c>
      <c r="C78" s="450" t="s">
        <v>533</v>
      </c>
      <c r="D78" s="445"/>
      <c r="E78" s="56"/>
      <c r="F78" s="446">
        <v>23708</v>
      </c>
      <c r="G78" s="694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2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4" t="s">
        <v>355</v>
      </c>
      <c r="B79" s="369" t="s">
        <v>536</v>
      </c>
      <c r="C79" s="699" t="s">
        <v>537</v>
      </c>
      <c r="D79" s="445"/>
      <c r="E79" s="56"/>
      <c r="F79" s="446">
        <v>68.56</v>
      </c>
      <c r="G79" s="702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5" t="s">
        <v>539</v>
      </c>
      <c r="M79" s="630"/>
      <c r="N79" s="42">
        <f>K79*I79+89.58*68</f>
        <v>10479.279999999999</v>
      </c>
      <c r="O79" s="392" t="s">
        <v>21</v>
      </c>
      <c r="P79" s="691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10" t="s">
        <v>355</v>
      </c>
      <c r="B80" s="697" t="s">
        <v>119</v>
      </c>
      <c r="C80" s="846" t="s">
        <v>540</v>
      </c>
      <c r="D80" s="517"/>
      <c r="E80" s="56"/>
      <c r="F80" s="701">
        <v>71.099999999999994</v>
      </c>
      <c r="G80" s="852">
        <v>45142</v>
      </c>
      <c r="H80" s="855" t="s">
        <v>541</v>
      </c>
      <c r="I80" s="446">
        <v>71.099999999999994</v>
      </c>
      <c r="J80" s="39">
        <f t="shared" si="3"/>
        <v>0</v>
      </c>
      <c r="K80" s="689">
        <v>70</v>
      </c>
      <c r="L80" s="849" t="s">
        <v>542</v>
      </c>
      <c r="M80" s="630"/>
      <c r="N80" s="42">
        <f t="shared" si="4"/>
        <v>4977</v>
      </c>
      <c r="O80" s="842" t="s">
        <v>21</v>
      </c>
      <c r="P80" s="86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45"/>
      <c r="B81" s="697" t="s">
        <v>528</v>
      </c>
      <c r="C81" s="847"/>
      <c r="D81" s="698"/>
      <c r="E81" s="56"/>
      <c r="F81" s="701">
        <v>90.42</v>
      </c>
      <c r="G81" s="853"/>
      <c r="H81" s="856"/>
      <c r="I81" s="446">
        <v>90.42</v>
      </c>
      <c r="J81" s="39">
        <f t="shared" si="3"/>
        <v>0</v>
      </c>
      <c r="K81" s="689">
        <v>60</v>
      </c>
      <c r="L81" s="850"/>
      <c r="M81" s="647"/>
      <c r="N81" s="42">
        <f>K81*I81</f>
        <v>5425.2</v>
      </c>
      <c r="O81" s="843"/>
      <c r="P81" s="86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11"/>
      <c r="B82" s="697" t="s">
        <v>122</v>
      </c>
      <c r="C82" s="848"/>
      <c r="D82" s="698"/>
      <c r="E82" s="56"/>
      <c r="F82" s="701">
        <v>133.56</v>
      </c>
      <c r="G82" s="854"/>
      <c r="H82" s="857"/>
      <c r="I82" s="446">
        <v>133.56</v>
      </c>
      <c r="J82" s="39">
        <f t="shared" si="3"/>
        <v>0</v>
      </c>
      <c r="K82" s="689">
        <v>70</v>
      </c>
      <c r="L82" s="851"/>
      <c r="M82" s="648"/>
      <c r="N82" s="42">
        <f>K82*I82</f>
        <v>9349.2000000000007</v>
      </c>
      <c r="O82" s="844"/>
      <c r="P82" s="865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700" t="s">
        <v>545</v>
      </c>
      <c r="D83" s="454"/>
      <c r="E83" s="56"/>
      <c r="F83" s="446">
        <v>11708</v>
      </c>
      <c r="G83" s="703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6" t="s">
        <v>547</v>
      </c>
      <c r="M83" s="630"/>
      <c r="N83" s="42">
        <f>K83*I83</f>
        <v>11708</v>
      </c>
      <c r="O83" s="634" t="s">
        <v>21</v>
      </c>
      <c r="P83" s="692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6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1" si="5">K85*I85</f>
        <v>12108.8</v>
      </c>
      <c r="O85" s="169" t="s">
        <v>21</v>
      </c>
      <c r="P85" s="676">
        <v>45155</v>
      </c>
      <c r="Q85" s="166"/>
      <c r="R85" s="125"/>
      <c r="S85" s="176"/>
      <c r="T85" s="177"/>
      <c r="U85" s="49"/>
      <c r="V85" s="50"/>
    </row>
    <row r="86" spans="1:22" ht="48" thickBot="1" x14ac:dyDescent="0.35">
      <c r="A86" s="705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1">
        <v>45155</v>
      </c>
      <c r="Q86" s="166"/>
      <c r="R86" s="125"/>
      <c r="S86" s="176"/>
      <c r="T86" s="177"/>
      <c r="U86" s="49"/>
      <c r="V86" s="50"/>
    </row>
    <row r="87" spans="1:22" ht="57" customHeight="1" x14ac:dyDescent="0.3">
      <c r="A87" s="784" t="s">
        <v>355</v>
      </c>
      <c r="B87" s="704" t="s">
        <v>560</v>
      </c>
      <c r="C87" s="868" t="s">
        <v>558</v>
      </c>
      <c r="D87" s="445"/>
      <c r="E87" s="56"/>
      <c r="F87" s="446">
        <v>74.8</v>
      </c>
      <c r="G87" s="870">
        <v>45135</v>
      </c>
      <c r="H87" s="816" t="s">
        <v>559</v>
      </c>
      <c r="I87" s="640">
        <v>74.8</v>
      </c>
      <c r="J87" s="39">
        <f t="shared" si="3"/>
        <v>0</v>
      </c>
      <c r="K87" s="468">
        <v>110</v>
      </c>
      <c r="L87" s="590"/>
      <c r="M87" s="630"/>
      <c r="N87" s="42">
        <f t="shared" si="5"/>
        <v>8228</v>
      </c>
      <c r="O87" s="780" t="s">
        <v>21</v>
      </c>
      <c r="P87" s="866">
        <v>45155</v>
      </c>
      <c r="Q87" s="166"/>
      <c r="R87" s="125"/>
      <c r="S87" s="176"/>
      <c r="T87" s="177"/>
      <c r="U87" s="49"/>
      <c r="V87" s="50"/>
    </row>
    <row r="88" spans="1:22" ht="32.25" customHeight="1" thickBot="1" x14ac:dyDescent="0.35">
      <c r="A88" s="785"/>
      <c r="B88" s="704" t="s">
        <v>126</v>
      </c>
      <c r="C88" s="869"/>
      <c r="D88" s="445"/>
      <c r="E88" s="56"/>
      <c r="F88" s="446">
        <v>79.400000000000006</v>
      </c>
      <c r="G88" s="871"/>
      <c r="H88" s="817"/>
      <c r="I88" s="640">
        <v>79.400000000000006</v>
      </c>
      <c r="J88" s="39">
        <f t="shared" si="3"/>
        <v>0</v>
      </c>
      <c r="K88" s="468">
        <v>38</v>
      </c>
      <c r="L88" s="587"/>
      <c r="M88" s="630"/>
      <c r="N88" s="42">
        <f t="shared" si="5"/>
        <v>3017.2000000000003</v>
      </c>
      <c r="O88" s="781"/>
      <c r="P88" s="867"/>
      <c r="Q88" s="166"/>
      <c r="R88" s="125"/>
      <c r="S88" s="176"/>
      <c r="T88" s="177"/>
      <c r="U88" s="49"/>
      <c r="V88" s="50"/>
    </row>
    <row r="89" spans="1:22" ht="32.25" customHeight="1" x14ac:dyDescent="0.3">
      <c r="A89" s="706"/>
      <c r="B89" s="386"/>
      <c r="C89" s="595"/>
      <c r="D89" s="454"/>
      <c r="E89" s="56"/>
      <c r="F89" s="446"/>
      <c r="G89" s="660"/>
      <c r="H89" s="707"/>
      <c r="I89" s="446"/>
      <c r="J89" s="39">
        <f t="shared" si="3"/>
        <v>0</v>
      </c>
      <c r="K89" s="468"/>
      <c r="L89" s="587"/>
      <c r="M89" s="630"/>
      <c r="N89" s="42">
        <f t="shared" si="5"/>
        <v>0</v>
      </c>
      <c r="O89" s="634"/>
      <c r="P89" s="692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660"/>
      <c r="H90" s="448"/>
      <c r="I90" s="446"/>
      <c r="J90" s="39">
        <f t="shared" si="3"/>
        <v>0</v>
      </c>
      <c r="K90" s="462"/>
      <c r="L90" s="591"/>
      <c r="M90" s="585"/>
      <c r="N90" s="42">
        <f t="shared" si="5"/>
        <v>0</v>
      </c>
      <c r="O90" s="169"/>
      <c r="P90" s="676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660"/>
      <c r="H91" s="448"/>
      <c r="I91" s="446"/>
      <c r="J91" s="39">
        <f t="shared" si="3"/>
        <v>0</v>
      </c>
      <c r="K91" s="462"/>
      <c r="L91" s="591"/>
      <c r="M91" s="585"/>
      <c r="N91" s="42">
        <f t="shared" si="5"/>
        <v>0</v>
      </c>
      <c r="O91" s="169"/>
      <c r="P91" s="67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660"/>
      <c r="H92" s="451"/>
      <c r="I92" s="446"/>
      <c r="J92" s="39">
        <f t="shared" si="3"/>
        <v>0</v>
      </c>
      <c r="K92" s="462"/>
      <c r="L92" s="591"/>
      <c r="M92" s="585"/>
      <c r="N92" s="42">
        <f t="shared" si="4"/>
        <v>0</v>
      </c>
      <c r="O92" s="158"/>
      <c r="P92" s="671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660"/>
      <c r="H93" s="451"/>
      <c r="I93" s="446"/>
      <c r="J93" s="39">
        <f t="shared" si="3"/>
        <v>0</v>
      </c>
      <c r="K93" s="462"/>
      <c r="L93" s="591"/>
      <c r="M93" s="585"/>
      <c r="N93" s="42">
        <f t="shared" si="4"/>
        <v>0</v>
      </c>
      <c r="O93" s="158"/>
      <c r="P93" s="671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660"/>
      <c r="H94" s="451"/>
      <c r="I94" s="446"/>
      <c r="J94" s="39">
        <f t="shared" si="3"/>
        <v>0</v>
      </c>
      <c r="K94" s="462"/>
      <c r="L94" s="592"/>
      <c r="M94" s="585"/>
      <c r="N94" s="42">
        <f t="shared" si="4"/>
        <v>0</v>
      </c>
      <c r="O94" s="158"/>
      <c r="P94" s="671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661"/>
      <c r="H95" s="448"/>
      <c r="I95" s="446"/>
      <c r="J95" s="39">
        <f t="shared" si="3"/>
        <v>0</v>
      </c>
      <c r="K95" s="462"/>
      <c r="L95" s="593"/>
      <c r="M95" s="585"/>
      <c r="N95" s="42">
        <f t="shared" si="4"/>
        <v>0</v>
      </c>
      <c r="O95" s="719"/>
      <c r="P95" s="86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661"/>
      <c r="H96" s="448"/>
      <c r="I96" s="446"/>
      <c r="J96" s="39">
        <f t="shared" si="3"/>
        <v>0</v>
      </c>
      <c r="K96" s="462"/>
      <c r="L96" s="593"/>
      <c r="M96" s="585"/>
      <c r="N96" s="42">
        <f t="shared" si="4"/>
        <v>0</v>
      </c>
      <c r="O96" s="720"/>
      <c r="P96" s="86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661"/>
      <c r="H97" s="448"/>
      <c r="I97" s="446"/>
      <c r="J97" s="39">
        <f t="shared" si="3"/>
        <v>0</v>
      </c>
      <c r="K97" s="462"/>
      <c r="L97" s="591"/>
      <c r="M97" s="585"/>
      <c r="N97" s="42">
        <f t="shared" si="4"/>
        <v>0</v>
      </c>
      <c r="O97" s="158"/>
      <c r="P97" s="67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661"/>
      <c r="H98" s="448"/>
      <c r="I98" s="446"/>
      <c r="J98" s="39">
        <f t="shared" si="3"/>
        <v>0</v>
      </c>
      <c r="K98" s="462"/>
      <c r="L98" s="568"/>
      <c r="M98" s="463"/>
      <c r="N98" s="42">
        <f t="shared" si="4"/>
        <v>0</v>
      </c>
      <c r="O98" s="158"/>
      <c r="P98" s="67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252"/>
      <c r="H99" s="164"/>
      <c r="I99" s="155"/>
      <c r="J99" s="39">
        <f t="shared" si="3"/>
        <v>0</v>
      </c>
      <c r="K99" s="462"/>
      <c r="L99" s="568"/>
      <c r="M99" s="463"/>
      <c r="N99" s="42">
        <f t="shared" si="4"/>
        <v>0</v>
      </c>
      <c r="O99" s="158"/>
      <c r="P99" s="67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659"/>
      <c r="H100" s="168"/>
      <c r="I100" s="155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671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659"/>
      <c r="H101" s="168"/>
      <c r="I101" s="155"/>
      <c r="J101" s="39">
        <f t="shared" si="3"/>
        <v>0</v>
      </c>
      <c r="K101" s="468"/>
      <c r="L101" s="568"/>
      <c r="M101" s="463"/>
      <c r="N101" s="42">
        <f t="shared" si="4"/>
        <v>0</v>
      </c>
      <c r="O101" s="158"/>
      <c r="P101" s="671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659"/>
      <c r="H102" s="164"/>
      <c r="I102" s="155"/>
      <c r="J102" s="39">
        <f t="shared" si="3"/>
        <v>0</v>
      </c>
      <c r="K102" s="468"/>
      <c r="L102" s="568"/>
      <c r="M102" s="463"/>
      <c r="N102" s="42">
        <f t="shared" si="4"/>
        <v>0</v>
      </c>
      <c r="O102" s="158"/>
      <c r="P102" s="67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4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67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659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67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659"/>
      <c r="H105" s="164"/>
      <c r="I105" s="155"/>
      <c r="J105" s="39">
        <f t="shared" si="3"/>
        <v>0</v>
      </c>
      <c r="K105" s="81"/>
      <c r="L105" s="566"/>
      <c r="M105" s="61"/>
      <c r="N105" s="42">
        <f t="shared" si="4"/>
        <v>0</v>
      </c>
      <c r="O105" s="158"/>
      <c r="P105" s="67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659"/>
      <c r="H106" s="168"/>
      <c r="I106" s="155"/>
      <c r="J106" s="39">
        <f t="shared" si="3"/>
        <v>0</v>
      </c>
      <c r="K106" s="81"/>
      <c r="L106" s="566"/>
      <c r="M106" s="61"/>
      <c r="N106" s="42">
        <f t="shared" si="4"/>
        <v>0</v>
      </c>
      <c r="O106" s="158"/>
      <c r="P106" s="671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659"/>
      <c r="H107" s="168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671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671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120"/>
      <c r="H109" s="59"/>
      <c r="I109" s="60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67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120"/>
      <c r="H110" s="59"/>
      <c r="I110" s="60"/>
      <c r="J110" s="39">
        <f t="shared" si="3"/>
        <v>0</v>
      </c>
      <c r="K110" s="81"/>
      <c r="L110" s="717"/>
      <c r="M110" s="718"/>
      <c r="N110" s="42">
        <f t="shared" si="4"/>
        <v>0</v>
      </c>
      <c r="O110" s="158"/>
      <c r="P110" s="671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717"/>
      <c r="M111" s="718"/>
      <c r="N111" s="42">
        <f t="shared" si="4"/>
        <v>0</v>
      </c>
      <c r="O111" s="158"/>
      <c r="P111" s="671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569"/>
      <c r="M112" s="195"/>
      <c r="N112" s="42">
        <f t="shared" si="4"/>
        <v>0</v>
      </c>
      <c r="O112" s="158"/>
      <c r="P112" s="671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569"/>
      <c r="M113" s="195"/>
      <c r="N113" s="42">
        <f t="shared" si="4"/>
        <v>0</v>
      </c>
      <c r="O113" s="158"/>
      <c r="P113" s="671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566"/>
      <c r="M114" s="61"/>
      <c r="N114" s="42">
        <f t="shared" si="4"/>
        <v>0</v>
      </c>
      <c r="O114" s="158"/>
      <c r="P114" s="671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566"/>
      <c r="M115" s="61"/>
      <c r="N115" s="42">
        <f t="shared" si="4"/>
        <v>0</v>
      </c>
      <c r="O115" s="158"/>
      <c r="P115" s="671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671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719"/>
      <c r="P117" s="86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720"/>
      <c r="P118" s="86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158"/>
      <c r="P119" s="671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158"/>
      <c r="P120" s="671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671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1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1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1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1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1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1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1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1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1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1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652"/>
      <c r="H132" s="643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1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1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120"/>
      <c r="H134" s="59"/>
      <c r="I134" s="60"/>
      <c r="J134" s="39">
        <f t="shared" si="3"/>
        <v>0</v>
      </c>
      <c r="K134" s="81"/>
      <c r="L134" s="566"/>
      <c r="M134" s="61"/>
      <c r="N134" s="42">
        <f t="shared" ref="N134:N258" si="7">K134*I134</f>
        <v>0</v>
      </c>
      <c r="O134" s="158"/>
      <c r="P134" s="671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7"/>
        <v>0</v>
      </c>
      <c r="O135" s="158"/>
      <c r="P135" s="671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si="7"/>
        <v>0</v>
      </c>
      <c r="O136" s="158"/>
      <c r="P136" s="671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1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1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1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1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1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1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1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1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120"/>
      <c r="H145" s="205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1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120"/>
      <c r="H146" s="205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1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1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1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120"/>
      <c r="H149" s="206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1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120"/>
      <c r="H150" s="206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1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1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1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120"/>
      <c r="H153" s="205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69"/>
      <c r="P153" s="671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5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69"/>
      <c r="P154" s="671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1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1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1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1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1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1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1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1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1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1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120"/>
      <c r="H165" s="206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1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13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1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5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1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120"/>
      <c r="H168" s="215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216"/>
      <c r="P168" s="67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662"/>
      <c r="H169" s="222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223"/>
      <c r="P169" s="125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23"/>
      <c r="P170" s="125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8">D171*F171</f>
        <v>0</v>
      </c>
      <c r="F171" s="60"/>
      <c r="G171" s="224"/>
      <c r="H171" s="222"/>
      <c r="I171" s="60"/>
      <c r="J171" s="39">
        <f t="shared" si="3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67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8"/>
        <v>0</v>
      </c>
      <c r="F172" s="60"/>
      <c r="G172" s="224"/>
      <c r="H172" s="222"/>
      <c r="I172" s="60"/>
      <c r="J172" s="39">
        <f t="shared" si="3"/>
        <v>0</v>
      </c>
      <c r="K172" s="225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8"/>
        <v>0</v>
      </c>
      <c r="F173" s="60"/>
      <c r="G173" s="224"/>
      <c r="H173" s="227"/>
      <c r="I173" s="60"/>
      <c r="J173" s="39">
        <f t="shared" si="3"/>
        <v>0</v>
      </c>
      <c r="K173" s="81"/>
      <c r="L173" s="566"/>
      <c r="M173" s="61"/>
      <c r="N173" s="42">
        <f t="shared" si="7"/>
        <v>0</v>
      </c>
      <c r="O173" s="228"/>
      <c r="P173" s="678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8"/>
        <v>0</v>
      </c>
      <c r="F174" s="60"/>
      <c r="G174" s="224"/>
      <c r="H174" s="205"/>
      <c r="I174" s="60"/>
      <c r="J174" s="39">
        <f t="shared" si="3"/>
        <v>0</v>
      </c>
      <c r="K174" s="225"/>
      <c r="L174" s="570"/>
      <c r="M174" s="231"/>
      <c r="N174" s="42">
        <f t="shared" si="7"/>
        <v>0</v>
      </c>
      <c r="O174" s="228"/>
      <c r="P174" s="678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8"/>
        <v>0</v>
      </c>
      <c r="F175" s="60"/>
      <c r="G175" s="224"/>
      <c r="H175" s="205"/>
      <c r="I175" s="60"/>
      <c r="J175" s="39">
        <f t="shared" si="3"/>
        <v>0</v>
      </c>
      <c r="K175" s="225"/>
      <c r="L175" s="570"/>
      <c r="M175" s="231"/>
      <c r="N175" s="42">
        <f t="shared" si="7"/>
        <v>0</v>
      </c>
      <c r="O175" s="69"/>
      <c r="P175" s="671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8"/>
        <v>0</v>
      </c>
      <c r="F176" s="60"/>
      <c r="G176" s="224"/>
      <c r="H176" s="232"/>
      <c r="I176" s="60"/>
      <c r="J176" s="39">
        <f t="shared" si="3"/>
        <v>0</v>
      </c>
      <c r="K176" s="233"/>
      <c r="L176" s="570"/>
      <c r="M176" s="231"/>
      <c r="N176" s="42">
        <f t="shared" si="7"/>
        <v>0</v>
      </c>
      <c r="O176" s="223"/>
      <c r="P176" s="125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34"/>
      <c r="L177" s="571"/>
      <c r="M177" s="235"/>
      <c r="N177" s="42">
        <f t="shared" si="7"/>
        <v>0</v>
      </c>
      <c r="O177" s="216"/>
      <c r="P177" s="67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8"/>
        <v>0</v>
      </c>
      <c r="F178" s="237"/>
      <c r="G178" s="224"/>
      <c r="H178" s="213"/>
      <c r="I178" s="60"/>
      <c r="J178" s="39">
        <f t="shared" si="3"/>
        <v>0</v>
      </c>
      <c r="K178" s="234"/>
      <c r="L178" s="572"/>
      <c r="M178" s="238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0"/>
      <c r="M179" s="231"/>
      <c r="N179" s="42">
        <f t="shared" si="7"/>
        <v>0</v>
      </c>
      <c r="O179" s="216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8"/>
        <v>0</v>
      </c>
      <c r="F180" s="60"/>
      <c r="G180" s="224"/>
      <c r="H180" s="239"/>
      <c r="I180" s="60"/>
      <c r="J180" s="39">
        <f t="shared" si="3"/>
        <v>0</v>
      </c>
      <c r="K180" s="81"/>
      <c r="L180" s="570"/>
      <c r="M180" s="231"/>
      <c r="N180" s="42">
        <f t="shared" si="7"/>
        <v>0</v>
      </c>
      <c r="O180" s="216"/>
      <c r="P180" s="67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8"/>
        <v>0</v>
      </c>
      <c r="F181" s="60"/>
      <c r="G181" s="224"/>
      <c r="H181" s="21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175"/>
      <c r="I182" s="60"/>
      <c r="J182" s="39">
        <f t="shared" si="3"/>
        <v>0</v>
      </c>
      <c r="K182" s="234"/>
      <c r="L182" s="570"/>
      <c r="M182" s="231"/>
      <c r="N182" s="42">
        <f t="shared" si="7"/>
        <v>0</v>
      </c>
      <c r="O182" s="216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40"/>
      <c r="I183" s="60"/>
      <c r="J183" s="39">
        <f t="shared" si="3"/>
        <v>0</v>
      </c>
      <c r="K183" s="234"/>
      <c r="L183" s="573"/>
      <c r="M183" s="241"/>
      <c r="N183" s="42">
        <f t="shared" si="7"/>
        <v>0</v>
      </c>
      <c r="O183" s="216"/>
      <c r="P183" s="67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3"/>
      <c r="M184" s="241"/>
      <c r="N184" s="42">
        <f t="shared" si="7"/>
        <v>0</v>
      </c>
      <c r="O184" s="216"/>
      <c r="P184" s="67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175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81"/>
      <c r="L186" s="566"/>
      <c r="M186" s="61"/>
      <c r="N186" s="42">
        <f t="shared" si="7"/>
        <v>0</v>
      </c>
      <c r="O186" s="216"/>
      <c r="P186" s="67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81"/>
      <c r="L187" s="566"/>
      <c r="M187" s="61"/>
      <c r="N187" s="42">
        <f t="shared" si="7"/>
        <v>0</v>
      </c>
      <c r="O187" s="223"/>
      <c r="P187" s="125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23"/>
      <c r="P188" s="125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8"/>
        <v>0</v>
      </c>
      <c r="F189" s="60"/>
      <c r="G189" s="224"/>
      <c r="H189" s="227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69"/>
      <c r="P189" s="671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8"/>
        <v>0</v>
      </c>
      <c r="F190" s="60"/>
      <c r="G190" s="224"/>
      <c r="H190" s="59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69"/>
      <c r="P190" s="671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1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8"/>
        <v>0</v>
      </c>
      <c r="F192" s="60"/>
      <c r="G192" s="224"/>
      <c r="H192" s="227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228"/>
      <c r="P192" s="678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1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69"/>
      <c r="P194" s="671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1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8"/>
        <v>0</v>
      </c>
      <c r="F196" s="60"/>
      <c r="G196" s="209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2"/>
      <c r="P196" s="679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8"/>
        <v>0</v>
      </c>
      <c r="F197" s="60"/>
      <c r="G197" s="120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2"/>
      <c r="P197" s="679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8"/>
        <v>0</v>
      </c>
      <c r="F198" s="254"/>
      <c r="G198" s="224"/>
      <c r="H198" s="255"/>
      <c r="I198" s="254"/>
      <c r="J198" s="39">
        <f t="shared" si="3"/>
        <v>0</v>
      </c>
      <c r="N198" s="42">
        <f t="shared" si="7"/>
        <v>0</v>
      </c>
      <c r="O198" s="257"/>
      <c r="P198" s="125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8"/>
        <v>0</v>
      </c>
      <c r="F199" s="254"/>
      <c r="G199" s="224"/>
      <c r="H199" s="255"/>
      <c r="I199" s="254"/>
      <c r="J199" s="39">
        <f t="shared" si="3"/>
        <v>0</v>
      </c>
      <c r="N199" s="42">
        <f t="shared" si="7"/>
        <v>0</v>
      </c>
      <c r="O199" s="257"/>
      <c r="P199" s="125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3"/>
        <v>0</v>
      </c>
      <c r="K200" s="81"/>
      <c r="L200" s="566"/>
      <c r="M200" s="61"/>
      <c r="N200" s="42">
        <f t="shared" si="7"/>
        <v>0</v>
      </c>
      <c r="O200" s="69"/>
      <c r="P200" s="671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60"/>
      <c r="G201" s="224"/>
      <c r="H201" s="227"/>
      <c r="I201" s="60"/>
      <c r="J201" s="39">
        <f t="shared" si="3"/>
        <v>0</v>
      </c>
      <c r="K201" s="81"/>
      <c r="L201" s="566"/>
      <c r="M201" s="61"/>
      <c r="N201" s="42">
        <f t="shared" si="7"/>
        <v>0</v>
      </c>
      <c r="O201" s="69"/>
      <c r="P201" s="671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8"/>
        <v>0</v>
      </c>
      <c r="F202" s="60"/>
      <c r="G202" s="209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1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8"/>
        <v>0</v>
      </c>
      <c r="F203" s="60"/>
      <c r="G203" s="209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1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1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8"/>
        <v>0</v>
      </c>
      <c r="F205" s="60"/>
      <c r="G205" s="209"/>
      <c r="H205" s="227"/>
      <c r="I205" s="60"/>
      <c r="J205" s="39">
        <f t="shared" ref="J205:J268" si="9">I205-F205</f>
        <v>0</v>
      </c>
      <c r="K205" s="81"/>
      <c r="L205" s="566"/>
      <c r="M205" s="61"/>
      <c r="N205" s="42">
        <f t="shared" si="7"/>
        <v>0</v>
      </c>
      <c r="O205" s="69"/>
      <c r="P205" s="671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9"/>
        <v>0</v>
      </c>
      <c r="K206" s="81"/>
      <c r="L206" s="566"/>
      <c r="M206" s="61"/>
      <c r="N206" s="42">
        <f t="shared" si="7"/>
        <v>0</v>
      </c>
      <c r="O206" s="69"/>
      <c r="P206" s="671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566"/>
      <c r="M207" s="61"/>
      <c r="N207" s="42">
        <f t="shared" si="7"/>
        <v>0</v>
      </c>
      <c r="O207" s="69"/>
      <c r="P207" s="671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1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1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1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1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8"/>
        <v>0</v>
      </c>
      <c r="F212" s="60"/>
      <c r="G212" s="120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2"/>
      <c r="P212" s="67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1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9"/>
      <c r="P214" s="671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1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268"/>
      <c r="G216" s="209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1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268"/>
      <c r="G217" s="209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1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1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1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1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1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1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60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1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1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1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1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1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1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1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1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1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8"/>
        <v>0</v>
      </c>
      <c r="F232" s="60"/>
      <c r="G232" s="120"/>
      <c r="H232" s="59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1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1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8"/>
        <v>0</v>
      </c>
      <c r="F234" s="60"/>
      <c r="G234" s="224"/>
      <c r="H234" s="227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1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1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1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1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1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1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1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0">D241*F241</f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1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1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1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1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1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1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1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1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1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1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1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1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1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1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1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1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1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644"/>
      <c r="B258" s="272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1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0"/>
        <v>0</v>
      </c>
      <c r="F259" s="60"/>
      <c r="G259" s="224"/>
      <c r="H259" s="59"/>
      <c r="I259" s="60"/>
      <c r="J259" s="39">
        <f t="shared" si="9"/>
        <v>0</v>
      </c>
      <c r="K259" s="81"/>
      <c r="L259" s="566"/>
      <c r="M259" s="61"/>
      <c r="N259" s="42">
        <f t="shared" ref="N259:N285" si="11">K259*I259</f>
        <v>0</v>
      </c>
      <c r="O259" s="69"/>
      <c r="P259" s="671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11"/>
        <v>0</v>
      </c>
      <c r="O260" s="69"/>
      <c r="P260" s="671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0"/>
        <v>0</v>
      </c>
      <c r="F261" s="60"/>
      <c r="G261" s="224"/>
      <c r="H261" s="227"/>
      <c r="I261" s="60"/>
      <c r="J261" s="39">
        <f t="shared" si="9"/>
        <v>0</v>
      </c>
      <c r="K261" s="81"/>
      <c r="L261" s="566"/>
      <c r="M261" s="61"/>
      <c r="N261" s="42">
        <f t="shared" si="11"/>
        <v>0</v>
      </c>
      <c r="O261" s="69"/>
      <c r="P261" s="671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1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0"/>
        <v>0</v>
      </c>
      <c r="F263" s="60"/>
      <c r="G263" s="224"/>
      <c r="H263" s="175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223"/>
      <c r="P263" s="125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0"/>
        <v>0</v>
      </c>
      <c r="F264" s="60"/>
      <c r="G264" s="224"/>
      <c r="H264" s="175"/>
      <c r="I264" s="60"/>
      <c r="J264" s="39">
        <f t="shared" si="9"/>
        <v>0</v>
      </c>
      <c r="K264" s="81"/>
      <c r="L264" s="566"/>
      <c r="M264" s="274"/>
      <c r="N264" s="42">
        <f t="shared" si="11"/>
        <v>0</v>
      </c>
      <c r="O264" s="223"/>
      <c r="P264" s="125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0"/>
        <v>0</v>
      </c>
      <c r="F265" s="182"/>
      <c r="G265" s="663"/>
      <c r="H265" s="277"/>
      <c r="I265" s="57"/>
      <c r="J265" s="39">
        <f t="shared" si="9"/>
        <v>0</v>
      </c>
      <c r="K265" s="81"/>
      <c r="L265" s="566"/>
      <c r="M265" s="274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0"/>
        <v>0</v>
      </c>
      <c r="F266" s="182"/>
      <c r="G266" s="663"/>
      <c r="H266" s="277"/>
      <c r="I266" s="57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0"/>
        <v>0</v>
      </c>
      <c r="F267" s="182"/>
      <c r="G267" s="663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69"/>
      <c r="P267" s="671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0"/>
        <v>0</v>
      </c>
      <c r="F268" s="182"/>
      <c r="G268" s="663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69"/>
      <c r="P268" s="671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3"/>
      <c r="H269" s="277"/>
      <c r="I269" s="57"/>
      <c r="J269" s="39">
        <f t="shared" ref="J269:J281" si="12">I269-F269</f>
        <v>0</v>
      </c>
      <c r="K269" s="81"/>
      <c r="L269" s="566"/>
      <c r="M269" s="274"/>
      <c r="N269" s="42">
        <f t="shared" si="11"/>
        <v>0</v>
      </c>
      <c r="O269" s="69"/>
      <c r="P269" s="671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0"/>
        <v>0</v>
      </c>
      <c r="F270" s="38"/>
      <c r="G270" s="281"/>
      <c r="H270" s="282"/>
      <c r="I270" s="60"/>
      <c r="J270" s="39">
        <f t="shared" si="12"/>
        <v>0</v>
      </c>
      <c r="K270" s="81"/>
      <c r="L270" s="566"/>
      <c r="M270" s="283"/>
      <c r="N270" s="42">
        <f t="shared" si="11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0"/>
        <v>0</v>
      </c>
      <c r="F271" s="60"/>
      <c r="G271" s="224"/>
      <c r="H271" s="175"/>
      <c r="I271" s="60"/>
      <c r="J271" s="39">
        <f t="shared" si="12"/>
        <v>0</v>
      </c>
      <c r="K271" s="81"/>
      <c r="L271" s="566"/>
      <c r="M271" s="283"/>
      <c r="N271" s="42">
        <f t="shared" si="11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0"/>
        <v>0</v>
      </c>
      <c r="F272" s="60"/>
      <c r="G272" s="224"/>
      <c r="H272" s="175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0"/>
        <v>0</v>
      </c>
      <c r="F274" s="254"/>
      <c r="G274" s="224"/>
      <c r="H274" s="255"/>
      <c r="I274" s="254">
        <v>0</v>
      </c>
      <c r="J274" s="39">
        <f t="shared" si="12"/>
        <v>0</v>
      </c>
      <c r="K274" s="286"/>
      <c r="L274" s="575"/>
      <c r="M274" s="286"/>
      <c r="N274" s="42">
        <f t="shared" si="11"/>
        <v>0</v>
      </c>
      <c r="O274" s="287"/>
      <c r="P274" s="125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0"/>
        <v>0</v>
      </c>
      <c r="F275" s="254"/>
      <c r="G275" s="224"/>
      <c r="H275" s="255"/>
      <c r="I275" s="254">
        <v>0</v>
      </c>
      <c r="J275" s="39">
        <f t="shared" si="12"/>
        <v>0</v>
      </c>
      <c r="K275" s="286"/>
      <c r="L275" s="575"/>
      <c r="M275" s="286"/>
      <c r="N275" s="42">
        <f t="shared" si="11"/>
        <v>0</v>
      </c>
      <c r="O275" s="287"/>
      <c r="P275" s="125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91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0"/>
        <v>0</v>
      </c>
      <c r="F278" s="254"/>
      <c r="G278" s="224"/>
      <c r="H278" s="293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0"/>
        <v>0</v>
      </c>
      <c r="H279" s="299"/>
      <c r="I279" s="297">
        <v>0</v>
      </c>
      <c r="J279" s="39">
        <f t="shared" si="12"/>
        <v>0</v>
      </c>
      <c r="K279" s="300"/>
      <c r="M279" s="300"/>
      <c r="N279" s="42">
        <f t="shared" si="11"/>
        <v>0</v>
      </c>
      <c r="O279" s="287"/>
      <c r="P279" s="125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0"/>
        <v>0</v>
      </c>
      <c r="I280" s="297">
        <v>0</v>
      </c>
      <c r="J280" s="39">
        <f t="shared" si="12"/>
        <v>0</v>
      </c>
      <c r="K280" s="300"/>
      <c r="M280" s="300"/>
      <c r="N280" s="42">
        <f t="shared" si="11"/>
        <v>0</v>
      </c>
      <c r="O280" s="287"/>
      <c r="P280" s="125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I281" s="302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0"/>
        <v>#VALUE!</v>
      </c>
      <c r="F282" s="708" t="s">
        <v>27</v>
      </c>
      <c r="G282" s="708"/>
      <c r="H282" s="709"/>
      <c r="I282" s="303">
        <f>SUM(I4:I281)</f>
        <v>367459.69</v>
      </c>
      <c r="J282" s="304"/>
      <c r="K282" s="300"/>
      <c r="L282" s="576"/>
      <c r="M282" s="300"/>
      <c r="N282" s="42">
        <f t="shared" si="11"/>
        <v>0</v>
      </c>
      <c r="O282" s="287"/>
      <c r="P282" s="125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0"/>
        <v>0</v>
      </c>
      <c r="I283" s="308"/>
      <c r="J283" s="304"/>
      <c r="K283" s="300"/>
      <c r="L283" s="576"/>
      <c r="M283" s="300"/>
      <c r="N283" s="42">
        <f t="shared" si="11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0"/>
        <v>0</v>
      </c>
      <c r="J284" s="297"/>
      <c r="K284" s="300"/>
      <c r="M284" s="300"/>
      <c r="N284" s="42">
        <f t="shared" si="11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0"/>
        <v>0</v>
      </c>
      <c r="J285" s="297"/>
      <c r="K285" s="314"/>
      <c r="N285" s="42">
        <f t="shared" si="11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10022268.229999997</v>
      </c>
      <c r="O286" s="324"/>
      <c r="Q286" s="325">
        <f>SUM(Q4:Q285)</f>
        <v>60300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10082568.229999997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60"/>
      <c r="H303" s="358"/>
      <c r="I303" s="359"/>
      <c r="J303"/>
      <c r="K303"/>
      <c r="L303" s="580"/>
      <c r="M303"/>
      <c r="P303" s="68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60"/>
      <c r="H304" s="358"/>
      <c r="I304" s="359"/>
      <c r="J304"/>
      <c r="K304"/>
      <c r="L304" s="580"/>
      <c r="M304"/>
      <c r="P304" s="68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8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8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8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8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8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8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8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8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8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8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80"/>
      <c r="Q315" s="334"/>
      <c r="S315" s="334"/>
      <c r="U315" s="336"/>
      <c r="V315"/>
    </row>
  </sheetData>
  <mergeCells count="34">
    <mergeCell ref="C87:C88"/>
    <mergeCell ref="A87:A88"/>
    <mergeCell ref="G87:G88"/>
    <mergeCell ref="H87:H88"/>
    <mergeCell ref="O87:O88"/>
    <mergeCell ref="A62:A63"/>
    <mergeCell ref="G62:G63"/>
    <mergeCell ref="H62:H63"/>
    <mergeCell ref="A1:J2"/>
    <mergeCell ref="S1:T2"/>
    <mergeCell ref="W1:X1"/>
    <mergeCell ref="O3:P3"/>
    <mergeCell ref="L11:M11"/>
    <mergeCell ref="F282:H282"/>
    <mergeCell ref="O95:O96"/>
    <mergeCell ref="P95:P96"/>
    <mergeCell ref="L110:M111"/>
    <mergeCell ref="O117:O118"/>
    <mergeCell ref="P117:P118"/>
    <mergeCell ref="L75:L77"/>
    <mergeCell ref="O75:O77"/>
    <mergeCell ref="P75:P77"/>
    <mergeCell ref="P80:P82"/>
    <mergeCell ref="P87:P88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2023-08-28T19:17:01Z</dcterms:modified>
</cp:coreProperties>
</file>