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6710" windowHeight="10305" firstSheet="4" activeTab="5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Hoja6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7" i="4" l="1"/>
  <c r="F3" i="4"/>
  <c r="E100" i="7"/>
  <c r="C100" i="7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K57" i="5"/>
  <c r="L51" i="5"/>
  <c r="I51" i="5"/>
  <c r="F51" i="5"/>
  <c r="C51" i="5"/>
  <c r="N40" i="5"/>
  <c r="Q39" i="5"/>
  <c r="P39" i="5"/>
  <c r="Q38" i="5"/>
  <c r="P38" i="5"/>
  <c r="Q37" i="5"/>
  <c r="P37" i="5"/>
  <c r="Q36" i="5"/>
  <c r="P36" i="5"/>
  <c r="Q35" i="5"/>
  <c r="P35" i="5"/>
  <c r="Q34" i="5"/>
  <c r="P34" i="5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P6" i="5"/>
  <c r="P5" i="5"/>
  <c r="P40" i="5" l="1"/>
  <c r="F54" i="5"/>
  <c r="F57" i="5" s="1"/>
  <c r="K55" i="5" s="1"/>
  <c r="K59" i="5" s="1"/>
  <c r="K53" i="5"/>
  <c r="Q40" i="5"/>
  <c r="M40" i="5"/>
  <c r="M53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Q38" i="3"/>
  <c r="P38" i="3"/>
  <c r="Q37" i="3"/>
  <c r="P37" i="3"/>
  <c r="Q36" i="3"/>
  <c r="P36" i="3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<sst xmlns="http://schemas.openxmlformats.org/spreadsheetml/2006/main" count="312" uniqueCount="192">
  <si>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</si>
  <si>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</si>
  <si>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</si>
  <si>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</si>
  <si>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</si>
  <si>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</si>
  <si>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</si>
  <si>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</si>
  <si>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</si>
  <si>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</si>
  <si>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</si>
  <si>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</si>
  <si>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</si>
  <si>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</si>
  <si>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</si>
  <si>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</si>
  <si>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</si>
  <si>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</si>
  <si>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</si>
  <si>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</si>
  <si>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</si>
  <si>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</si>
  <si>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</si>
  <si>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</si>
  <si>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</si>
  <si>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</si>
  <si>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</si>
  <si>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</si>
  <si>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</si>
  <si>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</si>
  <si>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</si>
  <si>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</si>
  <si>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</si>
  <si>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</si>
  <si>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</si>
  <si>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</si>
  <si>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</si>
  <si>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</si>
  <si>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</si>
  <si>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</si>
  <si>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</si>
  <si>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</si>
  <si>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</si>
  <si>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</si>
  <si>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</si>
  <si>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</si>
  <si>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</si>
  <si>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</si>
  <si>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</si>
  <si>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</si>
  <si>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</si>
  <si>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</si>
  <si>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</si>
  <si>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</si>
  <si>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</si>
  <si>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</si>
  <si>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</si>
  <si>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</si>
  <si>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</si>
  <si>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</si>
  <si>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</si>
  <si>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</si>
  <si>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</si>
  <si>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</si>
  <si>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</si>
  <si>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</si>
  <si>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</si>
  <si>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</si>
  <si>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</si>
  <si>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</si>
  <si>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</si>
  <si>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</si>
  <si>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</si>
  <si>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</si>
  <si>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</si>
  <si>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</si>
  <si>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</si>
  <si>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</si>
  <si>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</si>
  <si>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</si>
  <si>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</si>
  <si>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</si>
  <si>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</si>
  <si>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</si>
  <si>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</si>
  <si>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</si>
  <si>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</si>
  <si>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</si>
  <si>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</si>
  <si>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</si>
  <si>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</si>
  <si>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</si>
  <si>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</si>
  <si>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</si>
  <si>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</si>
  <si>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</si>
  <si>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</si>
  <si>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</si>
  <si>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</si>
  <si>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</si>
  <si>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</si>
  <si>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</si>
  <si>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</si>
  <si>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</si>
  <si>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</si>
  <si>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</si>
  <si>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</si>
  <si>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</si>
  <si>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</si>
  <si>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</si>
  <si>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</si>
  <si>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</si>
  <si>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</si>
  <si>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</si>
  <si>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</si>
  <si>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</si>
  <si>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</si>
  <si>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</si>
  <si>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</si>
  <si>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</si>
  <si>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</si>
  <si>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31/01/2022</t>
  </si>
  <si>
    <t>C-10529</t>
  </si>
  <si>
    <t>CANCELADA</t>
  </si>
  <si>
    <t>PERDIDA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</si>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</sst>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2" fillId="0" borderId="25" xfId="0" applyNumberFormat="1" applyFont="1" applyFill="1" applyBorder="1" applyAlignment="1">
      <alignment horizontal="center"/>
    </xf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49" fontId="2" fillId="6" borderId="58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0000FF"/>
      <color rgb="FFFF66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25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49"/>
      <c r="C1" s="251" t="s">
        <v>28</v>
      </c>
      <c r="D1" s="252"/>
      <c r="E1" s="252"/>
      <c r="F1" s="252"/>
      <c r="G1" s="252"/>
      <c r="H1" s="252"/>
      <c r="I1" s="252"/>
      <c r="J1" s="252"/>
      <c r="K1" s="252"/>
      <c r="L1" s="252"/>
      <c r="M1" s="252"/>
    </row>
    <row r="2" spans="1:18" ht="16.5" thickBot="1" x14ac:dyDescent="0.3">
      <c r="B2" s="250"/>
      <c r="C2" s="3"/>
      <c r="H2" s="5"/>
      <c r="I2" s="6"/>
      <c r="J2" s="7"/>
      <c r="L2" s="8"/>
      <c r="M2" s="6"/>
      <c r="N2" s="9"/>
    </row>
    <row r="3" spans="1:18" ht="21.75" thickBot="1" x14ac:dyDescent="0.35">
      <c r="B3" s="253" t="s">
        <v>0</v>
      </c>
      <c r="C3" s="254"/>
      <c r="D3" s="10"/>
      <c r="E3" s="11"/>
      <c r="F3" s="11"/>
      <c r="H3" s="255" t="s">
        <v>1</v>
      </c>
      <c r="I3" s="255"/>
      <c r="K3" s="13"/>
      <c r="L3" s="13"/>
      <c r="M3" s="14"/>
      <c r="R3" s="222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56" t="s">
        <v>3</v>
      </c>
      <c r="F4" s="257"/>
      <c r="H4" s="258" t="s">
        <v>4</v>
      </c>
      <c r="I4" s="259"/>
      <c r="J4" s="19"/>
      <c r="K4" s="20"/>
      <c r="L4" s="21"/>
      <c r="M4" s="22" t="s">
        <v>5</v>
      </c>
      <c r="N4" s="23" t="s">
        <v>6</v>
      </c>
      <c r="P4" s="229" t="s">
        <v>7</v>
      </c>
      <c r="Q4" s="230"/>
      <c r="R4" s="223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125</v>
      </c>
      <c r="K34" s="81" t="s">
        <v>126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182"/>
      <c r="L36" s="82"/>
      <c r="M36" s="32">
        <v>0</v>
      </c>
      <c r="N36" s="33">
        <v>0</v>
      </c>
      <c r="P36" s="34">
        <f t="shared" si="0"/>
        <v>0</v>
      </c>
      <c r="Q36" s="9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81"/>
      <c r="L37" s="82"/>
      <c r="M37" s="32">
        <v>0</v>
      </c>
      <c r="N37" s="33">
        <v>0</v>
      </c>
      <c r="P37" s="34">
        <f t="shared" si="0"/>
        <v>0</v>
      </c>
      <c r="Q37" s="9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9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9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31">
        <f>SUM(M5:M39)</f>
        <v>1527030</v>
      </c>
      <c r="N40" s="233">
        <f>SUM(N5:N39)</f>
        <v>50013</v>
      </c>
      <c r="P40" s="34">
        <f>SUM(P5:P39)</f>
        <v>1696456.57</v>
      </c>
      <c r="Q40" s="9">
        <f>SUM(Q5:Q38)</f>
        <v>588.56999999999243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32"/>
      <c r="N41" s="234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43194.57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35" t="s">
        <v>12</v>
      </c>
      <c r="I53" s="236"/>
      <c r="J53" s="119"/>
      <c r="K53" s="237">
        <f>I51+L51</f>
        <v>44516.57</v>
      </c>
      <c r="L53" s="238"/>
      <c r="M53" s="239">
        <f>N40+M40</f>
        <v>1577043</v>
      </c>
      <c r="N53" s="240"/>
      <c r="P53" s="34"/>
      <c r="Q53" s="9"/>
    </row>
    <row r="54" spans="1:17" ht="15.75" x14ac:dyDescent="0.25">
      <c r="D54" s="241" t="s">
        <v>13</v>
      </c>
      <c r="E54" s="241"/>
      <c r="F54" s="120">
        <f>F51-K53-C51</f>
        <v>1567048.43</v>
      </c>
      <c r="I54" s="121"/>
      <c r="J54" s="122"/>
      <c r="P54" s="34"/>
      <c r="Q54" s="9"/>
    </row>
    <row r="55" spans="1:17" ht="18.75" x14ac:dyDescent="0.3">
      <c r="D55" s="242" t="s">
        <v>14</v>
      </c>
      <c r="E55" s="242"/>
      <c r="F55" s="115">
        <v>-1419082.77</v>
      </c>
      <c r="I55" s="243" t="s">
        <v>15</v>
      </c>
      <c r="J55" s="244"/>
      <c r="K55" s="245">
        <f>F57+F58+F59</f>
        <v>302590.17999999993</v>
      </c>
      <c r="L55" s="246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147965.65999999992</v>
      </c>
      <c r="H57" s="24"/>
      <c r="I57" s="129" t="s">
        <v>17</v>
      </c>
      <c r="J57" s="130"/>
      <c r="K57" s="247">
        <f>-C4</f>
        <v>-221059.7</v>
      </c>
      <c r="L57" s="248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24" t="s">
        <v>20</v>
      </c>
      <c r="E59" s="225"/>
      <c r="F59" s="134">
        <v>154314.51999999999</v>
      </c>
      <c r="I59" s="226" t="s">
        <v>170</v>
      </c>
      <c r="J59" s="227"/>
      <c r="K59" s="228">
        <f>K55+K57</f>
        <v>81530.479999999923</v>
      </c>
      <c r="L59" s="228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123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25" workbookViewId="0">
      <selection activeCell="F38" sqref="F3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49"/>
      <c r="C1" s="251" t="s">
        <v>127</v>
      </c>
      <c r="D1" s="252"/>
      <c r="E1" s="252"/>
      <c r="F1" s="252"/>
      <c r="G1" s="252"/>
      <c r="H1" s="252"/>
      <c r="I1" s="252"/>
      <c r="J1" s="252"/>
      <c r="K1" s="252"/>
      <c r="L1" s="252"/>
      <c r="M1" s="252"/>
    </row>
    <row r="2" spans="1:21" ht="16.5" thickBot="1" x14ac:dyDescent="0.3">
      <c r="B2" s="250"/>
      <c r="C2" s="3"/>
      <c r="H2" s="5"/>
      <c r="I2" s="6"/>
      <c r="J2" s="7"/>
      <c r="L2" s="8"/>
      <c r="M2" s="6"/>
      <c r="N2" s="9"/>
    </row>
    <row r="3" spans="1:21" ht="21.75" thickBot="1" x14ac:dyDescent="0.35">
      <c r="B3" s="253" t="s">
        <v>0</v>
      </c>
      <c r="C3" s="254"/>
      <c r="D3" s="10"/>
      <c r="E3" s="11"/>
      <c r="F3" s="11"/>
      <c r="H3" s="255" t="s">
        <v>1</v>
      </c>
      <c r="I3" s="255"/>
      <c r="K3" s="13"/>
      <c r="L3" s="13"/>
      <c r="M3" s="14"/>
      <c r="R3" s="222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256" t="s">
        <v>3</v>
      </c>
      <c r="F4" s="257"/>
      <c r="H4" s="258" t="s">
        <v>4</v>
      </c>
      <c r="I4" s="259"/>
      <c r="J4" s="19"/>
      <c r="K4" s="20"/>
      <c r="L4" s="21"/>
      <c r="M4" s="22" t="s">
        <v>5</v>
      </c>
      <c r="N4" s="23" t="s">
        <v>6</v>
      </c>
      <c r="P4" s="229" t="s">
        <v>7</v>
      </c>
      <c r="Q4" s="230"/>
      <c r="R4" s="223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128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129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130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131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132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133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134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31">
        <v>73</v>
      </c>
      <c r="J26" s="38"/>
      <c r="K26" s="62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135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136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220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42"/>
      <c r="L36" s="80"/>
      <c r="M36" s="220">
        <v>0</v>
      </c>
      <c r="N36" s="33">
        <v>0</v>
      </c>
      <c r="P36" s="34">
        <f t="shared" si="0"/>
        <v>0</v>
      </c>
      <c r="Q36" s="9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/>
      <c r="L37" s="80"/>
      <c r="M37" s="220">
        <v>0</v>
      </c>
      <c r="N37" s="33">
        <v>0</v>
      </c>
      <c r="P37" s="34">
        <f t="shared" si="0"/>
        <v>0</v>
      </c>
      <c r="Q37" s="9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/>
      <c r="L38" s="80"/>
      <c r="M38" s="220">
        <v>0</v>
      </c>
      <c r="N38" s="33">
        <v>0</v>
      </c>
      <c r="P38" s="34">
        <f t="shared" si="0"/>
        <v>0</v>
      </c>
      <c r="Q38" s="9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/>
      <c r="L39" s="80"/>
      <c r="M39" s="220">
        <v>0</v>
      </c>
      <c r="N39" s="33">
        <v>0</v>
      </c>
      <c r="P39" s="34">
        <f t="shared" si="0"/>
        <v>0</v>
      </c>
      <c r="Q39" s="9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260">
        <f>SUM(M5:M39)</f>
        <v>1636108</v>
      </c>
      <c r="N40" s="233">
        <f>SUM(N5:N39)</f>
        <v>55675</v>
      </c>
      <c r="P40" s="34">
        <f>SUM(P5:P39)</f>
        <v>1821239.21</v>
      </c>
      <c r="Q40" s="9">
        <f>SUM(Q5:Q38)</f>
        <v>9.2099999999991269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32"/>
      <c r="N41" s="234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37256.71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35" t="s">
        <v>12</v>
      </c>
      <c r="I53" s="236"/>
      <c r="J53" s="119"/>
      <c r="K53" s="237">
        <f>I51+L51</f>
        <v>40613.21</v>
      </c>
      <c r="L53" s="238"/>
      <c r="M53" s="239">
        <f>N40+M40</f>
        <v>1691783</v>
      </c>
      <c r="N53" s="240"/>
      <c r="P53" s="34"/>
      <c r="Q53" s="9"/>
    </row>
    <row r="54" spans="1:17" ht="15.75" x14ac:dyDescent="0.25">
      <c r="D54" s="241" t="s">
        <v>13</v>
      </c>
      <c r="E54" s="241"/>
      <c r="F54" s="120">
        <f>F51-K53-C51</f>
        <v>1691463.79</v>
      </c>
      <c r="I54" s="121"/>
      <c r="J54" s="122"/>
      <c r="P54" s="34"/>
      <c r="Q54" s="9"/>
    </row>
    <row r="55" spans="1:17" ht="18.75" x14ac:dyDescent="0.3">
      <c r="D55" s="242" t="s">
        <v>14</v>
      </c>
      <c r="E55" s="242"/>
      <c r="F55" s="115">
        <v>-1631962.77</v>
      </c>
      <c r="I55" s="243" t="s">
        <v>15</v>
      </c>
      <c r="J55" s="244"/>
      <c r="K55" s="245">
        <f>F57+F58+F59</f>
        <v>243843.21000000002</v>
      </c>
      <c r="L55" s="246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59501.020000000019</v>
      </c>
      <c r="H57" s="24"/>
      <c r="I57" s="129" t="s">
        <v>17</v>
      </c>
      <c r="J57" s="130"/>
      <c r="K57" s="247">
        <f>-C4</f>
        <v>-154314.51999999999</v>
      </c>
      <c r="L57" s="248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24" t="s">
        <v>20</v>
      </c>
      <c r="E59" s="225"/>
      <c r="F59" s="134">
        <v>184342.19</v>
      </c>
      <c r="I59" s="226" t="s">
        <v>170</v>
      </c>
      <c r="J59" s="227"/>
      <c r="K59" s="228">
        <f>K55+K57</f>
        <v>89528.690000000031</v>
      </c>
      <c r="L59" s="228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C39" sqref="C39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121</v>
      </c>
      <c r="B3" s="194" t="s">
        <v>122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138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139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140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141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142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143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144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145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146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147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148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149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150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151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152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153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154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155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156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157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158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159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160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161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162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163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164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165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166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167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168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169</v>
      </c>
      <c r="C35" s="195">
        <v>96471.72</v>
      </c>
      <c r="D35" s="200"/>
      <c r="E35" s="195"/>
      <c r="F35" s="161">
        <f t="shared" si="1"/>
        <v>96471.72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96471.72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96471.72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96471.72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96471.72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96471.72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96471.72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96471.72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96471.72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96471.72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96471.72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96471.72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96471.72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96471.72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96471.72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96471.72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96471.72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96471.72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96471.72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96471.72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96471.72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96471.72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96471.72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96471.72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96471.72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96471.72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96471.72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96471.72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96471.72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96471.72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96471.72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96471.72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96471.72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96471.72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96471.72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96471.72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96471.72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96471.72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96471.72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96471.72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96471.72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96471.72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1341156.3699999999</v>
      </c>
      <c r="F77" s="179">
        <f>F76</f>
        <v>96471.72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81"/>
  <sheetViews>
    <sheetView workbookViewId="0">
      <selection activeCell="F5" sqref="F5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49"/>
      <c r="C1" s="251" t="s">
        <v>137</v>
      </c>
      <c r="D1" s="252"/>
      <c r="E1" s="252"/>
      <c r="F1" s="252"/>
      <c r="G1" s="252"/>
      <c r="H1" s="252"/>
      <c r="I1" s="252"/>
      <c r="J1" s="252"/>
      <c r="K1" s="252"/>
      <c r="L1" s="252"/>
      <c r="M1" s="252"/>
    </row>
    <row r="2" spans="1:21" ht="16.5" thickBot="1" x14ac:dyDescent="0.3">
      <c r="B2" s="250"/>
      <c r="C2" s="3"/>
      <c r="H2" s="5"/>
      <c r="I2" s="6"/>
      <c r="J2" s="7"/>
      <c r="L2" s="8"/>
      <c r="M2" s="6"/>
      <c r="N2" s="9"/>
    </row>
    <row r="3" spans="1:21" ht="21.75" thickBot="1" x14ac:dyDescent="0.35">
      <c r="B3" s="253" t="s">
        <v>0</v>
      </c>
      <c r="C3" s="254"/>
      <c r="D3" s="10"/>
      <c r="E3" s="11"/>
      <c r="F3" s="11"/>
      <c r="H3" s="255" t="s">
        <v>1</v>
      </c>
      <c r="I3" s="255"/>
      <c r="K3" s="13"/>
      <c r="L3" s="13"/>
      <c r="M3" s="14"/>
      <c r="R3" s="222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256" t="s">
        <v>3</v>
      </c>
      <c r="F4" s="257"/>
      <c r="H4" s="258" t="s">
        <v>4</v>
      </c>
      <c r="I4" s="259"/>
      <c r="J4" s="19"/>
      <c r="K4" s="20"/>
      <c r="L4" s="21"/>
      <c r="M4" s="22" t="s">
        <v>5</v>
      </c>
      <c r="N4" s="23" t="s">
        <v>6</v>
      </c>
      <c r="P4" s="229" t="s">
        <v>7</v>
      </c>
      <c r="Q4" s="230"/>
      <c r="R4" s="223"/>
    </row>
    <row r="5" spans="1:21" ht="18" thickBot="1" x14ac:dyDescent="0.35">
      <c r="A5" s="24" t="s">
        <v>8</v>
      </c>
      <c r="B5" s="25">
        <v>44620</v>
      </c>
      <c r="C5" s="26"/>
      <c r="D5" s="27"/>
      <c r="E5" s="28">
        <v>44620</v>
      </c>
      <c r="F5" s="29"/>
      <c r="G5" s="2"/>
      <c r="H5" s="30">
        <v>44620</v>
      </c>
      <c r="I5" s="31"/>
      <c r="J5" s="7"/>
      <c r="K5" s="183"/>
      <c r="L5" s="9"/>
      <c r="M5" s="32">
        <v>0</v>
      </c>
      <c r="N5" s="33">
        <v>0</v>
      </c>
      <c r="O5" s="2"/>
      <c r="P5" s="34">
        <f>N5+M5+L5+I5+C5</f>
        <v>0</v>
      </c>
      <c r="Q5" s="13">
        <v>0</v>
      </c>
      <c r="R5" s="184">
        <v>310</v>
      </c>
    </row>
    <row r="6" spans="1:21" ht="18" thickBot="1" x14ac:dyDescent="0.35">
      <c r="A6" s="24"/>
      <c r="B6" s="25">
        <v>44621</v>
      </c>
      <c r="C6" s="26"/>
      <c r="D6" s="36"/>
      <c r="E6" s="28">
        <v>44621</v>
      </c>
      <c r="F6" s="29"/>
      <c r="G6" s="2"/>
      <c r="H6" s="30">
        <v>44621</v>
      </c>
      <c r="I6" s="31"/>
      <c r="J6" s="38"/>
      <c r="K6" s="39"/>
      <c r="L6" s="40"/>
      <c r="M6" s="32">
        <v>0</v>
      </c>
      <c r="N6" s="33">
        <v>0</v>
      </c>
      <c r="O6" s="2"/>
      <c r="P6" s="34">
        <f t="shared" ref="P6:P39" si="0">N6+M6+L6+I6+C6</f>
        <v>0</v>
      </c>
      <c r="Q6" s="13">
        <v>0</v>
      </c>
      <c r="R6" s="8"/>
    </row>
    <row r="7" spans="1:21" ht="18" thickBot="1" x14ac:dyDescent="0.35">
      <c r="A7" s="24"/>
      <c r="B7" s="25">
        <v>44622</v>
      </c>
      <c r="C7" s="26"/>
      <c r="D7" s="41"/>
      <c r="E7" s="28">
        <v>44622</v>
      </c>
      <c r="F7" s="29"/>
      <c r="G7" s="2"/>
      <c r="H7" s="30">
        <v>44622</v>
      </c>
      <c r="I7" s="31"/>
      <c r="J7" s="38"/>
      <c r="K7" s="42"/>
      <c r="L7" s="40"/>
      <c r="M7" s="32">
        <v>0</v>
      </c>
      <c r="N7" s="33">
        <v>0</v>
      </c>
      <c r="O7" s="2"/>
      <c r="P7" s="34">
        <f t="shared" si="0"/>
        <v>0</v>
      </c>
      <c r="Q7" s="9">
        <v>0</v>
      </c>
      <c r="R7" s="9"/>
    </row>
    <row r="8" spans="1:21" ht="18" thickBot="1" x14ac:dyDescent="0.35">
      <c r="A8" s="24"/>
      <c r="B8" s="25">
        <v>44623</v>
      </c>
      <c r="C8" s="26"/>
      <c r="D8" s="41"/>
      <c r="E8" s="28">
        <v>44623</v>
      </c>
      <c r="F8" s="29"/>
      <c r="G8" s="2"/>
      <c r="H8" s="30">
        <v>44623</v>
      </c>
      <c r="I8" s="31"/>
      <c r="J8" s="44"/>
      <c r="K8" s="45"/>
      <c r="L8" s="40"/>
      <c r="M8" s="32">
        <v>0</v>
      </c>
      <c r="N8" s="33">
        <v>0</v>
      </c>
      <c r="O8" s="2"/>
      <c r="P8" s="34">
        <f t="shared" si="0"/>
        <v>0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44624</v>
      </c>
      <c r="C9" s="26"/>
      <c r="D9" s="41"/>
      <c r="E9" s="28">
        <v>44624</v>
      </c>
      <c r="F9" s="29"/>
      <c r="G9" s="2"/>
      <c r="H9" s="30">
        <v>44624</v>
      </c>
      <c r="I9" s="31"/>
      <c r="J9" s="38"/>
      <c r="K9" s="46"/>
      <c r="L9" s="40"/>
      <c r="M9" s="32">
        <v>0</v>
      </c>
      <c r="N9" s="33">
        <v>0</v>
      </c>
      <c r="O9" s="2"/>
      <c r="P9" s="34">
        <f>N9+M9+L9+I9+C9</f>
        <v>0</v>
      </c>
      <c r="Q9" s="9">
        <f>P9-F9</f>
        <v>0</v>
      </c>
      <c r="R9" s="8"/>
    </row>
    <row r="10" spans="1:21" ht="18" thickBot="1" x14ac:dyDescent="0.35">
      <c r="A10" s="24"/>
      <c r="B10" s="25">
        <v>44625</v>
      </c>
      <c r="C10" s="26"/>
      <c r="D10" s="36"/>
      <c r="E10" s="28">
        <v>44625</v>
      </c>
      <c r="F10" s="29"/>
      <c r="G10" s="2"/>
      <c r="H10" s="30">
        <v>44625</v>
      </c>
      <c r="I10" s="31"/>
      <c r="J10" s="38"/>
      <c r="K10" s="47"/>
      <c r="L10" s="48"/>
      <c r="M10" s="32">
        <v>0</v>
      </c>
      <c r="N10" s="33">
        <v>0</v>
      </c>
      <c r="O10" s="2"/>
      <c r="P10" s="34">
        <f t="shared" si="0"/>
        <v>0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/>
      <c r="D11" s="36"/>
      <c r="E11" s="28">
        <v>44626</v>
      </c>
      <c r="F11" s="29"/>
      <c r="G11" s="2"/>
      <c r="H11" s="30">
        <v>44626</v>
      </c>
      <c r="I11" s="31"/>
      <c r="J11" s="44"/>
      <c r="K11" s="49"/>
      <c r="L11" s="40"/>
      <c r="M11" s="32">
        <v>0</v>
      </c>
      <c r="N11" s="33">
        <v>0</v>
      </c>
      <c r="O11" s="2"/>
      <c r="P11" s="34">
        <f>N11+M11+L11+I11+C11</f>
        <v>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/>
      <c r="D12" s="36"/>
      <c r="E12" s="28">
        <v>44627</v>
      </c>
      <c r="F12" s="29"/>
      <c r="G12" s="2"/>
      <c r="H12" s="30">
        <v>44627</v>
      </c>
      <c r="I12" s="31"/>
      <c r="J12" s="38"/>
      <c r="K12" s="50"/>
      <c r="L12" s="40"/>
      <c r="M12" s="32">
        <v>0</v>
      </c>
      <c r="N12" s="33">
        <v>0</v>
      </c>
      <c r="O12" s="2"/>
      <c r="P12" s="34">
        <f t="shared" si="0"/>
        <v>0</v>
      </c>
      <c r="Q12" s="9">
        <f t="shared" si="1"/>
        <v>0</v>
      </c>
      <c r="R12" s="8"/>
    </row>
    <row r="13" spans="1:21" ht="18" thickBot="1" x14ac:dyDescent="0.35">
      <c r="A13" s="24"/>
      <c r="B13" s="25">
        <v>44628</v>
      </c>
      <c r="C13" s="26"/>
      <c r="D13" s="41"/>
      <c r="E13" s="28">
        <v>44628</v>
      </c>
      <c r="F13" s="29"/>
      <c r="G13" s="2"/>
      <c r="H13" s="30">
        <v>44628</v>
      </c>
      <c r="I13" s="31"/>
      <c r="J13" s="38"/>
      <c r="K13" s="39"/>
      <c r="L13" s="40"/>
      <c r="M13" s="32">
        <v>0</v>
      </c>
      <c r="N13" s="33">
        <v>0</v>
      </c>
      <c r="O13" s="2"/>
      <c r="P13" s="34">
        <f t="shared" si="0"/>
        <v>0</v>
      </c>
      <c r="Q13" s="13">
        <f t="shared" si="1"/>
        <v>0</v>
      </c>
      <c r="R13" s="185"/>
    </row>
    <row r="14" spans="1:21" ht="18" thickBot="1" x14ac:dyDescent="0.35">
      <c r="A14" s="24"/>
      <c r="B14" s="25">
        <v>44629</v>
      </c>
      <c r="C14" s="26"/>
      <c r="D14" s="51"/>
      <c r="E14" s="28">
        <v>44629</v>
      </c>
      <c r="F14" s="29"/>
      <c r="G14" s="2"/>
      <c r="H14" s="30">
        <v>44629</v>
      </c>
      <c r="I14" s="31"/>
      <c r="J14" s="38"/>
      <c r="K14" s="45"/>
      <c r="L14" s="40"/>
      <c r="M14" s="32">
        <v>0</v>
      </c>
      <c r="N14" s="33">
        <v>0</v>
      </c>
      <c r="O14" s="2"/>
      <c r="P14" s="34">
        <f t="shared" si="0"/>
        <v>0</v>
      </c>
      <c r="Q14" s="13">
        <f t="shared" si="1"/>
        <v>0</v>
      </c>
      <c r="R14" s="185"/>
    </row>
    <row r="15" spans="1:21" ht="18" thickBot="1" x14ac:dyDescent="0.35">
      <c r="A15" s="24"/>
      <c r="B15" s="25">
        <v>44630</v>
      </c>
      <c r="C15" s="26"/>
      <c r="D15" s="51"/>
      <c r="E15" s="28">
        <v>44630</v>
      </c>
      <c r="F15" s="29"/>
      <c r="G15" s="2"/>
      <c r="H15" s="30">
        <v>44630</v>
      </c>
      <c r="I15" s="31"/>
      <c r="J15" s="38"/>
      <c r="K15" s="45"/>
      <c r="L15" s="40"/>
      <c r="M15" s="32">
        <v>0</v>
      </c>
      <c r="N15" s="33">
        <v>0</v>
      </c>
      <c r="P15" s="34">
        <f t="shared" si="0"/>
        <v>0</v>
      </c>
      <c r="Q15" s="13">
        <f t="shared" si="1"/>
        <v>0</v>
      </c>
      <c r="R15" s="8"/>
    </row>
    <row r="16" spans="1:21" ht="18" thickBot="1" x14ac:dyDescent="0.35">
      <c r="A16" s="24"/>
      <c r="B16" s="25">
        <v>44631</v>
      </c>
      <c r="C16" s="26"/>
      <c r="D16" s="36"/>
      <c r="E16" s="28">
        <v>44631</v>
      </c>
      <c r="F16" s="29"/>
      <c r="G16" s="2"/>
      <c r="H16" s="30">
        <v>44631</v>
      </c>
      <c r="I16" s="31"/>
      <c r="J16" s="38"/>
      <c r="K16" s="45"/>
      <c r="L16" s="9"/>
      <c r="M16" s="32">
        <v>0</v>
      </c>
      <c r="N16" s="33">
        <v>0</v>
      </c>
      <c r="P16" s="34">
        <f t="shared" si="0"/>
        <v>0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44632</v>
      </c>
      <c r="C17" s="26"/>
      <c r="D17" s="41"/>
      <c r="E17" s="28">
        <v>44632</v>
      </c>
      <c r="F17" s="29"/>
      <c r="G17" s="2"/>
      <c r="H17" s="30">
        <v>44632</v>
      </c>
      <c r="I17" s="31"/>
      <c r="J17" s="38"/>
      <c r="K17" s="52"/>
      <c r="L17" s="48"/>
      <c r="M17" s="32">
        <v>0</v>
      </c>
      <c r="N17" s="33">
        <v>0</v>
      </c>
      <c r="P17" s="34">
        <f t="shared" si="0"/>
        <v>0</v>
      </c>
      <c r="Q17" s="13">
        <f t="shared" si="1"/>
        <v>0</v>
      </c>
      <c r="R17" s="8"/>
    </row>
    <row r="18" spans="1:19" ht="18" thickBot="1" x14ac:dyDescent="0.35">
      <c r="A18" s="24"/>
      <c r="B18" s="25">
        <v>44633</v>
      </c>
      <c r="C18" s="26"/>
      <c r="D18" s="36"/>
      <c r="E18" s="28">
        <v>44633</v>
      </c>
      <c r="F18" s="29"/>
      <c r="G18" s="2"/>
      <c r="H18" s="30">
        <v>44633</v>
      </c>
      <c r="I18" s="31"/>
      <c r="J18" s="38"/>
      <c r="K18" s="53"/>
      <c r="L18" s="40"/>
      <c r="M18" s="32">
        <v>0</v>
      </c>
      <c r="N18" s="33">
        <v>0</v>
      </c>
      <c r="P18" s="34">
        <f t="shared" si="0"/>
        <v>0</v>
      </c>
      <c r="Q18" s="9">
        <f t="shared" si="1"/>
        <v>0</v>
      </c>
      <c r="R18" s="8"/>
    </row>
    <row r="19" spans="1:19" ht="18" thickBot="1" x14ac:dyDescent="0.35">
      <c r="A19" s="24"/>
      <c r="B19" s="25">
        <v>44634</v>
      </c>
      <c r="C19" s="26"/>
      <c r="D19" s="36"/>
      <c r="E19" s="28">
        <v>44634</v>
      </c>
      <c r="F19" s="29"/>
      <c r="G19" s="2"/>
      <c r="H19" s="30">
        <v>44634</v>
      </c>
      <c r="I19" s="31"/>
      <c r="J19" s="38"/>
      <c r="K19" s="54"/>
      <c r="L19" s="55"/>
      <c r="M19" s="32">
        <v>0</v>
      </c>
      <c r="N19" s="33">
        <v>0</v>
      </c>
      <c r="O19" s="2"/>
      <c r="P19" s="34">
        <f t="shared" si="0"/>
        <v>0</v>
      </c>
      <c r="Q19" s="9">
        <f t="shared" si="1"/>
        <v>0</v>
      </c>
      <c r="R19" s="8"/>
    </row>
    <row r="20" spans="1:19" ht="18" thickBot="1" x14ac:dyDescent="0.35">
      <c r="A20" s="24"/>
      <c r="B20" s="25">
        <v>44635</v>
      </c>
      <c r="C20" s="26"/>
      <c r="D20" s="36"/>
      <c r="E20" s="28">
        <v>44635</v>
      </c>
      <c r="F20" s="29"/>
      <c r="G20" s="2"/>
      <c r="H20" s="30">
        <v>44635</v>
      </c>
      <c r="I20" s="31"/>
      <c r="J20" s="38"/>
      <c r="K20" s="56"/>
      <c r="L20" s="48"/>
      <c r="M20" s="32">
        <v>0</v>
      </c>
      <c r="N20" s="33">
        <v>0</v>
      </c>
      <c r="P20" s="34">
        <f t="shared" si="0"/>
        <v>0</v>
      </c>
      <c r="Q20" s="9">
        <f t="shared" si="1"/>
        <v>0</v>
      </c>
      <c r="R20" s="8"/>
    </row>
    <row r="21" spans="1:19" ht="18" thickBot="1" x14ac:dyDescent="0.35">
      <c r="A21" s="24"/>
      <c r="B21" s="25">
        <v>44636</v>
      </c>
      <c r="C21" s="26"/>
      <c r="D21" s="36"/>
      <c r="E21" s="28">
        <v>44636</v>
      </c>
      <c r="F21" s="29"/>
      <c r="G21" s="2"/>
      <c r="H21" s="30">
        <v>44636</v>
      </c>
      <c r="I21" s="31"/>
      <c r="J21" s="38"/>
      <c r="K21" s="57"/>
      <c r="L21" s="48"/>
      <c r="M21" s="32">
        <v>0</v>
      </c>
      <c r="N21" s="33">
        <v>0</v>
      </c>
      <c r="P21" s="34">
        <f t="shared" si="0"/>
        <v>0</v>
      </c>
      <c r="Q21" s="13">
        <f t="shared" si="1"/>
        <v>0</v>
      </c>
      <c r="R21" s="8"/>
    </row>
    <row r="22" spans="1:19" ht="18" thickBot="1" x14ac:dyDescent="0.35">
      <c r="A22" s="24"/>
      <c r="B22" s="25">
        <v>44637</v>
      </c>
      <c r="C22" s="26"/>
      <c r="D22" s="36"/>
      <c r="E22" s="28">
        <v>44637</v>
      </c>
      <c r="F22" s="29"/>
      <c r="G22" s="2"/>
      <c r="H22" s="30">
        <v>44637</v>
      </c>
      <c r="I22" s="31"/>
      <c r="J22" s="38"/>
      <c r="K22" s="35"/>
      <c r="L22" s="58"/>
      <c r="M22" s="32">
        <v>0</v>
      </c>
      <c r="N22" s="33">
        <v>0</v>
      </c>
      <c r="P22" s="34">
        <f t="shared" si="0"/>
        <v>0</v>
      </c>
      <c r="Q22" s="13">
        <f t="shared" si="1"/>
        <v>0</v>
      </c>
      <c r="R22" s="8"/>
    </row>
    <row r="23" spans="1:19" ht="18" thickBot="1" x14ac:dyDescent="0.35">
      <c r="A23" s="24"/>
      <c r="B23" s="25">
        <v>44638</v>
      </c>
      <c r="C23" s="26"/>
      <c r="D23" s="36"/>
      <c r="E23" s="28">
        <v>44638</v>
      </c>
      <c r="F23" s="29"/>
      <c r="G23" s="2"/>
      <c r="H23" s="30">
        <v>44638</v>
      </c>
      <c r="I23" s="31"/>
      <c r="J23" s="59"/>
      <c r="K23" s="60"/>
      <c r="L23" s="48"/>
      <c r="M23" s="32">
        <v>0</v>
      </c>
      <c r="N23" s="33">
        <v>0</v>
      </c>
      <c r="P23" s="34">
        <f t="shared" si="0"/>
        <v>0</v>
      </c>
      <c r="Q23" s="13">
        <f t="shared" si="1"/>
        <v>0</v>
      </c>
      <c r="R23" s="8"/>
    </row>
    <row r="24" spans="1:19" ht="18" thickBot="1" x14ac:dyDescent="0.35">
      <c r="A24" s="24"/>
      <c r="B24" s="25">
        <v>44639</v>
      </c>
      <c r="C24" s="26"/>
      <c r="D24" s="41"/>
      <c r="E24" s="28">
        <v>44639</v>
      </c>
      <c r="F24" s="29"/>
      <c r="G24" s="2"/>
      <c r="H24" s="30">
        <v>44639</v>
      </c>
      <c r="I24" s="31"/>
      <c r="J24" s="181"/>
      <c r="K24" s="62"/>
      <c r="L24" s="63"/>
      <c r="M24" s="32">
        <v>0</v>
      </c>
      <c r="N24" s="33">
        <v>0</v>
      </c>
      <c r="P24" s="34">
        <f t="shared" si="0"/>
        <v>0</v>
      </c>
      <c r="Q24" s="13">
        <f t="shared" si="1"/>
        <v>0</v>
      </c>
      <c r="R24" s="8"/>
    </row>
    <row r="25" spans="1:19" ht="18" thickBot="1" x14ac:dyDescent="0.35">
      <c r="A25" s="24"/>
      <c r="B25" s="25">
        <v>44640</v>
      </c>
      <c r="C25" s="26"/>
      <c r="D25" s="36"/>
      <c r="E25" s="28">
        <v>44640</v>
      </c>
      <c r="F25" s="29"/>
      <c r="G25" s="2"/>
      <c r="H25" s="30">
        <v>44640</v>
      </c>
      <c r="I25" s="31"/>
      <c r="J25" s="64"/>
      <c r="K25" s="65"/>
      <c r="L25" s="66"/>
      <c r="M25" s="32">
        <v>0</v>
      </c>
      <c r="N25" s="33">
        <v>0</v>
      </c>
      <c r="O25" t="s">
        <v>8</v>
      </c>
      <c r="P25" s="34">
        <f t="shared" si="0"/>
        <v>0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/>
      <c r="D26" s="36"/>
      <c r="E26" s="28">
        <v>44641</v>
      </c>
      <c r="F26" s="29"/>
      <c r="G26" s="2"/>
      <c r="H26" s="30">
        <v>44641</v>
      </c>
      <c r="I26" s="31"/>
      <c r="J26" s="38"/>
      <c r="K26" s="62"/>
      <c r="L26" s="48"/>
      <c r="M26" s="32">
        <v>0</v>
      </c>
      <c r="N26" s="33">
        <v>0</v>
      </c>
      <c r="P26" s="34">
        <f t="shared" si="0"/>
        <v>0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/>
      <c r="D27" s="41"/>
      <c r="E27" s="28">
        <v>44642</v>
      </c>
      <c r="F27" s="29"/>
      <c r="G27" s="2"/>
      <c r="H27" s="30">
        <v>44642</v>
      </c>
      <c r="I27" s="31"/>
      <c r="J27" s="67"/>
      <c r="K27" s="68"/>
      <c r="L27" s="66"/>
      <c r="M27" s="32">
        <v>0</v>
      </c>
      <c r="N27" s="33">
        <v>0</v>
      </c>
      <c r="P27" s="34">
        <f t="shared" si="0"/>
        <v>0</v>
      </c>
      <c r="Q27" s="13">
        <f t="shared" si="1"/>
        <v>0</v>
      </c>
      <c r="R27" s="8"/>
    </row>
    <row r="28" spans="1:19" ht="18" thickBot="1" x14ac:dyDescent="0.35">
      <c r="A28" s="24"/>
      <c r="B28" s="25">
        <v>44643</v>
      </c>
      <c r="C28" s="26"/>
      <c r="D28" s="41"/>
      <c r="E28" s="28">
        <v>44643</v>
      </c>
      <c r="F28" s="29"/>
      <c r="G28" s="2"/>
      <c r="H28" s="30">
        <v>44643</v>
      </c>
      <c r="I28" s="31"/>
      <c r="J28" s="69"/>
      <c r="K28" s="70"/>
      <c r="L28" s="66"/>
      <c r="M28" s="32">
        <v>0</v>
      </c>
      <c r="N28" s="33">
        <v>0</v>
      </c>
      <c r="P28" s="34">
        <f t="shared" si="0"/>
        <v>0</v>
      </c>
      <c r="Q28" s="13">
        <f t="shared" si="1"/>
        <v>0</v>
      </c>
      <c r="R28" s="8"/>
    </row>
    <row r="29" spans="1:19" ht="18" thickBot="1" x14ac:dyDescent="0.35">
      <c r="A29" s="24"/>
      <c r="B29" s="25">
        <v>44644</v>
      </c>
      <c r="C29" s="26"/>
      <c r="D29" s="71"/>
      <c r="E29" s="28">
        <v>44644</v>
      </c>
      <c r="F29" s="29"/>
      <c r="G29" s="2"/>
      <c r="H29" s="30">
        <v>44644</v>
      </c>
      <c r="I29" s="31"/>
      <c r="J29" s="67"/>
      <c r="K29" s="72"/>
      <c r="L29" s="66"/>
      <c r="M29" s="32">
        <v>0</v>
      </c>
      <c r="N29" s="33">
        <v>0</v>
      </c>
      <c r="P29" s="34">
        <f t="shared" si="0"/>
        <v>0</v>
      </c>
      <c r="Q29" s="13">
        <f t="shared" si="1"/>
        <v>0</v>
      </c>
      <c r="R29" s="8"/>
    </row>
    <row r="30" spans="1:19" ht="18" thickBot="1" x14ac:dyDescent="0.35">
      <c r="A30" s="24"/>
      <c r="B30" s="25">
        <v>44645</v>
      </c>
      <c r="C30" s="26"/>
      <c r="D30" s="71"/>
      <c r="E30" s="28">
        <v>44645</v>
      </c>
      <c r="F30" s="29"/>
      <c r="G30" s="2"/>
      <c r="H30" s="30">
        <v>44645</v>
      </c>
      <c r="I30" s="31"/>
      <c r="J30" s="73"/>
      <c r="K30" s="74"/>
      <c r="L30" s="75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8"/>
    </row>
    <row r="31" spans="1:19" ht="18" thickBot="1" x14ac:dyDescent="0.35">
      <c r="A31" s="24"/>
      <c r="B31" s="25">
        <v>44646</v>
      </c>
      <c r="C31" s="26"/>
      <c r="D31" s="83"/>
      <c r="E31" s="28">
        <v>44646</v>
      </c>
      <c r="F31" s="29"/>
      <c r="G31" s="2"/>
      <c r="H31" s="30">
        <v>44646</v>
      </c>
      <c r="I31" s="31"/>
      <c r="J31" s="73"/>
      <c r="K31" s="76"/>
      <c r="L31" s="77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8"/>
    </row>
    <row r="32" spans="1:19" ht="18" thickBot="1" x14ac:dyDescent="0.35">
      <c r="A32" s="24"/>
      <c r="B32" s="25">
        <v>44647</v>
      </c>
      <c r="C32" s="26"/>
      <c r="D32" s="78"/>
      <c r="E32" s="28">
        <v>44647</v>
      </c>
      <c r="F32" s="29"/>
      <c r="G32" s="2"/>
      <c r="H32" s="30">
        <v>44647</v>
      </c>
      <c r="I32" s="31"/>
      <c r="J32" s="73"/>
      <c r="K32" s="74"/>
      <c r="L32" s="75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8"/>
    </row>
    <row r="33" spans="1:18" ht="18" thickBot="1" x14ac:dyDescent="0.35">
      <c r="A33" s="24"/>
      <c r="B33" s="25">
        <v>44648</v>
      </c>
      <c r="C33" s="26"/>
      <c r="D33" s="79"/>
      <c r="E33" s="28">
        <v>44648</v>
      </c>
      <c r="F33" s="29"/>
      <c r="G33" s="2"/>
      <c r="H33" s="30">
        <v>44648</v>
      </c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>
        <v>44649</v>
      </c>
      <c r="C34" s="26"/>
      <c r="D34" s="78"/>
      <c r="E34" s="28">
        <v>44649</v>
      </c>
      <c r="F34" s="29"/>
      <c r="G34" s="2"/>
      <c r="H34" s="30">
        <v>44649</v>
      </c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>
        <v>44650</v>
      </c>
      <c r="C35" s="26"/>
      <c r="D35" s="83"/>
      <c r="E35" s="28">
        <v>44650</v>
      </c>
      <c r="F35" s="29"/>
      <c r="G35" s="2"/>
      <c r="H35" s="30">
        <v>44650</v>
      </c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>
        <v>44651</v>
      </c>
      <c r="C36" s="26"/>
      <c r="D36" s="84"/>
      <c r="E36" s="28">
        <v>44651</v>
      </c>
      <c r="F36" s="29"/>
      <c r="G36" s="2"/>
      <c r="H36" s="30">
        <v>44651</v>
      </c>
      <c r="I36" s="31"/>
      <c r="J36" s="73"/>
      <c r="K36" s="182"/>
      <c r="L36" s="82"/>
      <c r="M36" s="32">
        <v>0</v>
      </c>
      <c r="N36" s="33">
        <v>0</v>
      </c>
      <c r="P36" s="34">
        <f t="shared" si="0"/>
        <v>0</v>
      </c>
      <c r="Q36" s="9">
        <f t="shared" si="1"/>
        <v>0</v>
      </c>
      <c r="R36" s="8"/>
    </row>
    <row r="37" spans="1:18" ht="18" thickBot="1" x14ac:dyDescent="0.35">
      <c r="A37" s="24"/>
      <c r="B37" s="25">
        <v>44652</v>
      </c>
      <c r="C37" s="26"/>
      <c r="D37" s="78"/>
      <c r="E37" s="28">
        <v>44652</v>
      </c>
      <c r="F37" s="29"/>
      <c r="G37" s="2"/>
      <c r="H37" s="30">
        <v>44652</v>
      </c>
      <c r="I37" s="31"/>
      <c r="J37" s="73"/>
      <c r="K37" s="81"/>
      <c r="L37" s="82"/>
      <c r="M37" s="32">
        <v>0</v>
      </c>
      <c r="N37" s="33">
        <v>0</v>
      </c>
      <c r="P37" s="34">
        <f t="shared" si="0"/>
        <v>0</v>
      </c>
      <c r="Q37" s="9">
        <f t="shared" si="1"/>
        <v>0</v>
      </c>
    </row>
    <row r="38" spans="1:18" ht="18" thickBot="1" x14ac:dyDescent="0.35">
      <c r="A38" s="24"/>
      <c r="B38" s="25">
        <v>44653</v>
      </c>
      <c r="C38" s="26"/>
      <c r="D38" s="79"/>
      <c r="E38" s="28">
        <v>44653</v>
      </c>
      <c r="F38" s="29"/>
      <c r="G38" s="2"/>
      <c r="H38" s="30">
        <v>44653</v>
      </c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9">
        <f t="shared" si="1"/>
        <v>0</v>
      </c>
    </row>
    <row r="39" spans="1:18" ht="18" thickBot="1" x14ac:dyDescent="0.35">
      <c r="A39" s="24"/>
      <c r="B39" s="25">
        <v>44654</v>
      </c>
      <c r="C39" s="26"/>
      <c r="D39" s="79"/>
      <c r="E39" s="28">
        <v>44654</v>
      </c>
      <c r="F39" s="85"/>
      <c r="G39" s="2"/>
      <c r="H39" s="30">
        <v>44654</v>
      </c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9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31">
        <f>SUM(M5:M39)</f>
        <v>0</v>
      </c>
      <c r="N40" s="233">
        <f>SUM(N5:N39)</f>
        <v>0</v>
      </c>
      <c r="P40" s="34">
        <f>SUM(P5:P39)</f>
        <v>0</v>
      </c>
      <c r="Q40" s="9">
        <f>SUM(Q5:Q38)</f>
        <v>0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32"/>
      <c r="N41" s="234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0</v>
      </c>
      <c r="D51" s="107"/>
      <c r="E51" s="108" t="s">
        <v>9</v>
      </c>
      <c r="F51" s="109">
        <f>SUM(F5:F50)</f>
        <v>0</v>
      </c>
      <c r="G51" s="107"/>
      <c r="H51" s="110" t="s">
        <v>10</v>
      </c>
      <c r="I51" s="111">
        <f>SUM(I5:I50)</f>
        <v>0</v>
      </c>
      <c r="J51" s="112"/>
      <c r="K51" s="113" t="s">
        <v>11</v>
      </c>
      <c r="L51" s="114">
        <f>SUM(L5:L50)</f>
        <v>0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35" t="s">
        <v>12</v>
      </c>
      <c r="I53" s="236"/>
      <c r="J53" s="119"/>
      <c r="K53" s="237">
        <f>I51+L51</f>
        <v>0</v>
      </c>
      <c r="L53" s="238"/>
      <c r="M53" s="239">
        <f>N40+M40</f>
        <v>0</v>
      </c>
      <c r="N53" s="240"/>
      <c r="P53" s="34"/>
      <c r="Q53" s="9"/>
    </row>
    <row r="54" spans="1:17" ht="15.75" x14ac:dyDescent="0.25">
      <c r="D54" s="241" t="s">
        <v>13</v>
      </c>
      <c r="E54" s="241"/>
      <c r="F54" s="120">
        <f>F51-K53-C51</f>
        <v>0</v>
      </c>
      <c r="I54" s="121"/>
      <c r="J54" s="122"/>
      <c r="P54" s="34"/>
      <c r="Q54" s="9"/>
    </row>
    <row r="55" spans="1:17" ht="18.75" x14ac:dyDescent="0.3">
      <c r="D55" s="242" t="s">
        <v>14</v>
      </c>
      <c r="E55" s="242"/>
      <c r="F55" s="115">
        <v>0</v>
      </c>
      <c r="I55" s="243" t="s">
        <v>15</v>
      </c>
      <c r="J55" s="244"/>
      <c r="K55" s="245">
        <f>F57+F58+F59</f>
        <v>0</v>
      </c>
      <c r="L55" s="246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0</v>
      </c>
      <c r="H57" s="24"/>
      <c r="I57" s="129" t="s">
        <v>17</v>
      </c>
      <c r="J57" s="130"/>
      <c r="K57" s="247">
        <f>-C4</f>
        <v>-184342.19</v>
      </c>
      <c r="L57" s="248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224" t="s">
        <v>20</v>
      </c>
      <c r="E59" s="225"/>
      <c r="F59" s="134">
        <v>0</v>
      </c>
      <c r="I59" s="226" t="s">
        <v>124</v>
      </c>
      <c r="J59" s="227"/>
      <c r="K59" s="228">
        <f>K55+K57</f>
        <v>-184342.19</v>
      </c>
      <c r="L59" s="228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B1:B2"/>
    <mergeCell ref="C1:M1"/>
    <mergeCell ref="B3:C3"/>
    <mergeCell ref="H3:I3"/>
    <mergeCell ref="M40:M41"/>
    <mergeCell ref="N40:N41"/>
    <mergeCell ref="H53:I53"/>
    <mergeCell ref="K53:L53"/>
    <mergeCell ref="M53:N53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6"/>
  <sheetViews>
    <sheetView tabSelected="1" workbookViewId="0">
      <selection activeCell="E22" sqref="E22"/>
    </sheetView>
  </sheetViews>
  <sheetFormatPr baseColWidth="10" defaultRowHeight="15" x14ac:dyDescent="0.25"/>
  <cols>
    <col min="1" max="1" width="13.42578125" style="270" bestFit="1" customWidth="1"/>
    <col min="2" max="2" width="12.85546875" style="27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61" t="s">
        <v>27</v>
      </c>
      <c r="B1" s="271"/>
      <c r="C1" s="188"/>
      <c r="D1" s="198"/>
      <c r="E1" s="188"/>
      <c r="F1" s="153" t="s">
        <v>21</v>
      </c>
    </row>
    <row r="2" spans="1:7" ht="16.5" thickBot="1" x14ac:dyDescent="0.3">
      <c r="A2" s="262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63">
        <v>44620</v>
      </c>
      <c r="B3" s="194" t="s">
        <v>171</v>
      </c>
      <c r="C3" s="195">
        <v>63981.4</v>
      </c>
      <c r="D3" s="200"/>
      <c r="E3" s="195"/>
      <c r="F3" s="158">
        <f>C3-E3</f>
        <v>63981.4</v>
      </c>
    </row>
    <row r="4" spans="1:7" ht="15.75" x14ac:dyDescent="0.25">
      <c r="A4" s="263">
        <v>44620</v>
      </c>
      <c r="B4" s="194" t="s">
        <v>172</v>
      </c>
      <c r="C4" s="195">
        <v>28417.4</v>
      </c>
      <c r="D4" s="200"/>
      <c r="E4" s="195"/>
      <c r="F4" s="196">
        <f>C4-E4+F3</f>
        <v>92398.8</v>
      </c>
    </row>
    <row r="5" spans="1:7" s="35" customFormat="1" ht="15.75" x14ac:dyDescent="0.25">
      <c r="A5" s="263">
        <v>44620</v>
      </c>
      <c r="B5" s="194" t="s">
        <v>173</v>
      </c>
      <c r="C5" s="195">
        <v>3848.8</v>
      </c>
      <c r="D5" s="200"/>
      <c r="E5" s="195"/>
      <c r="F5" s="161">
        <f>C5-E5+F4</f>
        <v>96247.6</v>
      </c>
    </row>
    <row r="6" spans="1:7" ht="18.75" x14ac:dyDescent="0.3">
      <c r="A6" s="263">
        <v>44622</v>
      </c>
      <c r="B6" s="194" t="s">
        <v>174</v>
      </c>
      <c r="C6" s="195">
        <v>20212.599999999999</v>
      </c>
      <c r="D6" s="200"/>
      <c r="E6" s="195"/>
      <c r="F6" s="161">
        <f>F5+C6-E6</f>
        <v>116460.20000000001</v>
      </c>
      <c r="G6" s="162"/>
    </row>
    <row r="7" spans="1:7" ht="15.75" x14ac:dyDescent="0.25">
      <c r="A7" s="263">
        <v>44622</v>
      </c>
      <c r="B7" s="194" t="s">
        <v>175</v>
      </c>
      <c r="C7" s="195">
        <v>2787.2</v>
      </c>
      <c r="D7" s="200"/>
      <c r="E7" s="195"/>
      <c r="F7" s="161">
        <f t="shared" ref="F7" si="0">F6+C7-E7</f>
        <v>119247.40000000001</v>
      </c>
    </row>
    <row r="8" spans="1:7" ht="15.75" x14ac:dyDescent="0.25">
      <c r="A8" s="263">
        <v>44622</v>
      </c>
      <c r="B8" s="194" t="s">
        <v>176</v>
      </c>
      <c r="C8" s="195">
        <v>76427.399999999994</v>
      </c>
      <c r="D8" s="200"/>
      <c r="E8" s="195"/>
      <c r="F8" s="161">
        <f>F7+C8-E8</f>
        <v>195674.8</v>
      </c>
    </row>
    <row r="9" spans="1:7" ht="15.75" x14ac:dyDescent="0.25">
      <c r="A9" s="263">
        <v>44622</v>
      </c>
      <c r="B9" s="194" t="s">
        <v>177</v>
      </c>
      <c r="C9" s="195">
        <v>21897</v>
      </c>
      <c r="D9" s="200"/>
      <c r="E9" s="195"/>
      <c r="F9" s="161">
        <f>F8+C9-E9</f>
        <v>217571.8</v>
      </c>
    </row>
    <row r="10" spans="1:7" ht="15.75" x14ac:dyDescent="0.25">
      <c r="A10" s="263">
        <v>44624</v>
      </c>
      <c r="B10" s="194" t="s">
        <v>178</v>
      </c>
      <c r="C10" s="195">
        <v>117583.32</v>
      </c>
      <c r="D10" s="200"/>
      <c r="E10" s="195"/>
      <c r="F10" s="161">
        <f>F9+C10-E10</f>
        <v>335155.12</v>
      </c>
    </row>
    <row r="11" spans="1:7" ht="15.75" x14ac:dyDescent="0.25">
      <c r="A11" s="263">
        <v>44624</v>
      </c>
      <c r="B11" s="194" t="s">
        <v>179</v>
      </c>
      <c r="C11" s="195">
        <v>23317.8</v>
      </c>
      <c r="D11" s="200"/>
      <c r="E11" s="195"/>
      <c r="F11" s="161">
        <f t="shared" ref="F11:F74" si="1">F10+C11-E11</f>
        <v>358472.92</v>
      </c>
    </row>
    <row r="12" spans="1:7" ht="18.75" x14ac:dyDescent="0.3">
      <c r="A12" s="263">
        <v>44625</v>
      </c>
      <c r="B12" s="194" t="s">
        <v>180</v>
      </c>
      <c r="C12" s="195">
        <v>92582.65</v>
      </c>
      <c r="D12" s="200"/>
      <c r="E12" s="195"/>
      <c r="F12" s="161">
        <f t="shared" si="1"/>
        <v>451055.56999999995</v>
      </c>
      <c r="G12" s="162"/>
    </row>
    <row r="13" spans="1:7" ht="15.75" x14ac:dyDescent="0.25">
      <c r="A13" s="263">
        <v>44625</v>
      </c>
      <c r="B13" s="194" t="s">
        <v>181</v>
      </c>
      <c r="C13" s="195">
        <v>37678.199999999997</v>
      </c>
      <c r="D13" s="200"/>
      <c r="E13" s="195"/>
      <c r="F13" s="161">
        <f t="shared" si="1"/>
        <v>488733.76999999996</v>
      </c>
    </row>
    <row r="14" spans="1:7" ht="15.75" x14ac:dyDescent="0.25">
      <c r="A14" s="263">
        <v>44627</v>
      </c>
      <c r="B14" s="194" t="s">
        <v>182</v>
      </c>
      <c r="C14" s="195">
        <v>71302.149999999994</v>
      </c>
      <c r="D14" s="200"/>
      <c r="E14" s="195"/>
      <c r="F14" s="161">
        <f t="shared" si="1"/>
        <v>560035.91999999993</v>
      </c>
    </row>
    <row r="15" spans="1:7" ht="15.75" x14ac:dyDescent="0.25">
      <c r="A15" s="263">
        <v>44629</v>
      </c>
      <c r="B15" s="194" t="s">
        <v>183</v>
      </c>
      <c r="C15" s="195">
        <v>122152.6</v>
      </c>
      <c r="D15" s="200"/>
      <c r="E15" s="195"/>
      <c r="F15" s="161">
        <f t="shared" si="1"/>
        <v>682188.5199999999</v>
      </c>
    </row>
    <row r="16" spans="1:7" ht="15.75" x14ac:dyDescent="0.25">
      <c r="A16" s="263">
        <v>44630</v>
      </c>
      <c r="B16" s="194" t="s">
        <v>184</v>
      </c>
      <c r="C16" s="195">
        <v>19883.2</v>
      </c>
      <c r="D16" s="200"/>
      <c r="E16" s="195"/>
      <c r="F16" s="161">
        <f t="shared" si="1"/>
        <v>702071.71999999986</v>
      </c>
    </row>
    <row r="17" spans="1:7" ht="15.75" x14ac:dyDescent="0.25">
      <c r="A17" s="263">
        <v>44630</v>
      </c>
      <c r="B17" s="194" t="s">
        <v>185</v>
      </c>
      <c r="C17" s="195">
        <v>76107.320000000007</v>
      </c>
      <c r="D17" s="200"/>
      <c r="E17" s="195"/>
      <c r="F17" s="161">
        <f t="shared" si="1"/>
        <v>778179.0399999998</v>
      </c>
    </row>
    <row r="18" spans="1:7" ht="15.75" x14ac:dyDescent="0.25">
      <c r="A18" s="263">
        <v>44631</v>
      </c>
      <c r="B18" s="275" t="s">
        <v>186</v>
      </c>
      <c r="C18" s="204"/>
      <c r="D18" s="200"/>
      <c r="E18" s="195"/>
      <c r="F18" s="161">
        <f t="shared" si="1"/>
        <v>778179.0399999998</v>
      </c>
    </row>
    <row r="19" spans="1:7" ht="15.75" x14ac:dyDescent="0.25">
      <c r="A19" s="263">
        <v>44632</v>
      </c>
      <c r="B19" s="275" t="s">
        <v>187</v>
      </c>
      <c r="C19" s="204"/>
      <c r="D19" s="200"/>
      <c r="E19" s="195"/>
      <c r="F19" s="161">
        <f t="shared" si="1"/>
        <v>778179.0399999998</v>
      </c>
    </row>
    <row r="20" spans="1:7" ht="15.75" x14ac:dyDescent="0.25">
      <c r="A20" s="263">
        <v>44632</v>
      </c>
      <c r="B20" s="275" t="s">
        <v>188</v>
      </c>
      <c r="C20" s="204"/>
      <c r="D20" s="200"/>
      <c r="E20" s="195"/>
      <c r="F20" s="161">
        <f t="shared" si="1"/>
        <v>778179.0399999998</v>
      </c>
    </row>
    <row r="21" spans="1:7" ht="15.75" x14ac:dyDescent="0.25">
      <c r="A21" s="263">
        <v>44632</v>
      </c>
      <c r="B21" s="275" t="s">
        <v>189</v>
      </c>
      <c r="C21" s="204"/>
      <c r="D21" s="200"/>
      <c r="E21" s="195"/>
      <c r="F21" s="161">
        <f t="shared" si="1"/>
        <v>778179.0399999998</v>
      </c>
    </row>
    <row r="22" spans="1:7" ht="15.75" x14ac:dyDescent="0.25">
      <c r="A22" s="263">
        <v>44634</v>
      </c>
      <c r="B22" s="194" t="s">
        <v>190</v>
      </c>
      <c r="C22" s="195">
        <v>95938.68</v>
      </c>
      <c r="D22" s="202"/>
      <c r="E22" s="195"/>
      <c r="F22" s="161">
        <f t="shared" si="1"/>
        <v>874117.71999999974</v>
      </c>
    </row>
    <row r="23" spans="1:7" ht="15.75" x14ac:dyDescent="0.25">
      <c r="A23" s="263">
        <v>44634</v>
      </c>
      <c r="B23" s="194" t="s">
        <v>191</v>
      </c>
      <c r="C23" s="195">
        <v>9400.2000000000007</v>
      </c>
      <c r="D23" s="200"/>
      <c r="E23" s="195"/>
      <c r="F23" s="161">
        <f t="shared" si="1"/>
        <v>883517.91999999969</v>
      </c>
    </row>
    <row r="24" spans="1:7" ht="18.75" x14ac:dyDescent="0.3">
      <c r="A24" s="263"/>
      <c r="B24" s="194"/>
      <c r="C24" s="195"/>
      <c r="D24" s="200"/>
      <c r="E24" s="195"/>
      <c r="F24" s="161">
        <f t="shared" si="1"/>
        <v>883517.91999999969</v>
      </c>
      <c r="G24" s="162"/>
    </row>
    <row r="25" spans="1:7" ht="15.75" x14ac:dyDescent="0.25">
      <c r="A25" s="263"/>
      <c r="B25" s="194"/>
      <c r="C25" s="195"/>
      <c r="D25" s="200"/>
      <c r="E25" s="195"/>
      <c r="F25" s="161">
        <f t="shared" si="1"/>
        <v>883517.91999999969</v>
      </c>
    </row>
    <row r="26" spans="1:7" ht="15.75" x14ac:dyDescent="0.25">
      <c r="A26" s="263"/>
      <c r="B26" s="194"/>
      <c r="C26" s="195"/>
      <c r="D26" s="200"/>
      <c r="E26" s="195"/>
      <c r="F26" s="161">
        <f t="shared" si="1"/>
        <v>883517.91999999969</v>
      </c>
    </row>
    <row r="27" spans="1:7" ht="15.75" x14ac:dyDescent="0.25">
      <c r="A27" s="263"/>
      <c r="B27" s="194"/>
      <c r="C27" s="195"/>
      <c r="D27" s="200"/>
      <c r="E27" s="195"/>
      <c r="F27" s="161">
        <f t="shared" si="1"/>
        <v>883517.91999999969</v>
      </c>
    </row>
    <row r="28" spans="1:7" ht="15.75" x14ac:dyDescent="0.25">
      <c r="A28" s="263"/>
      <c r="B28" s="194"/>
      <c r="C28" s="195"/>
      <c r="D28" s="200"/>
      <c r="E28" s="195"/>
      <c r="F28" s="161">
        <f t="shared" si="1"/>
        <v>883517.91999999969</v>
      </c>
    </row>
    <row r="29" spans="1:7" ht="15.75" x14ac:dyDescent="0.25">
      <c r="A29" s="263"/>
      <c r="B29" s="194"/>
      <c r="C29" s="195"/>
      <c r="D29" s="200"/>
      <c r="E29" s="195"/>
      <c r="F29" s="161">
        <f t="shared" si="1"/>
        <v>883517.91999999969</v>
      </c>
    </row>
    <row r="30" spans="1:7" ht="15.75" x14ac:dyDescent="0.25">
      <c r="A30" s="263"/>
      <c r="B30" s="194"/>
      <c r="C30" s="195"/>
      <c r="D30" s="200"/>
      <c r="E30" s="195"/>
      <c r="F30" s="161">
        <f t="shared" si="1"/>
        <v>883517.91999999969</v>
      </c>
    </row>
    <row r="31" spans="1:7" ht="15.75" x14ac:dyDescent="0.25">
      <c r="A31" s="263"/>
      <c r="B31" s="194"/>
      <c r="C31" s="195"/>
      <c r="D31" s="200"/>
      <c r="E31" s="195"/>
      <c r="F31" s="161">
        <f t="shared" si="1"/>
        <v>883517.91999999969</v>
      </c>
    </row>
    <row r="32" spans="1:7" ht="18.75" x14ac:dyDescent="0.3">
      <c r="A32" s="263"/>
      <c r="B32" s="194"/>
      <c r="C32" s="195"/>
      <c r="D32" s="200"/>
      <c r="E32" s="195"/>
      <c r="F32" s="161">
        <f t="shared" si="1"/>
        <v>883517.91999999969</v>
      </c>
      <c r="G32" s="162"/>
    </row>
    <row r="33" spans="1:6" ht="15.75" x14ac:dyDescent="0.25">
      <c r="A33" s="263"/>
      <c r="B33" s="194"/>
      <c r="C33" s="195"/>
      <c r="D33" s="200"/>
      <c r="E33" s="195"/>
      <c r="F33" s="161">
        <f t="shared" si="1"/>
        <v>883517.91999999969</v>
      </c>
    </row>
    <row r="34" spans="1:6" ht="15.75" x14ac:dyDescent="0.25">
      <c r="A34" s="263"/>
      <c r="B34" s="194"/>
      <c r="C34" s="195"/>
      <c r="D34" s="200"/>
      <c r="E34" s="195"/>
      <c r="F34" s="161">
        <f t="shared" si="1"/>
        <v>883517.91999999969</v>
      </c>
    </row>
    <row r="35" spans="1:6" ht="15.75" x14ac:dyDescent="0.25">
      <c r="A35" s="263"/>
      <c r="B35" s="194"/>
      <c r="C35" s="195"/>
      <c r="D35" s="200"/>
      <c r="E35" s="195"/>
      <c r="F35" s="161">
        <f t="shared" si="1"/>
        <v>883517.91999999969</v>
      </c>
    </row>
    <row r="36" spans="1:6" ht="15.75" x14ac:dyDescent="0.25">
      <c r="A36" s="263"/>
      <c r="B36" s="194"/>
      <c r="C36" s="195"/>
      <c r="D36" s="200"/>
      <c r="E36" s="195"/>
      <c r="F36" s="161">
        <f t="shared" si="1"/>
        <v>883517.91999999969</v>
      </c>
    </row>
    <row r="37" spans="1:6" ht="15.75" x14ac:dyDescent="0.25">
      <c r="A37" s="263"/>
      <c r="B37" s="194"/>
      <c r="C37" s="195"/>
      <c r="D37" s="200"/>
      <c r="E37" s="195"/>
      <c r="F37" s="161">
        <f t="shared" si="1"/>
        <v>883517.91999999969</v>
      </c>
    </row>
    <row r="38" spans="1:6" ht="15.75" x14ac:dyDescent="0.25">
      <c r="A38" s="263"/>
      <c r="B38" s="194"/>
      <c r="C38" s="195"/>
      <c r="D38" s="200"/>
      <c r="E38" s="195"/>
      <c r="F38" s="161">
        <f t="shared" si="1"/>
        <v>883517.91999999969</v>
      </c>
    </row>
    <row r="39" spans="1:6" ht="15.75" x14ac:dyDescent="0.25">
      <c r="A39" s="263"/>
      <c r="B39" s="194"/>
      <c r="C39" s="195"/>
      <c r="D39" s="200"/>
      <c r="E39" s="195"/>
      <c r="F39" s="161">
        <f t="shared" si="1"/>
        <v>883517.91999999969</v>
      </c>
    </row>
    <row r="40" spans="1:6" ht="15.75" x14ac:dyDescent="0.25">
      <c r="A40" s="263"/>
      <c r="B40" s="194"/>
      <c r="C40" s="195"/>
      <c r="D40" s="200"/>
      <c r="E40" s="195"/>
      <c r="F40" s="161">
        <f t="shared" si="1"/>
        <v>883517.91999999969</v>
      </c>
    </row>
    <row r="41" spans="1:6" ht="15.75" x14ac:dyDescent="0.25">
      <c r="A41" s="263"/>
      <c r="B41" s="194"/>
      <c r="C41" s="195"/>
      <c r="D41" s="200"/>
      <c r="E41" s="195"/>
      <c r="F41" s="161">
        <f t="shared" si="1"/>
        <v>883517.91999999969</v>
      </c>
    </row>
    <row r="42" spans="1:6" ht="15.75" x14ac:dyDescent="0.25">
      <c r="A42" s="263"/>
      <c r="B42" s="194"/>
      <c r="C42" s="195"/>
      <c r="D42" s="200"/>
      <c r="E42" s="195"/>
      <c r="F42" s="161">
        <f t="shared" si="1"/>
        <v>883517.91999999969</v>
      </c>
    </row>
    <row r="43" spans="1:6" ht="15.75" x14ac:dyDescent="0.25">
      <c r="A43" s="263"/>
      <c r="B43" s="194"/>
      <c r="C43" s="195"/>
      <c r="D43" s="200"/>
      <c r="E43" s="195"/>
      <c r="F43" s="161">
        <f t="shared" si="1"/>
        <v>883517.91999999969</v>
      </c>
    </row>
    <row r="44" spans="1:6" ht="15.75" x14ac:dyDescent="0.25">
      <c r="A44" s="263"/>
      <c r="B44" s="194"/>
      <c r="C44" s="195"/>
      <c r="D44" s="200"/>
      <c r="E44" s="195"/>
      <c r="F44" s="161">
        <f t="shared" si="1"/>
        <v>883517.91999999969</v>
      </c>
    </row>
    <row r="45" spans="1:6" ht="15.75" x14ac:dyDescent="0.25">
      <c r="A45" s="263"/>
      <c r="B45" s="194"/>
      <c r="C45" s="195"/>
      <c r="D45" s="200"/>
      <c r="E45" s="195"/>
      <c r="F45" s="161">
        <f t="shared" si="1"/>
        <v>883517.91999999969</v>
      </c>
    </row>
    <row r="46" spans="1:6" ht="15.75" x14ac:dyDescent="0.25">
      <c r="A46" s="263"/>
      <c r="B46" s="194"/>
      <c r="C46" s="195"/>
      <c r="D46" s="200"/>
      <c r="E46" s="195"/>
      <c r="F46" s="161">
        <f t="shared" si="1"/>
        <v>883517.91999999969</v>
      </c>
    </row>
    <row r="47" spans="1:6" ht="15.75" x14ac:dyDescent="0.25">
      <c r="A47" s="263"/>
      <c r="B47" s="194"/>
      <c r="C47" s="195"/>
      <c r="D47" s="200"/>
      <c r="E47" s="195"/>
      <c r="F47" s="161">
        <f t="shared" si="1"/>
        <v>883517.91999999969</v>
      </c>
    </row>
    <row r="48" spans="1:6" ht="15.75" x14ac:dyDescent="0.25">
      <c r="A48" s="263"/>
      <c r="B48" s="194"/>
      <c r="C48" s="195"/>
      <c r="D48" s="200"/>
      <c r="E48" s="195"/>
      <c r="F48" s="161">
        <f t="shared" si="1"/>
        <v>883517.91999999969</v>
      </c>
    </row>
    <row r="49" spans="1:6" ht="15.75" x14ac:dyDescent="0.25">
      <c r="A49" s="263"/>
      <c r="B49" s="194"/>
      <c r="C49" s="195"/>
      <c r="D49" s="200"/>
      <c r="E49" s="195"/>
      <c r="F49" s="161">
        <f t="shared" si="1"/>
        <v>883517.91999999969</v>
      </c>
    </row>
    <row r="50" spans="1:6" ht="15.75" x14ac:dyDescent="0.25">
      <c r="A50" s="263"/>
      <c r="B50" s="194"/>
      <c r="C50" s="195"/>
      <c r="D50" s="200"/>
      <c r="E50" s="195"/>
      <c r="F50" s="161">
        <f t="shared" si="1"/>
        <v>883517.91999999969</v>
      </c>
    </row>
    <row r="51" spans="1:6" ht="15.75" x14ac:dyDescent="0.25">
      <c r="A51" s="263"/>
      <c r="B51" s="194"/>
      <c r="C51" s="195"/>
      <c r="D51" s="200"/>
      <c r="E51" s="195"/>
      <c r="F51" s="161">
        <f t="shared" si="1"/>
        <v>883517.91999999969</v>
      </c>
    </row>
    <row r="52" spans="1:6" ht="15.75" x14ac:dyDescent="0.25">
      <c r="A52" s="263"/>
      <c r="B52" s="194"/>
      <c r="C52" s="195"/>
      <c r="D52" s="200"/>
      <c r="E52" s="195"/>
      <c r="F52" s="161">
        <f t="shared" si="1"/>
        <v>883517.91999999969</v>
      </c>
    </row>
    <row r="53" spans="1:6" ht="15.75" x14ac:dyDescent="0.25">
      <c r="A53" s="264"/>
      <c r="B53" s="160"/>
      <c r="C53" s="86"/>
      <c r="D53" s="159"/>
      <c r="E53" s="86"/>
      <c r="F53" s="161">
        <f t="shared" si="1"/>
        <v>883517.91999999969</v>
      </c>
    </row>
    <row r="54" spans="1:6" ht="15.75" x14ac:dyDescent="0.25">
      <c r="A54" s="264"/>
      <c r="B54" s="160"/>
      <c r="C54" s="86"/>
      <c r="D54" s="159"/>
      <c r="E54" s="86"/>
      <c r="F54" s="161">
        <f t="shared" si="1"/>
        <v>883517.91999999969</v>
      </c>
    </row>
    <row r="55" spans="1:6" ht="15.75" x14ac:dyDescent="0.25">
      <c r="A55" s="264"/>
      <c r="B55" s="160"/>
      <c r="C55" s="86"/>
      <c r="D55" s="159"/>
      <c r="E55" s="86"/>
      <c r="F55" s="161">
        <f t="shared" si="1"/>
        <v>883517.91999999969</v>
      </c>
    </row>
    <row r="56" spans="1:6" ht="15.75" x14ac:dyDescent="0.25">
      <c r="A56" s="265"/>
      <c r="B56" s="160"/>
      <c r="C56" s="86"/>
      <c r="D56" s="159"/>
      <c r="E56" s="86"/>
      <c r="F56" s="161">
        <f t="shared" si="1"/>
        <v>883517.91999999969</v>
      </c>
    </row>
    <row r="57" spans="1:6" ht="15.75" x14ac:dyDescent="0.25">
      <c r="A57" s="265"/>
      <c r="B57" s="160"/>
      <c r="C57" s="86"/>
      <c r="D57" s="159"/>
      <c r="E57" s="86"/>
      <c r="F57" s="161">
        <f t="shared" si="1"/>
        <v>883517.91999999969</v>
      </c>
    </row>
    <row r="58" spans="1:6" ht="15.75" x14ac:dyDescent="0.25">
      <c r="A58" s="265"/>
      <c r="B58" s="160"/>
      <c r="C58" s="86"/>
      <c r="D58" s="159"/>
      <c r="E58" s="86"/>
      <c r="F58" s="161">
        <f t="shared" si="1"/>
        <v>883517.91999999969</v>
      </c>
    </row>
    <row r="59" spans="1:6" ht="15.75" x14ac:dyDescent="0.25">
      <c r="A59" s="264"/>
      <c r="B59" s="160"/>
      <c r="C59" s="86"/>
      <c r="D59" s="159"/>
      <c r="E59" s="86"/>
      <c r="F59" s="161">
        <f t="shared" si="1"/>
        <v>883517.91999999969</v>
      </c>
    </row>
    <row r="60" spans="1:6" ht="15.75" x14ac:dyDescent="0.25">
      <c r="A60" s="264"/>
      <c r="B60" s="160"/>
      <c r="C60" s="86"/>
      <c r="D60" s="159"/>
      <c r="E60" s="86"/>
      <c r="F60" s="161">
        <f t="shared" si="1"/>
        <v>883517.91999999969</v>
      </c>
    </row>
    <row r="61" spans="1:6" ht="15.75" x14ac:dyDescent="0.25">
      <c r="A61" s="264"/>
      <c r="B61" s="160"/>
      <c r="C61" s="86"/>
      <c r="D61" s="159"/>
      <c r="E61" s="86"/>
      <c r="F61" s="161">
        <f t="shared" si="1"/>
        <v>883517.91999999969</v>
      </c>
    </row>
    <row r="62" spans="1:6" ht="15.75" x14ac:dyDescent="0.25">
      <c r="A62" s="265"/>
      <c r="B62" s="160"/>
      <c r="C62" s="86"/>
      <c r="D62" s="159"/>
      <c r="E62" s="86"/>
      <c r="F62" s="161">
        <f t="shared" si="1"/>
        <v>883517.91999999969</v>
      </c>
    </row>
    <row r="63" spans="1:6" ht="15.75" x14ac:dyDescent="0.25">
      <c r="A63" s="265"/>
      <c r="B63" s="160"/>
      <c r="C63" s="86"/>
      <c r="D63" s="159"/>
      <c r="E63" s="86"/>
      <c r="F63" s="161">
        <f t="shared" si="1"/>
        <v>883517.91999999969</v>
      </c>
    </row>
    <row r="64" spans="1:6" ht="16.5" thickBot="1" x14ac:dyDescent="0.3">
      <c r="A64" s="265"/>
      <c r="B64" s="160"/>
      <c r="C64" s="86"/>
      <c r="D64" s="159"/>
      <c r="E64" s="86"/>
      <c r="F64" s="161">
        <f t="shared" si="1"/>
        <v>883517.91999999969</v>
      </c>
    </row>
    <row r="65" spans="1:6" ht="15" hidden="1" customHeight="1" x14ac:dyDescent="0.25">
      <c r="A65" s="266"/>
      <c r="B65" s="165"/>
      <c r="C65" s="166"/>
      <c r="D65" s="159"/>
      <c r="E65" s="86"/>
      <c r="F65" s="161">
        <f t="shared" si="1"/>
        <v>883517.91999999969</v>
      </c>
    </row>
    <row r="66" spans="1:6" ht="16.5" hidden="1" thickBot="1" x14ac:dyDescent="0.3">
      <c r="A66" s="266"/>
      <c r="B66" s="165"/>
      <c r="C66" s="166"/>
      <c r="D66" s="159"/>
      <c r="E66" s="86"/>
      <c r="F66" s="161">
        <f t="shared" si="1"/>
        <v>883517.91999999969</v>
      </c>
    </row>
    <row r="67" spans="1:6" ht="16.5" hidden="1" thickBot="1" x14ac:dyDescent="0.3">
      <c r="A67" s="266"/>
      <c r="B67" s="165"/>
      <c r="C67" s="166"/>
      <c r="D67" s="159"/>
      <c r="E67" s="86"/>
      <c r="F67" s="161">
        <f t="shared" si="1"/>
        <v>883517.91999999969</v>
      </c>
    </row>
    <row r="68" spans="1:6" ht="16.5" hidden="1" thickBot="1" x14ac:dyDescent="0.3">
      <c r="A68" s="266"/>
      <c r="B68" s="165"/>
      <c r="C68" s="166"/>
      <c r="D68" s="159"/>
      <c r="E68" s="86"/>
      <c r="F68" s="161">
        <f t="shared" si="1"/>
        <v>883517.91999999969</v>
      </c>
    </row>
    <row r="69" spans="1:6" ht="16.5" hidden="1" thickBot="1" x14ac:dyDescent="0.3">
      <c r="A69" s="266"/>
      <c r="B69" s="165"/>
      <c r="C69" s="166"/>
      <c r="D69" s="159"/>
      <c r="E69" s="86"/>
      <c r="F69" s="161">
        <f t="shared" si="1"/>
        <v>883517.91999999969</v>
      </c>
    </row>
    <row r="70" spans="1:6" ht="16.5" hidden="1" thickBot="1" x14ac:dyDescent="0.3">
      <c r="A70" s="266"/>
      <c r="B70" s="165"/>
      <c r="C70" s="166"/>
      <c r="D70" s="159"/>
      <c r="E70" s="86"/>
      <c r="F70" s="161">
        <f t="shared" si="1"/>
        <v>883517.91999999969</v>
      </c>
    </row>
    <row r="71" spans="1:6" ht="16.5" hidden="1" thickBot="1" x14ac:dyDescent="0.3">
      <c r="A71" s="266"/>
      <c r="B71" s="165"/>
      <c r="C71" s="166"/>
      <c r="D71" s="159"/>
      <c r="E71" s="86"/>
      <c r="F71" s="161">
        <f t="shared" si="1"/>
        <v>883517.91999999969</v>
      </c>
    </row>
    <row r="72" spans="1:6" ht="16.5" hidden="1" thickBot="1" x14ac:dyDescent="0.3">
      <c r="A72" s="266"/>
      <c r="B72" s="165"/>
      <c r="C72" s="166"/>
      <c r="D72" s="159"/>
      <c r="E72" s="86"/>
      <c r="F72" s="161">
        <f t="shared" si="1"/>
        <v>883517.91999999969</v>
      </c>
    </row>
    <row r="73" spans="1:6" ht="16.5" hidden="1" thickBot="1" x14ac:dyDescent="0.3">
      <c r="A73" s="266"/>
      <c r="B73" s="165"/>
      <c r="C73" s="166"/>
      <c r="D73" s="159"/>
      <c r="E73" s="86"/>
      <c r="F73" s="161">
        <f t="shared" si="1"/>
        <v>883517.91999999969</v>
      </c>
    </row>
    <row r="74" spans="1:6" ht="16.5" hidden="1" thickBot="1" x14ac:dyDescent="0.3">
      <c r="A74" s="266"/>
      <c r="B74" s="165"/>
      <c r="C74" s="166"/>
      <c r="D74" s="159"/>
      <c r="E74" s="86"/>
      <c r="F74" s="161">
        <f t="shared" si="1"/>
        <v>883517.91999999969</v>
      </c>
    </row>
    <row r="75" spans="1:6" ht="16.5" hidden="1" thickBot="1" x14ac:dyDescent="0.3">
      <c r="A75" s="266"/>
      <c r="B75" s="165"/>
      <c r="C75" s="166"/>
      <c r="D75" s="159"/>
      <c r="E75" s="86"/>
      <c r="F75" s="161">
        <f t="shared" ref="F75:F99" si="2">F74+C75-E75</f>
        <v>883517.91999999969</v>
      </c>
    </row>
    <row r="76" spans="1:6" ht="16.5" hidden="1" thickBot="1" x14ac:dyDescent="0.3">
      <c r="A76" s="266"/>
      <c r="B76" s="165"/>
      <c r="C76" s="166"/>
      <c r="D76" s="159"/>
      <c r="E76" s="86"/>
      <c r="F76" s="161">
        <f t="shared" si="2"/>
        <v>883517.91999999969</v>
      </c>
    </row>
    <row r="77" spans="1:6" ht="16.5" hidden="1" thickBot="1" x14ac:dyDescent="0.3">
      <c r="A77" s="266"/>
      <c r="B77" s="165"/>
      <c r="C77" s="166"/>
      <c r="D77" s="159"/>
      <c r="E77" s="86"/>
      <c r="F77" s="161">
        <f t="shared" si="2"/>
        <v>883517.91999999969</v>
      </c>
    </row>
    <row r="78" spans="1:6" ht="16.5" hidden="1" thickBot="1" x14ac:dyDescent="0.3">
      <c r="A78" s="266"/>
      <c r="B78" s="165"/>
      <c r="C78" s="166"/>
      <c r="D78" s="159"/>
      <c r="E78" s="86"/>
      <c r="F78" s="161">
        <f t="shared" si="2"/>
        <v>883517.91999999969</v>
      </c>
    </row>
    <row r="79" spans="1:6" ht="16.5" hidden="1" thickBot="1" x14ac:dyDescent="0.3">
      <c r="A79" s="266"/>
      <c r="B79" s="165"/>
      <c r="C79" s="166"/>
      <c r="D79" s="159"/>
      <c r="E79" s="86"/>
      <c r="F79" s="161">
        <f t="shared" si="2"/>
        <v>883517.91999999969</v>
      </c>
    </row>
    <row r="80" spans="1:6" ht="16.5" hidden="1" thickBot="1" x14ac:dyDescent="0.3">
      <c r="A80" s="266"/>
      <c r="B80" s="165"/>
      <c r="C80" s="166"/>
      <c r="D80" s="159"/>
      <c r="E80" s="86"/>
      <c r="F80" s="161">
        <f t="shared" si="2"/>
        <v>883517.91999999969</v>
      </c>
    </row>
    <row r="81" spans="1:6" ht="16.5" hidden="1" thickBot="1" x14ac:dyDescent="0.3">
      <c r="A81" s="266"/>
      <c r="B81" s="165"/>
      <c r="C81" s="166"/>
      <c r="D81" s="159"/>
      <c r="E81" s="86"/>
      <c r="F81" s="161">
        <f t="shared" si="2"/>
        <v>883517.91999999969</v>
      </c>
    </row>
    <row r="82" spans="1:6" ht="16.5" hidden="1" thickBot="1" x14ac:dyDescent="0.3">
      <c r="A82" s="266"/>
      <c r="B82" s="165"/>
      <c r="C82" s="166"/>
      <c r="D82" s="159"/>
      <c r="E82" s="86"/>
      <c r="F82" s="161">
        <f t="shared" si="2"/>
        <v>883517.91999999969</v>
      </c>
    </row>
    <row r="83" spans="1:6" ht="16.5" hidden="1" thickBot="1" x14ac:dyDescent="0.3">
      <c r="A83" s="267"/>
      <c r="B83" s="168"/>
      <c r="C83" s="169"/>
      <c r="D83" s="170"/>
      <c r="E83" s="34"/>
      <c r="F83" s="161">
        <f t="shared" si="2"/>
        <v>883517.91999999969</v>
      </c>
    </row>
    <row r="84" spans="1:6" ht="16.5" hidden="1" thickBot="1" x14ac:dyDescent="0.3">
      <c r="A84" s="267"/>
      <c r="B84" s="168"/>
      <c r="C84" s="169"/>
      <c r="D84" s="170"/>
      <c r="E84" s="34"/>
      <c r="F84" s="161">
        <f t="shared" si="2"/>
        <v>883517.91999999969</v>
      </c>
    </row>
    <row r="85" spans="1:6" ht="16.5" hidden="1" thickBot="1" x14ac:dyDescent="0.3">
      <c r="A85" s="267"/>
      <c r="B85" s="168"/>
      <c r="C85" s="169"/>
      <c r="D85" s="170"/>
      <c r="E85" s="34"/>
      <c r="F85" s="161">
        <f t="shared" si="2"/>
        <v>883517.91999999969</v>
      </c>
    </row>
    <row r="86" spans="1:6" ht="16.5" hidden="1" thickBot="1" x14ac:dyDescent="0.3">
      <c r="A86" s="267"/>
      <c r="B86" s="168"/>
      <c r="C86" s="169"/>
      <c r="D86" s="170"/>
      <c r="E86" s="34"/>
      <c r="F86" s="161">
        <f t="shared" si="2"/>
        <v>883517.91999999969</v>
      </c>
    </row>
    <row r="87" spans="1:6" ht="16.5" hidden="1" thickBot="1" x14ac:dyDescent="0.3">
      <c r="A87" s="267"/>
      <c r="B87" s="168"/>
      <c r="C87" s="169"/>
      <c r="D87" s="170"/>
      <c r="E87" s="34"/>
      <c r="F87" s="161">
        <f t="shared" si="2"/>
        <v>883517.91999999969</v>
      </c>
    </row>
    <row r="88" spans="1:6" ht="16.5" hidden="1" thickBot="1" x14ac:dyDescent="0.3">
      <c r="A88" s="267"/>
      <c r="B88" s="168"/>
      <c r="C88" s="169"/>
      <c r="D88" s="170"/>
      <c r="E88" s="34"/>
      <c r="F88" s="161">
        <f t="shared" si="2"/>
        <v>883517.91999999969</v>
      </c>
    </row>
    <row r="89" spans="1:6" ht="16.5" hidden="1" thickBot="1" x14ac:dyDescent="0.3">
      <c r="A89" s="266"/>
      <c r="B89" s="165"/>
      <c r="C89" s="166"/>
      <c r="D89" s="171"/>
      <c r="E89" s="86"/>
      <c r="F89" s="161">
        <f t="shared" si="2"/>
        <v>883517.91999999969</v>
      </c>
    </row>
    <row r="90" spans="1:6" ht="16.5" hidden="1" thickBot="1" x14ac:dyDescent="0.3">
      <c r="A90" s="266"/>
      <c r="B90" s="165"/>
      <c r="C90" s="166"/>
      <c r="D90" s="171"/>
      <c r="E90" s="86"/>
      <c r="F90" s="161">
        <f t="shared" si="2"/>
        <v>883517.91999999969</v>
      </c>
    </row>
    <row r="91" spans="1:6" ht="16.5" hidden="1" thickBot="1" x14ac:dyDescent="0.3">
      <c r="A91" s="266"/>
      <c r="B91" s="165"/>
      <c r="C91" s="166"/>
      <c r="D91" s="171"/>
      <c r="E91" s="86"/>
      <c r="F91" s="161">
        <f t="shared" si="2"/>
        <v>883517.91999999969</v>
      </c>
    </row>
    <row r="92" spans="1:6" ht="16.5" hidden="1" thickBot="1" x14ac:dyDescent="0.3">
      <c r="A92" s="266"/>
      <c r="B92" s="165"/>
      <c r="C92" s="166"/>
      <c r="D92" s="171"/>
      <c r="E92" s="86"/>
      <c r="F92" s="161">
        <f t="shared" si="2"/>
        <v>883517.91999999969</v>
      </c>
    </row>
    <row r="93" spans="1:6" ht="16.5" hidden="1" thickBot="1" x14ac:dyDescent="0.3">
      <c r="A93" s="266"/>
      <c r="B93" s="165"/>
      <c r="C93" s="166"/>
      <c r="D93" s="171"/>
      <c r="E93" s="86"/>
      <c r="F93" s="161">
        <f t="shared" si="2"/>
        <v>883517.91999999969</v>
      </c>
    </row>
    <row r="94" spans="1:6" ht="16.5" hidden="1" thickBot="1" x14ac:dyDescent="0.3">
      <c r="A94" s="266"/>
      <c r="B94" s="165"/>
      <c r="C94" s="166"/>
      <c r="D94" s="171"/>
      <c r="E94" s="86"/>
      <c r="F94" s="161">
        <f t="shared" si="2"/>
        <v>883517.91999999969</v>
      </c>
    </row>
    <row r="95" spans="1:6" ht="16.5" hidden="1" thickBot="1" x14ac:dyDescent="0.3">
      <c r="A95" s="266"/>
      <c r="B95" s="165"/>
      <c r="C95" s="166"/>
      <c r="D95" s="171"/>
      <c r="E95" s="86"/>
      <c r="F95" s="161">
        <f t="shared" si="2"/>
        <v>883517.91999999969</v>
      </c>
    </row>
    <row r="96" spans="1:6" ht="16.5" hidden="1" thickBot="1" x14ac:dyDescent="0.3">
      <c r="A96" s="266"/>
      <c r="B96" s="165"/>
      <c r="C96" s="166"/>
      <c r="D96" s="171"/>
      <c r="E96" s="86"/>
      <c r="F96" s="161">
        <f t="shared" si="2"/>
        <v>883517.91999999969</v>
      </c>
    </row>
    <row r="97" spans="1:6" ht="16.5" hidden="1" thickBot="1" x14ac:dyDescent="0.3">
      <c r="A97" s="266"/>
      <c r="B97" s="165"/>
      <c r="C97" s="166"/>
      <c r="D97" s="171"/>
      <c r="E97" s="86"/>
      <c r="F97" s="161">
        <f t="shared" si="2"/>
        <v>883517.91999999969</v>
      </c>
    </row>
    <row r="98" spans="1:6" ht="16.5" hidden="1" thickBot="1" x14ac:dyDescent="0.3">
      <c r="A98" s="266"/>
      <c r="B98" s="165"/>
      <c r="C98" s="166"/>
      <c r="D98" s="171"/>
      <c r="E98" s="86"/>
      <c r="F98" s="161">
        <f t="shared" si="2"/>
        <v>883517.91999999969</v>
      </c>
    </row>
    <row r="99" spans="1:6" ht="16.5" hidden="1" thickBot="1" x14ac:dyDescent="0.3">
      <c r="A99" s="268"/>
      <c r="B99" s="173"/>
      <c r="C99" s="34">
        <v>0</v>
      </c>
      <c r="D99" s="174"/>
      <c r="E99" s="34"/>
      <c r="F99" s="161">
        <f t="shared" si="2"/>
        <v>883517.91999999969</v>
      </c>
    </row>
    <row r="100" spans="1:6" ht="19.5" thickBot="1" x14ac:dyDescent="0.35">
      <c r="A100" s="269"/>
      <c r="B100" s="272"/>
      <c r="C100" s="177">
        <f>SUM(C5:C99)</f>
        <v>791119.11999999988</v>
      </c>
      <c r="D100" s="189"/>
      <c r="E100" s="178">
        <f>SUM(E5:E99)</f>
        <v>0</v>
      </c>
      <c r="F100" s="179">
        <f>F99</f>
        <v>883517.91999999969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274"/>
    </row>
    <row r="104" spans="1:6" x14ac:dyDescent="0.25">
      <c r="B104" s="274"/>
    </row>
    <row r="105" spans="1:6" x14ac:dyDescent="0.25">
      <c r="B105" s="274"/>
    </row>
    <row r="106" spans="1:6" x14ac:dyDescent="0.25">
      <c r="B106" s="274"/>
      <c r="F106" s="117"/>
    </row>
    <row r="107" spans="1:6" x14ac:dyDescent="0.25">
      <c r="B107" s="274"/>
      <c r="F107" s="117"/>
    </row>
    <row r="108" spans="1:6" x14ac:dyDescent="0.25">
      <c r="B108" s="274"/>
      <c r="F108" s="117"/>
    </row>
    <row r="109" spans="1:6" x14ac:dyDescent="0.25">
      <c r="B109" s="274"/>
      <c r="F109" s="117"/>
    </row>
    <row r="110" spans="1:6" x14ac:dyDescent="0.25">
      <c r="B110" s="274"/>
      <c r="F110" s="117"/>
    </row>
    <row r="111" spans="1:6" x14ac:dyDescent="0.25">
      <c r="B111" s="274"/>
      <c r="F111" s="117"/>
    </row>
    <row r="112" spans="1:6" x14ac:dyDescent="0.25">
      <c r="B112" s="274"/>
      <c r="F112" s="117"/>
    </row>
    <row r="113" spans="2:6" x14ac:dyDescent="0.25">
      <c r="B113" s="274"/>
      <c r="F113" s="117"/>
    </row>
    <row r="114" spans="2:6" x14ac:dyDescent="0.25">
      <c r="B114" s="274"/>
      <c r="F114" s="117"/>
    </row>
    <row r="115" spans="2:6" x14ac:dyDescent="0.25">
      <c r="B115" s="274"/>
      <c r="E115" s="117"/>
      <c r="F115" s="117"/>
    </row>
    <row r="116" spans="2:6" x14ac:dyDescent="0.25">
      <c r="B116" s="274"/>
      <c r="E116" s="117"/>
      <c r="F116" s="117"/>
    </row>
    <row r="117" spans="2:6" x14ac:dyDescent="0.25">
      <c r="B117" s="274"/>
      <c r="E117" s="117"/>
      <c r="F117" s="117"/>
    </row>
    <row r="118" spans="2:6" x14ac:dyDescent="0.25">
      <c r="B118" s="274"/>
      <c r="E118" s="117"/>
      <c r="F118" s="117"/>
    </row>
    <row r="119" spans="2:6" x14ac:dyDescent="0.25">
      <c r="B119" s="274"/>
      <c r="E119" s="117"/>
      <c r="F119" s="117"/>
    </row>
    <row r="120" spans="2:6" x14ac:dyDescent="0.25">
      <c r="B120" s="274"/>
      <c r="E120" s="117"/>
      <c r="F120" s="117"/>
    </row>
    <row r="121" spans="2:6" x14ac:dyDescent="0.25">
      <c r="B121" s="274"/>
      <c r="E121" s="117"/>
    </row>
    <row r="122" spans="2:6" x14ac:dyDescent="0.25">
      <c r="B122" s="274"/>
      <c r="E122" s="117"/>
    </row>
    <row r="123" spans="2:6" x14ac:dyDescent="0.25">
      <c r="B123" s="274"/>
      <c r="E123" s="117"/>
    </row>
    <row r="124" spans="2:6" x14ac:dyDescent="0.25">
      <c r="B124" s="274"/>
      <c r="E124" s="117"/>
    </row>
    <row r="125" spans="2:6" x14ac:dyDescent="0.25">
      <c r="B125" s="274"/>
      <c r="E125" s="117"/>
    </row>
    <row r="126" spans="2:6" x14ac:dyDescent="0.25">
      <c r="B126" s="274"/>
      <c r="E126" s="117"/>
    </row>
    <row r="127" spans="2:6" x14ac:dyDescent="0.25">
      <c r="B127" s="274"/>
      <c r="E127" s="117"/>
    </row>
    <row r="128" spans="2:6" x14ac:dyDescent="0.25">
      <c r="B128" s="274"/>
      <c r="E128" s="117"/>
    </row>
    <row r="129" spans="2:5" x14ac:dyDescent="0.25">
      <c r="B129" s="274"/>
      <c r="E129" s="117"/>
    </row>
    <row r="130" spans="2:5" x14ac:dyDescent="0.25">
      <c r="B130" s="274"/>
    </row>
    <row r="131" spans="2:5" x14ac:dyDescent="0.25">
      <c r="B131" s="274"/>
    </row>
    <row r="132" spans="2:5" x14ac:dyDescent="0.25">
      <c r="B132" s="274"/>
    </row>
    <row r="133" spans="2:5" x14ac:dyDescent="0.25">
      <c r="B133" s="274"/>
    </row>
    <row r="134" spans="2:5" x14ac:dyDescent="0.25">
      <c r="B134" s="274"/>
    </row>
    <row r="135" spans="2:5" x14ac:dyDescent="0.25">
      <c r="B135" s="274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2022-01-21T15:44:41Z</cp:lastPrinted>
  <dcterms:created xsi:type="dcterms:W3CDTF">2022-01-21T15:38:45Z</dcterms:created>
  <dcterms:modified xsi:type="dcterms:W3CDTF">2022-03-16T21:54:47Z</dcterms:modified>
</cp:coreProperties>
</file>