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<sst xmlns="http://schemas.openxmlformats.org/spreadsheetml/2006/main" count="1428" uniqueCount="783">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</sst>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26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9">
        <f>SUM(M5:M40)</f>
        <v>1399609.5</v>
      </c>
      <c r="N49" s="559">
        <f>SUM(N5:N40)</f>
        <v>910600</v>
      </c>
      <c r="P49" s="111">
        <f>SUM(P5:P40)</f>
        <v>3236981.46</v>
      </c>
      <c r="Q49" s="57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0"/>
      <c r="N50" s="560"/>
      <c r="P50" s="44"/>
      <c r="Q50" s="57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7">
        <f>M49+N49</f>
        <v>2310209.5</v>
      </c>
      <c r="N53" s="53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1552957.04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-123007.98000000021</v>
      </c>
      <c r="I78" s="157"/>
      <c r="J78" s="158"/>
    </row>
    <row r="79" spans="1:17" ht="18.75" x14ac:dyDescent="0.3">
      <c r="D79" s="562" t="s">
        <v>17</v>
      </c>
      <c r="E79" s="562"/>
      <c r="F79" s="101">
        <v>-1513561.68</v>
      </c>
      <c r="I79" s="563" t="s">
        <v>18</v>
      </c>
      <c r="J79" s="564"/>
      <c r="K79" s="565">
        <f>F81+F82+F83</f>
        <v>1950142.8099999996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6">
        <f>-C4</f>
        <v>-3445405.07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4" t="s">
        <v>24</v>
      </c>
      <c r="E83" s="555"/>
      <c r="F83" s="173">
        <v>3504178.07</v>
      </c>
      <c r="I83" s="556" t="s">
        <v>220</v>
      </c>
      <c r="J83" s="557"/>
      <c r="K83" s="558">
        <f>K79+K81</f>
        <v>-1495262.2600000002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2" t="s">
        <v>35</v>
      </c>
      <c r="J67" s="58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1"/>
      <c r="C1" s="543" t="s">
        <v>642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1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9">
        <f>SUM(M5:M40)</f>
        <v>1601794.8800000001</v>
      </c>
      <c r="N49" s="559">
        <f>SUM(N5:N40)</f>
        <v>1523056</v>
      </c>
      <c r="P49" s="111">
        <f>SUM(P5:P40)</f>
        <v>3794729.3800000004</v>
      </c>
      <c r="Q49" s="57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0"/>
      <c r="N50" s="560"/>
      <c r="P50" s="44"/>
      <c r="Q50" s="57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7">
        <f>M49+N49</f>
        <v>3124850.88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513056.63999999996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1446986.8899999997</v>
      </c>
      <c r="I70" s="157"/>
      <c r="J70" s="158"/>
    </row>
    <row r="71" spans="1:17" ht="18.75" x14ac:dyDescent="0.3">
      <c r="D71" s="562" t="s">
        <v>17</v>
      </c>
      <c r="E71" s="562"/>
      <c r="F71" s="101">
        <f>-'   COMPRAS     JUNIO     2023  '!G67</f>
        <v>-1585182.9300000004</v>
      </c>
      <c r="I71" s="563" t="s">
        <v>18</v>
      </c>
      <c r="J71" s="564"/>
      <c r="K71" s="565">
        <f>F73+F74+F75</f>
        <v>3054589.7999999993</v>
      </c>
      <c r="L71" s="56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6">
        <f>-C4</f>
        <v>-3897967.53</v>
      </c>
      <c r="L73" s="56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4" t="s">
        <v>24</v>
      </c>
      <c r="E75" s="555"/>
      <c r="F75" s="173">
        <v>3131387.04</v>
      </c>
      <c r="I75" s="556" t="s">
        <v>764</v>
      </c>
      <c r="J75" s="557"/>
      <c r="K75" s="558">
        <f>K71+K73</f>
        <v>-843377.73000000045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workbookViewId="0">
      <selection activeCell="F16" sqref="F1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1"/>
      <c r="C1" s="543" t="s">
        <v>765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2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533"/>
      <c r="R3" s="59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45119</v>
      </c>
      <c r="C16" s="33"/>
      <c r="D16" s="50"/>
      <c r="E16" s="35">
        <v>45119</v>
      </c>
      <c r="F16" s="36"/>
      <c r="G16" s="37"/>
      <c r="H16" s="38">
        <v>45119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9">
        <f>SUM(M5:M40)</f>
        <v>702799.5</v>
      </c>
      <c r="N49" s="559">
        <f>SUM(N5:N40)</f>
        <v>646060</v>
      </c>
      <c r="P49" s="111">
        <f>SUM(P5:P40)</f>
        <v>1656409</v>
      </c>
      <c r="Q49" s="571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3094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7">
        <f>M49+N49</f>
        <v>1348859.5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197476.5</v>
      </c>
      <c r="D67" s="520"/>
      <c r="E67" s="521" t="s">
        <v>12</v>
      </c>
      <c r="F67" s="522">
        <f>SUM(F5:F61)</f>
        <v>1622940</v>
      </c>
      <c r="G67" s="523"/>
      <c r="H67" s="521" t="s">
        <v>13</v>
      </c>
      <c r="I67" s="524">
        <f>SUM(I5:I61)</f>
        <v>24058</v>
      </c>
      <c r="J67" s="525"/>
      <c r="K67" s="526" t="s">
        <v>14</v>
      </c>
      <c r="L67" s="527">
        <f>SUM(L5:L65)-L26</f>
        <v>113729.5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137787.5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1287676</v>
      </c>
      <c r="I70" s="157"/>
      <c r="J70" s="158"/>
    </row>
    <row r="71" spans="1:17" ht="18.75" x14ac:dyDescent="0.3">
      <c r="D71" s="562" t="s">
        <v>17</v>
      </c>
      <c r="E71" s="562"/>
      <c r="F71" s="101">
        <v>0</v>
      </c>
      <c r="I71" s="563" t="s">
        <v>18</v>
      </c>
      <c r="J71" s="564"/>
      <c r="K71" s="565">
        <f>F73+F74+F75</f>
        <v>4108227.31</v>
      </c>
      <c r="L71" s="56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1287676</v>
      </c>
      <c r="H73" s="168"/>
      <c r="I73" s="169" t="s">
        <v>21</v>
      </c>
      <c r="J73" s="170"/>
      <c r="K73" s="566">
        <f>-C4</f>
        <v>-3131387.04</v>
      </c>
      <c r="L73" s="56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4" t="s">
        <v>24</v>
      </c>
      <c r="E75" s="555"/>
      <c r="F75" s="173">
        <v>2820551.31</v>
      </c>
      <c r="I75" s="556" t="s">
        <v>764</v>
      </c>
      <c r="J75" s="557"/>
      <c r="K75" s="558">
        <f>K71+K73</f>
        <v>976840.27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2" t="s">
        <v>35</v>
      </c>
      <c r="J67" s="58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84"/>
      <c r="J68" s="5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120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9">
        <f>SUM(M5:M40)</f>
        <v>1964337.8699999999</v>
      </c>
      <c r="N49" s="559">
        <f>SUM(N5:N40)</f>
        <v>1314937</v>
      </c>
      <c r="P49" s="111">
        <f>SUM(P5:P40)</f>
        <v>3956557.8699999996</v>
      </c>
      <c r="Q49" s="57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0"/>
      <c r="N50" s="560"/>
      <c r="P50" s="44"/>
      <c r="Q50" s="57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7">
        <f>M49+N49</f>
        <v>3279274.87</v>
      </c>
      <c r="N53" s="53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526980.64000000013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1939381.5999999999</v>
      </c>
      <c r="I78" s="157"/>
      <c r="J78" s="158"/>
    </row>
    <row r="79" spans="1:17" ht="18.75" x14ac:dyDescent="0.3">
      <c r="D79" s="562" t="s">
        <v>17</v>
      </c>
      <c r="E79" s="562"/>
      <c r="F79" s="101">
        <v>-1830849.67</v>
      </c>
      <c r="I79" s="563" t="s">
        <v>18</v>
      </c>
      <c r="J79" s="564"/>
      <c r="K79" s="565">
        <f>F81+F82+F83</f>
        <v>3946521.55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4" t="s">
        <v>24</v>
      </c>
      <c r="E83" s="555"/>
      <c r="F83" s="173">
        <v>3720574.62</v>
      </c>
      <c r="I83" s="588" t="s">
        <v>25</v>
      </c>
      <c r="J83" s="589"/>
      <c r="K83" s="590">
        <f>K79+K81</f>
        <v>442343.48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2" t="s">
        <v>35</v>
      </c>
      <c r="J67" s="58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238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9">
        <f>SUM(M5:M40)</f>
        <v>1803019.98</v>
      </c>
      <c r="N49" s="559">
        <f>SUM(N5:N40)</f>
        <v>1138524</v>
      </c>
      <c r="P49" s="111">
        <f>SUM(P5:P40)</f>
        <v>3684795.48</v>
      </c>
      <c r="Q49" s="57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0"/>
      <c r="N50" s="560"/>
      <c r="P50" s="44"/>
      <c r="Q50" s="57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7">
        <f>M49+N49</f>
        <v>2941543.98</v>
      </c>
      <c r="N53" s="53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646140.08000000031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1113109.92</v>
      </c>
      <c r="I78" s="157"/>
      <c r="J78" s="158"/>
    </row>
    <row r="79" spans="1:17" ht="18.75" x14ac:dyDescent="0.3">
      <c r="D79" s="562" t="s">
        <v>17</v>
      </c>
      <c r="E79" s="562"/>
      <c r="F79" s="101">
        <v>-1405309.97</v>
      </c>
      <c r="I79" s="563" t="s">
        <v>18</v>
      </c>
      <c r="J79" s="564"/>
      <c r="K79" s="565">
        <f>F81+F82+F83</f>
        <v>3400888.74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4" t="s">
        <v>24</v>
      </c>
      <c r="E83" s="555"/>
      <c r="F83" s="173">
        <v>3567993.62</v>
      </c>
      <c r="I83" s="556" t="s">
        <v>220</v>
      </c>
      <c r="J83" s="557"/>
      <c r="K83" s="558">
        <f>K79+K81</f>
        <v>-103289.32999999961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2" t="s">
        <v>35</v>
      </c>
      <c r="J67" s="58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368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9">
        <f>SUM(M5:M40)</f>
        <v>2051765.3</v>
      </c>
      <c r="N49" s="559">
        <f>SUM(N5:N40)</f>
        <v>1741324</v>
      </c>
      <c r="P49" s="111">
        <f>SUM(P5:P40)</f>
        <v>4831473.13</v>
      </c>
      <c r="Q49" s="57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7">
        <f>M49+N49</f>
        <v>3793089.3</v>
      </c>
      <c r="N53" s="538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7" t="s">
        <v>15</v>
      </c>
      <c r="I79" s="568"/>
      <c r="J79" s="154"/>
      <c r="K79" s="569">
        <f>I77+L77</f>
        <v>739761.38</v>
      </c>
      <c r="L79" s="570"/>
      <c r="M79" s="155"/>
      <c r="N79" s="155"/>
      <c r="P79" s="44"/>
      <c r="Q79" s="19"/>
    </row>
    <row r="80" spans="1:17" x14ac:dyDescent="0.25">
      <c r="D80" s="561" t="s">
        <v>16</v>
      </c>
      <c r="E80" s="561"/>
      <c r="F80" s="156">
        <f>F77-K79-C77</f>
        <v>2011425.4899999998</v>
      </c>
      <c r="I80" s="157"/>
      <c r="J80" s="158"/>
    </row>
    <row r="81" spans="2:17" ht="18.75" x14ac:dyDescent="0.3">
      <c r="D81" s="562" t="s">
        <v>17</v>
      </c>
      <c r="E81" s="562"/>
      <c r="F81" s="101">
        <v>-2021696.34</v>
      </c>
      <c r="I81" s="563" t="s">
        <v>18</v>
      </c>
      <c r="J81" s="564"/>
      <c r="K81" s="565">
        <f>F83+F84+F85</f>
        <v>2945239.9399999995</v>
      </c>
      <c r="L81" s="56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6">
        <f>-C4</f>
        <v>-3567993.62</v>
      </c>
      <c r="L83" s="56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4" t="s">
        <v>24</v>
      </c>
      <c r="E85" s="555"/>
      <c r="F85" s="173">
        <v>3065283.79</v>
      </c>
      <c r="I85" s="556" t="s">
        <v>220</v>
      </c>
      <c r="J85" s="557"/>
      <c r="K85" s="558">
        <f>K81+K83</f>
        <v>-622753.68000000063</v>
      </c>
      <c r="L85" s="55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3"/>
      <c r="J36" s="574"/>
      <c r="K36" s="574"/>
      <c r="L36" s="57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3"/>
      <c r="J37" s="574"/>
      <c r="K37" s="574"/>
      <c r="L37" s="57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6" t="s">
        <v>35</v>
      </c>
      <c r="J40" s="57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8"/>
      <c r="J41" s="57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0"/>
      <c r="J42" s="58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2" t="s">
        <v>35</v>
      </c>
      <c r="J67" s="58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502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9">
        <f>SUM(M5:M40)</f>
        <v>1683911.56</v>
      </c>
      <c r="N49" s="559">
        <f>SUM(N5:N40)</f>
        <v>1355406.15</v>
      </c>
      <c r="P49" s="111">
        <f>SUM(P5:P40)</f>
        <v>3685318.7</v>
      </c>
      <c r="Q49" s="57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0"/>
      <c r="N50" s="560"/>
      <c r="P50" s="44"/>
      <c r="Q50" s="57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7">
        <f>M49+N49</f>
        <v>3039317.71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484126.00999999989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1743477.6000000003</v>
      </c>
      <c r="I78" s="157"/>
      <c r="J78" s="158"/>
    </row>
    <row r="79" spans="1:17" ht="18.75" x14ac:dyDescent="0.3">
      <c r="D79" s="562" t="s">
        <v>17</v>
      </c>
      <c r="E79" s="562"/>
      <c r="F79" s="101">
        <v>-1542483.8</v>
      </c>
      <c r="I79" s="563" t="s">
        <v>18</v>
      </c>
      <c r="J79" s="564"/>
      <c r="K79" s="565">
        <f>F81+F82+F83</f>
        <v>4235033.33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6">
        <f>-C4</f>
        <v>-3065283.79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4" t="s">
        <v>24</v>
      </c>
      <c r="E83" s="555"/>
      <c r="F83" s="173">
        <v>3897967.53</v>
      </c>
      <c r="I83" s="588" t="s">
        <v>25</v>
      </c>
      <c r="J83" s="589"/>
      <c r="K83" s="590">
        <f>K79+K81</f>
        <v>1169749.54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2023-08-24T14:19:49Z</dcterms:modified>
</cp:coreProperties>
</file>