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5" activeTab="8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OBRADOR &amp; CENTRAL  13-18-Noviem" sheetId="6" r:id="rId6"/>
    <sheet name="Hoja3" sheetId="7" r:id="rId7"/>
    <sheet name="Hoja1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6" l="1"/>
  <c r="F49" i="6"/>
  <c r="F32" i="6"/>
  <c r="E35" i="6" l="1"/>
  <c r="F46" i="5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<sst xmlns="http://schemas.openxmlformats.org/spreadsheetml/2006/main" count="725" uniqueCount="467">
  <si>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</si>
  <si>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</si>
  <si>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</si>
  <si>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</si>
  <si>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</si>
  <si>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</si>
  <si>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</si>
  <si>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</si>
  <si>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</si>
  <si>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</si>
  <si>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</si>
  <si>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</si>
  <si>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</si>
  <si>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</si>
  <si>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</si>
  <si>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</si>
  <si>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</si>
  <si>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</si>
  <si>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</si>
  <si>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</si>
  <si>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</si>
  <si>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</si>
  <si>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</si>
  <si>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</si>
  <si>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</si>
  <si>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</si>
  <si>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</si>
  <si>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</si>
  <si>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</si>
  <si>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</si>
  <si>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</si>
  <si>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</si>
  <si>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</si>
  <si>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</si>
  <si>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</si>
  <si>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</si>
  <si>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</si>
  <si>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</si>
  <si>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</si>
  <si>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</si>
  <si>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</si>
  <si>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</si>
  <si>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</si>
  <si>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</si>
  <si>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</si>
  <si>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</si>
  <si>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</si>
  <si>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</si>
  <si>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</si>
  <si>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</si>
  <si>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</si>
  <si>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</si>
  <si>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</si>
  <si>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</si>
  <si>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</si>
  <si>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</si>
  <si>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</si>
  <si>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</si>
  <si>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</si>
  <si>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</si>
  <si>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</si>
  <si>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</si>
  <si>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</si>
  <si>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</si>
  <si>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</si>
  <si>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</si>
  <si>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</si>
  <si>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</si>
  <si>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</si>
  <si>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</si>
  <si>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</si>
  <si>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</si>
  <si>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</si>
  <si>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</si>
  <si>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</si>
  <si>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</si>
  <si>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</si>
  <si>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</si>
  <si>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</si>
  <si>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</si>
  <si>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</si>
  <si>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</si>
  <si>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</si>
  <si>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</si>
  <si>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</si>
  <si>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</si>
  <si>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</si>
  <si>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</si>
  <si>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</si>
  <si>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</si>
  <si>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</si>
  <si>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</si>
  <si>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</si>
  <si>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</si>
  <si>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</si>
  <si>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</si>
  <si>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</si>
  <si>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</si>
  <si>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</si>
  <si>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</si>
  <si>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</si>
  <si>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</si>
  <si>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</si>
  <si>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</si>
  <si>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</si>
  <si>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</si>
  <si>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</si>
  <si>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</si>
  <si>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</si>
  <si>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</si>
  <si>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</si>
  <si>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</si>
  <si>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</si>
  <si>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</si>
  <si>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</si>
  <si>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</si>
  <si>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</si>
  <si>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</si>
  <si>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</si>
  <si>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</si>
  <si>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</si>
  <si>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</si>
  <si>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</si>
  <si>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</si>
  <si>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</si>
  <si>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</si>
  <si>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</si>
  <si>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</si>
  <si>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</si>
  <si>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</si>
  <si>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</si>
  <si>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</si>
  <si>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</si>
  <si>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</si>
  <si>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</si>
  <si>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</si>
  <si>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</si>
  <si>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</si>
  <si>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</si>
  <si>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</si>
  <si>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</si>
  <si>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</si>
  <si>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</si>
  <si>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</si>
  <si>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</si>
  <si>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</si>
  <si>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</si>
  <si>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</si>
  <si>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</si>
  <si>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</si>
  <si>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</si>
  <si>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</si>
  <si>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</si>
  <si>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</si>
  <si>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</si>
  <si>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</si>
  <si>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</si>
  <si>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</si>
  <si>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</si>
  <si>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</si>
  <si>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</si>
  <si>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</si>
  <si>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</si>
  <si>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</si>
  <si>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</si>
  <si>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</si>
  <si>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</si>
  <si>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</si>
  <si>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</si>
  <si>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</si>
  <si>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</si>
  <si>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</si>
  <si>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</si>
  <si>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</si>
  <si>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</si>
  <si>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</si>
  <si>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</si>
  <si>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</si>
  <si>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</si>
  <si>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</si>
  <si>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</si>
  <si>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</si>
  <si>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</si>
  <si>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</si>
  <si>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</si>
  <si>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</si>
  <si>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</si>
  <si>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</si>
  <si>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</si>
  <si>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</si>
  <si>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</si>
  <si>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</si>
  <si>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</si>
  <si>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</si>
  <si>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</si>
  <si>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</si>
  <si>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</si>
  <si>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</si>
  <si>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</si>
  <si>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</si>
  <si>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</si>
  <si>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</si>
  <si>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</si>
  <si>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</si>
  <si>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</si>
  <si>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</si>
  <si>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</si>
  <si>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</si>
  <si>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</si>
  <si>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</si>
  <si>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</si>
  <si>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</si>
  <si>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</si>
  <si>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</si>
  <si>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</si>
  <si>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</si>
  <si>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</si>
  <si>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</si>
  <si>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</si>
  <si>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</si>
  <si>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</si>
  <si>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</si>
  <si>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</si>
  <si>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</si>
  <si>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</si>
  <si>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</si>
  <si>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</si>
  <si>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</si>
  <si>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</si>
  <si>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</si>
  <si>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</si>
  <si>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</si>
  <si>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</si>
  <si>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</si>
  <si>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</si>
  <si>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</si>
  <si>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</si>
  <si>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</si>
  <si>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</si>
  <si>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</si>
  <si>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</si>
  <si>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</si>
  <si>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</si>
  <si>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</si>
  <si>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</si>
  <si>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</si>
  <si>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</si>
  <si>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</si>
  <si>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</si>
  <si>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</si>
  <si>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</si>
  <si>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</si>
  <si>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</si>
  <si>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</si>
  <si>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</si>
  <si>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</si>
  <si>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</si>
  <si>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</si>
  <si>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</si>
  <si>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</si>
  <si>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</si>
  <si>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</si>
  <si>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</si>
  <si>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</si>
  <si>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</si>
  <si>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</si>
  <si>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</si>
  <si>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</si>
  <si>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</si>
  <si>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</si>
  <si>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</si>
  <si>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</si>
  <si>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</si>
  <si>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</si>
  <si>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</si>
  <si>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</si>
  <si>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</si>
  <si>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</si>
  <si>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</si>
  <si>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</si>
  <si>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</si>
  <si>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</si>
  <si>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</si>
  <si>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</si>
  <si>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</si>
  <si>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</si>
  <si>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</si>
  <si>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</si>
  <si>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</si>
  <si>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</si>
  <si>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</si>
  <si>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</si>
  <si>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</si>
  <si>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</si>
  <si>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</si>
  <si>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</si>
  <si>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</si>
  <si>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</si>
  <si>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</si>
  <si>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</si>
  <si>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</si>
  <si>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</si>
  <si>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</si>
  <si>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</si>
  <si>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</si>
  <si>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</si>
  <si>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</si>
  <si>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</si>
  <si>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</si>
  <si>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</si>
  <si>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</si>
  <si>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</si>
  <si>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</si>
  <si>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</si>
  <si>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</si>
  <si>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</si>
  <si>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</si>
  <si>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</si>
  <si>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</si>
  <si>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</si>
  <si>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</si>
  <si>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</si>
  <si>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</si>
  <si>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</si>
  <si>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</si>
  <si>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</si>
  <si>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</si>
  <si>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</si>
  <si>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</si>
  <si>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</si>
  <si>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</si>
  <si>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</si>
  <si>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</si>
  <si>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</si>
  <si>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</si>
  <si>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</si>
  <si>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</si>
  <si>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</si>
  <si>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</si>
  <si>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</si>
  <si>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</si>
  <si>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</si>
  <si>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</si>
  <si>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</si>
  <si>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</si>
  <si>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</si>
  <si>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</si>
  <si>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</si>
  <si>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</si>
  <si>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</si>
  <si>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</si>
  <si>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</si>
  <si>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</si>
  <si>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</si>
  <si>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</si>
  <si>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</si>
  <si>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</si>
  <si>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</si>
  <si>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</si>
  <si>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</si>
  <si>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</si>
  <si>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</si>
  <si>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</si>
  <si>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</si>
  <si>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</si>
  <si>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</si>
  <si>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</si>
  <si>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</si>
  <si>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</si>
  <si>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</si>
  <si>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</si>
  <si>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</si>
  <si>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</si>
  <si>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</si>
  <si>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</si>
  <si>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</si>
  <si>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</si>
  <si>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</si>
  <si>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</si>
  <si>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</si>
  <si>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</si>
  <si>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</si>
  <si>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</si>
  <si>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</si>
  <si>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</si>
  <si>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</si>
  <si>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</si>
  <si>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</si>
  <si>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</si>
  <si>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</si>
  <si>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</si>
  <si>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</si>
  <si>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</si>
  <si>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</si>
  <si>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</si>
  <si>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</si>
  <si>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</si>
  <si>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</si>
  <si>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</si>
  <si>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</si>
  <si>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</si>
  <si>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</si>
  <si>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</si>
  <si>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</si>
  <si>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</si>
  <si>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</si>
  <si>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</si>
  <si>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</si>
  <si>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</si>
  <si>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</si>
  <si>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</si>
  <si>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</si>
  <si>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</si>
  <si>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</si>
  <si>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</si>
  <si>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</si>
  <si>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</si>
  <si>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</si>
  <si>
    <t xml:space="preserve"> </t>
  </si>
  <si>
    <t>363 M</t>
  </si>
  <si>
    <t>M-363</t>
  </si>
  <si>
    <t>364 M,</t>
  </si>
  <si>
    <t>M-364</t>
  </si>
  <si>
    <t>365 M</t>
  </si>
  <si>
    <t>M-365</t>
  </si>
  <si>
    <t>366 M</t>
  </si>
  <si>
    <t>M-366</t>
  </si>
  <si>
    <t>367 M</t>
  </si>
  <si>
    <t>M-367</t>
  </si>
  <si>
    <t>368 M</t>
  </si>
  <si>
    <t>378 M</t>
  </si>
  <si>
    <t>M-368</t>
  </si>
  <si>
    <t>369 M</t>
  </si>
  <si>
    <t>M-369</t>
  </si>
  <si>
    <t>370 M</t>
  </si>
  <si>
    <t>M-370</t>
  </si>
  <si>
    <t>371 M</t>
  </si>
  <si>
    <t>M-371</t>
  </si>
  <si>
    <t>372 M</t>
  </si>
  <si>
    <t>M-372</t>
  </si>
  <si>
    <t>373 M</t>
  </si>
  <si>
    <t>M-373</t>
  </si>
  <si>
    <t>374 M</t>
  </si>
  <si>
    <t>M-374</t>
  </si>
  <si>
    <t>375 M</t>
  </si>
  <si>
    <t>M-375</t>
  </si>
  <si>
    <t>376 M</t>
  </si>
  <si>
    <t>M-376</t>
  </si>
  <si>
    <t>377 M</t>
  </si>
  <si>
    <t>M-378</t>
  </si>
  <si>
    <t>379 M</t>
  </si>
  <si>
    <t>M-379</t>
  </si>
  <si>
    <t>380 M</t>
  </si>
  <si>
    <t>M-380</t>
  </si>
  <si>
    <t>381 M</t>
  </si>
  <si>
    <t>M-381</t>
  </si>
  <si>
    <t>475 E1</t>
  </si>
  <si>
    <t>477 E1</t>
  </si>
  <si>
    <t>480 E1</t>
  </si>
  <si>
    <t>481 E1</t>
  </si>
  <si>
    <t>SEMANA DEL  13-18-Nov-23</t>
  </si>
  <si>
    <t xml:space="preserve">referencia </t>
  </si>
  <si>
    <t>BBVA</t>
  </si>
  <si>
    <t>SALDO</t>
  </si>
  <si>
    <t>RESTA</t>
  </si>
  <si>
    <t>OK</t>
  </si>
  <si>
    <t>ESTAS NOTAS SON LAS QUE NO SE HICIERON EN LAS FECHAS DEL 16 DE OCTUBRE AL  11 DE NOVIEMBRE 2023 MERCANCIA ENTREGADA DE ALMACEN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</si>
</sst>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4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4" fontId="3" fillId="0" borderId="8" xfId="0" applyNumberFormat="1" applyFont="1" applyBorder="1"/>
    <xf numFmtId="16" fontId="0" fillId="0" borderId="0" xfId="0" applyNumberFormat="1"/>
    <xf numFmtId="0" fontId="2" fillId="2" borderId="19" xfId="0" applyFont="1" applyFill="1" applyBorder="1" applyAlignment="1">
      <alignment horizontal="center"/>
    </xf>
    <xf numFmtId="16" fontId="2" fillId="2" borderId="36" xfId="0" applyNumberFormat="1" applyFont="1" applyFill="1" applyBorder="1" applyAlignment="1">
      <alignment horizontal="center"/>
    </xf>
    <xf numFmtId="44" fontId="2" fillId="2" borderId="36" xfId="1" applyFont="1" applyFill="1" applyBorder="1"/>
    <xf numFmtId="0" fontId="6" fillId="2" borderId="20" xfId="0" applyFont="1" applyFill="1" applyBorder="1"/>
    <xf numFmtId="0" fontId="2" fillId="2" borderId="49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44" fontId="2" fillId="2" borderId="0" xfId="1" applyFont="1" applyFill="1" applyBorder="1"/>
    <xf numFmtId="0" fontId="6" fillId="2" borderId="5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4" fontId="2" fillId="2" borderId="30" xfId="1" applyFont="1" applyFill="1" applyBorder="1"/>
    <xf numFmtId="0" fontId="6" fillId="2" borderId="22" xfId="0" applyFont="1" applyFill="1" applyBorder="1"/>
    <xf numFmtId="0" fontId="2" fillId="2" borderId="59" xfId="0" applyFont="1" applyFill="1" applyBorder="1" applyAlignment="1">
      <alignment horizontal="center"/>
    </xf>
    <xf numFmtId="44" fontId="2" fillId="2" borderId="59" xfId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44" fontId="9" fillId="0" borderId="61" xfId="1" applyFont="1" applyFill="1" applyBorder="1"/>
    <xf numFmtId="0" fontId="6" fillId="0" borderId="62" xfId="0" applyFont="1" applyFill="1" applyBorder="1"/>
    <xf numFmtId="16" fontId="2" fillId="0" borderId="63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6" fillId="0" borderId="52" xfId="0" applyFont="1" applyFill="1" applyBorder="1"/>
    <xf numFmtId="0" fontId="2" fillId="0" borderId="64" xfId="0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44" fontId="2" fillId="0" borderId="65" xfId="1" applyFont="1" applyFill="1" applyBorder="1"/>
    <xf numFmtId="0" fontId="6" fillId="0" borderId="66" xfId="0" applyFont="1" applyFill="1" applyBorder="1"/>
    <xf numFmtId="0" fontId="2" fillId="14" borderId="49" xfId="0" applyFont="1" applyFill="1" applyBorder="1" applyAlignment="1">
      <alignment horizontal="center"/>
    </xf>
    <xf numFmtId="0" fontId="6" fillId="14" borderId="50" xfId="0" applyFont="1" applyFill="1" applyBorder="1"/>
    <xf numFmtId="0" fontId="2" fillId="14" borderId="21" xfId="0" applyFont="1" applyFill="1" applyBorder="1" applyAlignment="1">
      <alignment horizontal="center"/>
    </xf>
    <xf numFmtId="0" fontId="6" fillId="14" borderId="22" xfId="0" applyFont="1" applyFill="1" applyBorder="1"/>
    <xf numFmtId="0" fontId="0" fillId="0" borderId="19" xfId="0" applyBorder="1" applyAlignment="1"/>
    <xf numFmtId="0" fontId="0" fillId="0" borderId="36" xfId="0" applyBorder="1" applyAlignment="1"/>
    <xf numFmtId="0" fontId="0" fillId="0" borderId="20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21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0" xfId="0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horizontal="center" vertical="center" wrapText="1"/>
    </xf>
    <xf numFmtId="0" fontId="2" fillId="15" borderId="49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2" fillId="15" borderId="5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/>
    </xf>
    <xf numFmtId="44" fontId="4" fillId="14" borderId="67" xfId="1" applyFont="1" applyFill="1" applyBorder="1" applyAlignment="1">
      <alignment horizontal="center" vertical="center"/>
    </xf>
    <xf numFmtId="44" fontId="4" fillId="14" borderId="30" xfId="1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" fontId="2" fillId="0" borderId="69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6" fillId="0" borderId="53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44" fontId="2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33CCFF"/>
      <color rgb="FF66FFFF"/>
      <color rgb="FF66FF99"/>
      <color rgb="FF0000FF"/>
      <color rgb="FF99FF66"/>
      <color rgb="FFFF00FF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1157653</xdr:colOff>
      <xdr:row>40</xdr:row>
      <xdr:rowOff>212480</xdr:rowOff>
    </xdr:from>
    <xdr:to>
      <xdr:col>14</xdr:col>
      <xdr:colOff>359019</xdr:colOff>
      <xdr:row>52</xdr:row>
      <xdr:rowOff>80595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8880230" y="9173307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47</xdr:row>
      <xdr:rowOff>26276</xdr:rowOff>
    </xdr:from>
    <xdr:to>
      <xdr:col>20</xdr:col>
      <xdr:colOff>407035</xdr:colOff>
      <xdr:row>62</xdr:row>
      <xdr:rowOff>8387</xdr:rowOff>
    </xdr:to>
    <xdr:pic>
      <xdr:nvPicPr>
        <xdr:cNvPr id="4" name="Imagen 3" descr="C:\Users\ROUSS\Pictures\2023-11-21 ESCANEO\WhatsApp Image 2023-11-21 at 2.30.54 P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6788" r="3099"/>
        <a:stretch/>
      </xdr:blipFill>
      <xdr:spPr bwMode="auto">
        <a:xfrm>
          <a:off x="9873155" y="10536621"/>
          <a:ext cx="4979035" cy="293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440532</xdr:colOff>
      <xdr:row>36</xdr:row>
      <xdr:rowOff>11906</xdr:rowOff>
    </xdr:from>
    <xdr:to>
      <xdr:col>5</xdr:col>
      <xdr:colOff>1063943</xdr:colOff>
      <xdr:row>46</xdr:row>
      <xdr:rowOff>225821</xdr:rowOff>
    </xdr:to>
    <xdr:pic>
      <xdr:nvPicPr>
        <xdr:cNvPr id="4" name="Imagen 3" descr="C:\Users\ROUSS\Pictures\2023-11-21 ESCANEO\WhatsApp Image 2023-11-21 at 2.51.30 P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" t="10409" r="-871" b="18140"/>
        <a:stretch/>
      </xdr:blipFill>
      <xdr:spPr bwMode="auto">
        <a:xfrm>
          <a:off x="1363266" y="7929562"/>
          <a:ext cx="3135630" cy="2470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47</xdr:row>
      <xdr:rowOff>76200</xdr:rowOff>
    </xdr:from>
    <xdr:to>
      <xdr:col>15</xdr:col>
      <xdr:colOff>230505</xdr:colOff>
      <xdr:row>67</xdr:row>
      <xdr:rowOff>106045</xdr:rowOff>
    </xdr:to>
    <xdr:pic>
      <xdr:nvPicPr>
        <xdr:cNvPr id="3" name="Imagen 2" descr="C:\Users\ROUSS\Pictures\2023-11-22 ESCANEO\WhatsApp Image 2023-11-24 at 9.44.04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182225"/>
          <a:ext cx="5612130" cy="4125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15</xdr:col>
      <xdr:colOff>497205</xdr:colOff>
      <xdr:row>50</xdr:row>
      <xdr:rowOff>180975</xdr:rowOff>
    </xdr:to>
    <xdr:pic>
      <xdr:nvPicPr>
        <xdr:cNvPr id="2" name="Imagen 1" descr="F:\02 IMAGENES\AC.-  NOTAS PRODUCCION &amp; OBRADOR 2023-2024\22.- NOTAS PRODUCCION &amp; OBRADOR 13-18 NOV-23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6934200"/>
          <a:ext cx="5612130" cy="411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D37" zoomScale="130" zoomScaleNormal="130" workbookViewId="0">
      <selection activeCell="K56" sqref="K56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274" t="s">
        <v>2</v>
      </c>
      <c r="D1" s="274"/>
      <c r="E1" s="274"/>
      <c r="F1" s="274"/>
      <c r="G1" s="274"/>
      <c r="I1" s="68"/>
      <c r="J1" s="275" t="s">
        <v>191</v>
      </c>
      <c r="K1" s="275"/>
      <c r="L1" s="275"/>
      <c r="M1" s="275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276"/>
      <c r="K32" s="276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28"/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279" t="s">
        <v>210</v>
      </c>
      <c r="M36" s="277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280"/>
      <c r="M37" s="278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270" t="s">
        <v>209</v>
      </c>
      <c r="M40" s="271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272"/>
      <c r="M41" s="273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267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268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268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268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269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8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274" t="s">
        <v>2</v>
      </c>
      <c r="D1" s="274"/>
      <c r="E1" s="274"/>
      <c r="F1" s="274"/>
      <c r="G1" s="274"/>
      <c r="J1" s="275" t="s">
        <v>202</v>
      </c>
      <c r="K1" s="275"/>
      <c r="L1" s="275"/>
      <c r="M1" s="275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281" t="s">
        <v>210</v>
      </c>
      <c r="M39" s="283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282"/>
      <c r="M40" s="284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G43" zoomScale="145" zoomScaleNormal="145" workbookViewId="0">
      <selection activeCell="O48" sqref="O4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274" t="s">
        <v>2</v>
      </c>
      <c r="D2" s="274"/>
      <c r="E2" s="274"/>
      <c r="F2" s="274"/>
      <c r="G2" s="274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287" t="s">
        <v>221</v>
      </c>
      <c r="G45" s="288"/>
      <c r="H45" s="289"/>
      <c r="I45" s="100"/>
      <c r="J45" s="285" t="s">
        <v>210</v>
      </c>
      <c r="K45" s="286"/>
      <c r="L45" s="293">
        <f>F43-982143.23</f>
        <v>213624.55000000005</v>
      </c>
      <c r="M45" s="294"/>
      <c r="N45" s="294"/>
      <c r="O45" s="100"/>
    </row>
    <row r="46" spans="2:15" ht="15.75" customHeight="1" thickBot="1" x14ac:dyDescent="0.3">
      <c r="F46" s="290"/>
      <c r="G46" s="291"/>
      <c r="H46" s="292"/>
      <c r="I46" s="100"/>
      <c r="J46" s="285"/>
      <c r="K46" s="286"/>
      <c r="L46" s="293"/>
      <c r="M46" s="294"/>
      <c r="N46" s="294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A34" zoomScale="160" zoomScaleNormal="160" workbookViewId="0">
      <selection activeCell="E49" sqref="E49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274" t="s">
        <v>2</v>
      </c>
      <c r="D1" s="274"/>
      <c r="E1" s="274"/>
      <c r="F1" s="274"/>
      <c r="G1" s="274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299" t="s">
        <v>210</v>
      </c>
      <c r="D34" s="299"/>
      <c r="E34" s="295">
        <f>F31-782498.42</f>
        <v>718019.03999999992</v>
      </c>
      <c r="F34" s="296"/>
      <c r="G34" s="170"/>
    </row>
    <row r="35" spans="2:13" ht="19.5" thickBot="1" x14ac:dyDescent="0.35">
      <c r="B35" s="112"/>
      <c r="C35" s="299"/>
      <c r="D35" s="299"/>
      <c r="E35" s="297"/>
      <c r="F35" s="298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opLeftCell="L25" workbookViewId="0">
      <selection activeCell="X35" sqref="X34:X35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274" t="s">
        <v>2</v>
      </c>
      <c r="D2" s="274"/>
      <c r="E2" s="274"/>
      <c r="F2" s="274"/>
      <c r="G2" s="274"/>
      <c r="K2" s="317" t="s">
        <v>330</v>
      </c>
      <c r="L2" s="317"/>
      <c r="M2" s="317"/>
      <c r="N2" s="317"/>
      <c r="O2" s="317"/>
      <c r="R2" s="317" t="s">
        <v>330</v>
      </c>
      <c r="S2" s="317"/>
      <c r="T2" s="317"/>
      <c r="U2" s="317"/>
      <c r="V2" s="317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  <c r="R3" s="43" t="s">
        <v>0</v>
      </c>
      <c r="S3" s="21" t="s">
        <v>71</v>
      </c>
      <c r="T3" s="23" t="s">
        <v>331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332</v>
      </c>
      <c r="N4" s="104">
        <v>4260</v>
      </c>
      <c r="O4" s="136"/>
      <c r="Q4" s="6">
        <v>1</v>
      </c>
      <c r="R4" s="32">
        <v>45245</v>
      </c>
      <c r="S4" s="6">
        <v>628</v>
      </c>
      <c r="T4" s="204" t="s">
        <v>366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181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333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04" t="s">
        <v>367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334</v>
      </c>
      <c r="N6" s="33">
        <v>480</v>
      </c>
      <c r="O6" s="137"/>
      <c r="Q6" s="6">
        <v>3</v>
      </c>
      <c r="R6" s="32">
        <v>45245</v>
      </c>
      <c r="S6" s="6">
        <v>632</v>
      </c>
      <c r="T6" s="204" t="s">
        <v>374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335</v>
      </c>
      <c r="N7" s="33">
        <v>10800</v>
      </c>
      <c r="O7" s="138"/>
      <c r="Q7" s="6">
        <v>4</v>
      </c>
      <c r="R7" s="32">
        <v>45245</v>
      </c>
      <c r="S7" s="6">
        <v>633</v>
      </c>
      <c r="T7" s="204" t="s">
        <v>375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336</v>
      </c>
      <c r="N8" s="33">
        <v>31800.9</v>
      </c>
      <c r="O8" s="137"/>
      <c r="Q8" s="6">
        <v>5</v>
      </c>
      <c r="R8" s="32">
        <v>45245</v>
      </c>
      <c r="S8" s="6">
        <v>634</v>
      </c>
      <c r="T8" s="204" t="s">
        <v>376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06">
        <v>568</v>
      </c>
      <c r="M9" s="180" t="s">
        <v>337</v>
      </c>
      <c r="N9" s="207">
        <v>420583.8</v>
      </c>
      <c r="O9" s="137"/>
      <c r="Q9" s="6">
        <v>6</v>
      </c>
      <c r="R9" s="32">
        <v>45245</v>
      </c>
      <c r="S9" s="6">
        <v>636</v>
      </c>
      <c r="T9" s="204" t="s">
        <v>377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06">
        <v>569</v>
      </c>
      <c r="M10" s="180" t="s">
        <v>416</v>
      </c>
      <c r="N10" s="207">
        <v>383539.8</v>
      </c>
      <c r="O10" s="137"/>
      <c r="Q10" s="6">
        <v>7</v>
      </c>
      <c r="R10" s="32">
        <v>45245</v>
      </c>
      <c r="S10" s="6">
        <v>637</v>
      </c>
      <c r="T10" s="204" t="s">
        <v>378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338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04" t="s">
        <v>368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339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04" t="s">
        <v>379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340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380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341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381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342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382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343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383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344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384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345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385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346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386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347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387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181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348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388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349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389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181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350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369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351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390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181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352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391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353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392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354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393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181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355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394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418</v>
      </c>
      <c r="E29" s="30" t="s">
        <v>329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356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370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>
        <v>45244</v>
      </c>
      <c r="L30" s="193">
        <v>604</v>
      </c>
      <c r="M30" s="194" t="s">
        <v>357</v>
      </c>
      <c r="N30" s="195">
        <v>2865.6</v>
      </c>
      <c r="O30" s="196"/>
      <c r="Q30" s="191">
        <v>27</v>
      </c>
      <c r="R30" s="192">
        <v>45245</v>
      </c>
      <c r="S30" s="193">
        <v>663</v>
      </c>
      <c r="T30" s="194" t="s">
        <v>395</v>
      </c>
      <c r="U30" s="195">
        <v>960</v>
      </c>
      <c r="V30" s="196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358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396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00">
        <v>617</v>
      </c>
      <c r="M32" s="202" t="s">
        <v>359</v>
      </c>
      <c r="N32" s="201">
        <v>43209.1</v>
      </c>
      <c r="O32" s="138"/>
      <c r="Q32" s="6">
        <v>29</v>
      </c>
      <c r="R32" s="32">
        <v>45245</v>
      </c>
      <c r="S32" s="200">
        <v>665</v>
      </c>
      <c r="T32" s="202" t="s">
        <v>397</v>
      </c>
      <c r="U32" s="201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04" t="s">
        <v>360</v>
      </c>
      <c r="N33" s="8">
        <v>35527.980000000003</v>
      </c>
      <c r="O33" s="203"/>
      <c r="Q33" s="6">
        <v>30</v>
      </c>
      <c r="R33" s="32">
        <v>45245</v>
      </c>
      <c r="S33" s="6">
        <v>666</v>
      </c>
      <c r="T33" s="204" t="s">
        <v>398</v>
      </c>
      <c r="U33" s="8">
        <v>2449.8000000000002</v>
      </c>
      <c r="V33" s="203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04" t="s">
        <v>361</v>
      </c>
      <c r="N34" s="8">
        <v>18196.2</v>
      </c>
      <c r="O34" s="203"/>
      <c r="Q34" s="6">
        <v>31</v>
      </c>
      <c r="R34" s="32">
        <v>45245</v>
      </c>
      <c r="S34" s="6">
        <v>667</v>
      </c>
      <c r="T34" s="204" t="s">
        <v>371</v>
      </c>
      <c r="U34" s="8">
        <v>40634.160000000003</v>
      </c>
      <c r="V34" s="203"/>
    </row>
    <row r="35" spans="2:22" x14ac:dyDescent="0.25">
      <c r="B35" s="112"/>
      <c r="C35" s="299" t="s">
        <v>210</v>
      </c>
      <c r="D35" s="299"/>
      <c r="E35" s="295">
        <f>F32-U52</f>
        <v>-681081.05999999982</v>
      </c>
      <c r="F35" s="296"/>
      <c r="G35" s="170"/>
      <c r="J35" s="6">
        <v>32</v>
      </c>
      <c r="K35" s="32">
        <v>45245</v>
      </c>
      <c r="L35" s="6">
        <v>624</v>
      </c>
      <c r="M35" s="204" t="s">
        <v>362</v>
      </c>
      <c r="N35" s="8">
        <v>10500</v>
      </c>
      <c r="O35" s="203"/>
      <c r="Q35" s="6">
        <v>32</v>
      </c>
      <c r="R35" s="32">
        <v>45245</v>
      </c>
      <c r="S35" s="6">
        <v>668</v>
      </c>
      <c r="T35" s="204" t="s">
        <v>399</v>
      </c>
      <c r="U35" s="8">
        <v>11794.84</v>
      </c>
      <c r="V35" s="203"/>
    </row>
    <row r="36" spans="2:22" ht="19.5" thickBot="1" x14ac:dyDescent="0.35">
      <c r="B36" s="112"/>
      <c r="C36" s="299"/>
      <c r="D36" s="299"/>
      <c r="E36" s="297"/>
      <c r="F36" s="298"/>
      <c r="G36" s="171"/>
      <c r="J36" s="6">
        <v>33</v>
      </c>
      <c r="K36" s="32">
        <v>45245</v>
      </c>
      <c r="L36" s="6">
        <v>625</v>
      </c>
      <c r="M36" s="204" t="s">
        <v>363</v>
      </c>
      <c r="N36" s="8">
        <v>4455.3999999999996</v>
      </c>
      <c r="O36" s="203"/>
      <c r="Q36" s="6">
        <v>33</v>
      </c>
      <c r="R36" s="32">
        <v>45245</v>
      </c>
      <c r="S36" s="6">
        <v>669</v>
      </c>
      <c r="T36" s="204" t="s">
        <v>400</v>
      </c>
      <c r="U36" s="8">
        <v>6417.26</v>
      </c>
      <c r="V36" s="203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04" t="s">
        <v>364</v>
      </c>
      <c r="N37" s="8">
        <v>15145.14</v>
      </c>
      <c r="O37" s="203"/>
      <c r="Q37" s="6">
        <v>34</v>
      </c>
      <c r="R37" s="32">
        <v>45245</v>
      </c>
      <c r="S37" s="6">
        <v>670</v>
      </c>
      <c r="T37" s="204" t="s">
        <v>402</v>
      </c>
      <c r="U37" s="8">
        <v>11350</v>
      </c>
      <c r="V37" s="203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04" t="s">
        <v>365</v>
      </c>
      <c r="N38" s="8">
        <v>12249</v>
      </c>
      <c r="O38" s="203"/>
      <c r="Q38" s="6">
        <v>35</v>
      </c>
      <c r="R38" s="32">
        <v>45245</v>
      </c>
      <c r="S38" s="6">
        <v>671</v>
      </c>
      <c r="T38" s="204" t="s">
        <v>403</v>
      </c>
      <c r="U38" s="8">
        <v>32407.9</v>
      </c>
      <c r="V38" s="203"/>
    </row>
    <row r="39" spans="2:22" ht="16.5" thickBot="1" x14ac:dyDescent="0.3">
      <c r="B39" s="112"/>
      <c r="G39" s="118"/>
      <c r="J39" s="6"/>
      <c r="K39" s="32"/>
      <c r="L39" s="6"/>
      <c r="M39" s="204"/>
      <c r="N39" s="8">
        <v>0</v>
      </c>
      <c r="O39" s="203"/>
      <c r="Q39" s="12">
        <v>36</v>
      </c>
      <c r="R39" s="111">
        <v>45245</v>
      </c>
      <c r="S39" s="12">
        <v>672</v>
      </c>
      <c r="T39" s="208" t="s">
        <v>404</v>
      </c>
      <c r="U39" s="13">
        <v>31471.24</v>
      </c>
      <c r="V39" s="209"/>
    </row>
    <row r="40" spans="2:22" ht="16.5" thickBot="1" x14ac:dyDescent="0.3">
      <c r="D40" s="223" t="s">
        <v>417</v>
      </c>
      <c r="E40" s="224">
        <v>45245</v>
      </c>
      <c r="F40" s="225">
        <v>169000</v>
      </c>
      <c r="G40" s="226"/>
      <c r="J40" s="197"/>
      <c r="K40" s="198"/>
      <c r="L40" s="198"/>
      <c r="M40" s="198"/>
      <c r="N40" s="205">
        <v>0</v>
      </c>
      <c r="O40" s="199"/>
      <c r="Q40" s="6">
        <v>37</v>
      </c>
      <c r="R40" s="111">
        <v>45245</v>
      </c>
      <c r="S40" s="182">
        <v>673</v>
      </c>
      <c r="T40" s="183" t="s">
        <v>406</v>
      </c>
      <c r="U40" s="184">
        <v>3439.78</v>
      </c>
      <c r="V40" s="187"/>
    </row>
    <row r="41" spans="2:22" ht="19.5" thickBot="1" x14ac:dyDescent="0.3">
      <c r="D41" s="227" t="s">
        <v>417</v>
      </c>
      <c r="E41" s="228">
        <v>45245</v>
      </c>
      <c r="F41" s="229">
        <v>170000</v>
      </c>
      <c r="G41" s="230"/>
      <c r="J41" s="188"/>
      <c r="K41" s="189"/>
      <c r="L41" s="300" t="s">
        <v>412</v>
      </c>
      <c r="M41" s="301"/>
      <c r="N41" s="185">
        <f>SUM(N4:N40)</f>
        <v>1545672.14</v>
      </c>
      <c r="O41" s="190"/>
      <c r="Q41" s="12">
        <v>38</v>
      </c>
      <c r="R41" s="111">
        <v>45245</v>
      </c>
      <c r="S41" s="210">
        <v>674</v>
      </c>
      <c r="T41" s="213" t="s">
        <v>407</v>
      </c>
      <c r="U41" s="211">
        <v>11806</v>
      </c>
      <c r="V41" s="187"/>
    </row>
    <row r="42" spans="2:22" ht="16.5" thickBot="1" x14ac:dyDescent="0.3">
      <c r="D42" s="227" t="s">
        <v>417</v>
      </c>
      <c r="E42" s="228">
        <v>45247</v>
      </c>
      <c r="F42" s="229">
        <v>342080</v>
      </c>
      <c r="G42" s="230" t="s">
        <v>465</v>
      </c>
      <c r="K42" s="86"/>
      <c r="L42" s="86"/>
      <c r="M42" s="86"/>
      <c r="N42" s="86"/>
      <c r="O42" s="86"/>
      <c r="Q42" s="6">
        <v>39</v>
      </c>
      <c r="R42" s="111">
        <v>45245</v>
      </c>
      <c r="S42" s="212">
        <v>675</v>
      </c>
      <c r="T42" s="214" t="s">
        <v>408</v>
      </c>
      <c r="U42" s="215">
        <v>23915</v>
      </c>
      <c r="V42" s="187"/>
    </row>
    <row r="43" spans="2:22" ht="16.5" thickBot="1" x14ac:dyDescent="0.3">
      <c r="D43" s="227"/>
      <c r="E43" s="231"/>
      <c r="F43" s="229">
        <v>0</v>
      </c>
      <c r="G43" s="230"/>
      <c r="K43" s="86"/>
      <c r="L43" s="86"/>
      <c r="M43" s="86"/>
      <c r="N43" s="86"/>
      <c r="O43" s="86"/>
      <c r="Q43" s="12">
        <v>40</v>
      </c>
      <c r="R43" s="111">
        <v>45245</v>
      </c>
      <c r="S43" s="212">
        <v>676</v>
      </c>
      <c r="T43" s="214" t="s">
        <v>409</v>
      </c>
      <c r="U43" s="215">
        <v>2973.6</v>
      </c>
      <c r="V43" s="187"/>
    </row>
    <row r="44" spans="2:22" ht="16.5" thickBot="1" x14ac:dyDescent="0.3">
      <c r="D44" s="227"/>
      <c r="E44" s="231"/>
      <c r="F44" s="229">
        <v>0</v>
      </c>
      <c r="G44" s="230"/>
      <c r="K44" s="222"/>
      <c r="L44" s="308" t="s">
        <v>466</v>
      </c>
      <c r="M44" s="309"/>
      <c r="N44" s="309"/>
      <c r="O44" s="309"/>
      <c r="P44" s="310"/>
      <c r="Q44" s="265">
        <v>41</v>
      </c>
      <c r="R44" s="111">
        <v>45245</v>
      </c>
      <c r="S44" s="212">
        <v>677</v>
      </c>
      <c r="T44" s="214" t="s">
        <v>410</v>
      </c>
      <c r="U44" s="215">
        <v>10568.58</v>
      </c>
      <c r="V44" s="187"/>
    </row>
    <row r="45" spans="2:22" ht="16.5" thickBot="1" x14ac:dyDescent="0.3">
      <c r="D45" s="227"/>
      <c r="E45" s="236"/>
      <c r="F45" s="237">
        <v>0</v>
      </c>
      <c r="G45" s="230"/>
      <c r="L45" s="311"/>
      <c r="M45" s="312"/>
      <c r="N45" s="312"/>
      <c r="O45" s="312"/>
      <c r="P45" s="313"/>
      <c r="Q45" s="266">
        <v>42</v>
      </c>
      <c r="R45" s="111">
        <v>45246</v>
      </c>
      <c r="S45" s="212">
        <v>687</v>
      </c>
      <c r="T45" s="214" t="s">
        <v>411</v>
      </c>
      <c r="U45" s="215">
        <v>90700.5</v>
      </c>
      <c r="V45" s="187"/>
    </row>
    <row r="46" spans="2:22" ht="17.25" thickTop="1" thickBot="1" x14ac:dyDescent="0.3">
      <c r="D46" s="227"/>
      <c r="E46" s="231"/>
      <c r="F46" s="229">
        <f>SUM(F40:F45)</f>
        <v>681080</v>
      </c>
      <c r="G46" s="230"/>
      <c r="L46" s="311"/>
      <c r="M46" s="312"/>
      <c r="N46" s="312"/>
      <c r="O46" s="312"/>
      <c r="P46" s="313"/>
      <c r="Q46" s="265">
        <v>43</v>
      </c>
      <c r="R46" s="111">
        <v>45246</v>
      </c>
      <c r="S46" s="212">
        <v>688</v>
      </c>
      <c r="T46" s="214" t="s">
        <v>372</v>
      </c>
      <c r="U46" s="215">
        <v>20300.62</v>
      </c>
      <c r="V46" s="187" t="s">
        <v>418</v>
      </c>
    </row>
    <row r="47" spans="2:22" ht="16.5" thickBot="1" x14ac:dyDescent="0.3">
      <c r="D47" s="232"/>
      <c r="E47" s="233"/>
      <c r="F47" s="234"/>
      <c r="G47" s="235"/>
      <c r="L47" s="314"/>
      <c r="M47" s="315"/>
      <c r="N47" s="315"/>
      <c r="O47" s="315"/>
      <c r="P47" s="316"/>
      <c r="Q47" s="266">
        <v>44</v>
      </c>
      <c r="R47" s="111">
        <v>45246</v>
      </c>
      <c r="S47" s="212">
        <v>689</v>
      </c>
      <c r="T47" s="214" t="s">
        <v>405</v>
      </c>
      <c r="U47" s="215">
        <v>2449.8000000000002</v>
      </c>
      <c r="V47" s="187"/>
    </row>
    <row r="48" spans="2:22" ht="16.5" thickBot="1" x14ac:dyDescent="0.3">
      <c r="Q48" s="6">
        <v>45</v>
      </c>
      <c r="R48" s="111">
        <v>45246</v>
      </c>
      <c r="S48" s="212">
        <v>690</v>
      </c>
      <c r="T48" s="214" t="s">
        <v>401</v>
      </c>
      <c r="U48" s="215">
        <v>29397.599999999999</v>
      </c>
      <c r="V48" s="187"/>
    </row>
    <row r="49" spans="17:22" ht="16.5" thickBot="1" x14ac:dyDescent="0.3">
      <c r="Q49" s="12">
        <v>46</v>
      </c>
      <c r="R49" s="111">
        <v>45246</v>
      </c>
      <c r="S49" s="219">
        <v>693</v>
      </c>
      <c r="T49" s="220" t="s">
        <v>373</v>
      </c>
      <c r="U49" s="215">
        <v>35987</v>
      </c>
      <c r="V49" s="187"/>
    </row>
    <row r="50" spans="17:22" ht="16.5" thickBot="1" x14ac:dyDescent="0.3">
      <c r="Q50" s="186"/>
      <c r="R50" s="217"/>
      <c r="S50" s="304" t="s">
        <v>414</v>
      </c>
      <c r="T50" s="305"/>
      <c r="U50" s="218">
        <f>SUM(U4:U49)</f>
        <v>661176.16</v>
      </c>
      <c r="V50" s="187"/>
    </row>
    <row r="51" spans="17:22" ht="16.5" thickBot="1" x14ac:dyDescent="0.3">
      <c r="S51" s="302" t="s">
        <v>413</v>
      </c>
      <c r="T51" s="303"/>
      <c r="U51" s="216">
        <f>N41</f>
        <v>1545672.14</v>
      </c>
      <c r="V51" s="187"/>
    </row>
    <row r="52" spans="17:22" ht="19.5" thickBot="1" x14ac:dyDescent="0.35">
      <c r="S52" s="306" t="s">
        <v>415</v>
      </c>
      <c r="T52" s="307"/>
      <c r="U52" s="221">
        <f>U50+U51</f>
        <v>2206848.2999999998</v>
      </c>
      <c r="V52" s="187"/>
    </row>
    <row r="53" spans="17:22" ht="16.5" thickBot="1" x14ac:dyDescent="0.3">
      <c r="U53" s="186"/>
      <c r="V53" s="187"/>
    </row>
  </sheetData>
  <sortState ref="R46:U48">
    <sortCondition ref="S46:S48"/>
  </sortState>
  <mergeCells count="10">
    <mergeCell ref="C2:G2"/>
    <mergeCell ref="C35:D36"/>
    <mergeCell ref="E35:F36"/>
    <mergeCell ref="K2:O2"/>
    <mergeCell ref="R2:V2"/>
    <mergeCell ref="L41:M41"/>
    <mergeCell ref="S51:T51"/>
    <mergeCell ref="S50:T50"/>
    <mergeCell ref="S52:T52"/>
    <mergeCell ref="L44:P47"/>
  </mergeCells>
  <pageMargins left="0.59055118110236227" right="0.23622047244094491" top="0.35433070866141736" bottom="0.31496062992125984" header="0.31496062992125984" footer="0.31496062992125984"/>
  <pageSetup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50"/>
  <sheetViews>
    <sheetView topLeftCell="A28" workbookViewId="0">
      <selection activeCell="E54" sqref="E54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</cols>
  <sheetData>
    <row r="2" spans="2:15" ht="24" thickBot="1" x14ac:dyDescent="0.3">
      <c r="C2" s="274" t="s">
        <v>2</v>
      </c>
      <c r="D2" s="274"/>
      <c r="E2" s="274"/>
      <c r="F2" s="274"/>
      <c r="G2" s="274"/>
      <c r="K2" s="317" t="s">
        <v>330</v>
      </c>
      <c r="L2" s="317"/>
      <c r="M2" s="317"/>
      <c r="N2" s="317"/>
      <c r="O2" s="317"/>
    </row>
    <row r="3" spans="2:15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</row>
    <row r="4" spans="2:15" x14ac:dyDescent="0.25">
      <c r="B4" s="6">
        <v>1</v>
      </c>
      <c r="C4" s="102">
        <v>45243</v>
      </c>
      <c r="D4" s="103" t="s">
        <v>419</v>
      </c>
      <c r="E4" s="31" t="s">
        <v>420</v>
      </c>
      <c r="F4" s="104">
        <v>200547.52</v>
      </c>
      <c r="G4" s="136"/>
      <c r="J4" s="6">
        <v>1</v>
      </c>
      <c r="K4" s="102">
        <v>45246</v>
      </c>
      <c r="L4" s="103">
        <v>691</v>
      </c>
      <c r="M4" s="31" t="s">
        <v>456</v>
      </c>
      <c r="N4" s="104">
        <v>1135</v>
      </c>
      <c r="O4" s="136"/>
    </row>
    <row r="5" spans="2:15" x14ac:dyDescent="0.25">
      <c r="B5" s="6">
        <v>2</v>
      </c>
      <c r="C5" s="32">
        <v>45243</v>
      </c>
      <c r="D5" s="105" t="s">
        <v>421</v>
      </c>
      <c r="E5" s="30" t="s">
        <v>422</v>
      </c>
      <c r="F5" s="33">
        <v>13247.14</v>
      </c>
      <c r="G5" s="137"/>
      <c r="J5" s="6">
        <v>2</v>
      </c>
      <c r="K5" s="32">
        <v>45246</v>
      </c>
      <c r="L5" s="105">
        <v>692</v>
      </c>
      <c r="M5" s="30" t="s">
        <v>457</v>
      </c>
      <c r="N5" s="33">
        <v>17452</v>
      </c>
      <c r="O5" s="137"/>
    </row>
    <row r="6" spans="2:15" x14ac:dyDescent="0.25">
      <c r="B6" s="6">
        <v>3</v>
      </c>
      <c r="C6" s="32">
        <v>45244</v>
      </c>
      <c r="D6" s="105" t="s">
        <v>423</v>
      </c>
      <c r="E6" s="30" t="s">
        <v>424</v>
      </c>
      <c r="F6" s="33">
        <v>49320.76</v>
      </c>
      <c r="G6" s="137"/>
      <c r="J6" s="6">
        <v>3</v>
      </c>
      <c r="K6" s="32">
        <v>45246</v>
      </c>
      <c r="L6" s="105">
        <v>696</v>
      </c>
      <c r="M6" s="30" t="s">
        <v>458</v>
      </c>
      <c r="N6" s="33">
        <v>18384.38</v>
      </c>
      <c r="O6" s="137"/>
    </row>
    <row r="7" spans="2:15" ht="18.75" x14ac:dyDescent="0.3">
      <c r="B7" s="6">
        <v>4</v>
      </c>
      <c r="C7" s="32">
        <v>45244</v>
      </c>
      <c r="D7" s="105" t="s">
        <v>425</v>
      </c>
      <c r="E7" s="30" t="s">
        <v>426</v>
      </c>
      <c r="F7" s="33">
        <v>12424.8</v>
      </c>
      <c r="G7" s="138"/>
      <c r="J7" s="6">
        <v>4</v>
      </c>
      <c r="K7" s="32">
        <v>45246</v>
      </c>
      <c r="L7" s="105">
        <v>697</v>
      </c>
      <c r="M7" s="30" t="s">
        <v>459</v>
      </c>
      <c r="N7" s="33">
        <v>900</v>
      </c>
      <c r="O7" s="138"/>
    </row>
    <row r="8" spans="2:15" x14ac:dyDescent="0.25">
      <c r="B8" s="6">
        <v>5</v>
      </c>
      <c r="C8" s="32">
        <v>45244</v>
      </c>
      <c r="D8" s="105" t="s">
        <v>427</v>
      </c>
      <c r="E8" s="30" t="s">
        <v>428</v>
      </c>
      <c r="F8" s="33">
        <v>22566.5</v>
      </c>
      <c r="G8" s="137"/>
      <c r="J8" s="6">
        <v>5</v>
      </c>
      <c r="K8" s="32">
        <v>45246</v>
      </c>
      <c r="L8" s="105">
        <v>700</v>
      </c>
      <c r="M8" s="30"/>
      <c r="N8" s="33">
        <v>5548.5</v>
      </c>
      <c r="O8" s="137"/>
    </row>
    <row r="9" spans="2:15" x14ac:dyDescent="0.25">
      <c r="B9" s="6">
        <v>6</v>
      </c>
      <c r="C9" s="32">
        <v>45244</v>
      </c>
      <c r="D9" s="105" t="s">
        <v>429</v>
      </c>
      <c r="E9" s="30" t="s">
        <v>431</v>
      </c>
      <c r="F9" s="33">
        <v>7097</v>
      </c>
      <c r="G9" s="137"/>
      <c r="J9" s="6">
        <v>6</v>
      </c>
      <c r="K9" s="32">
        <v>45247</v>
      </c>
      <c r="L9" s="105">
        <v>703</v>
      </c>
      <c r="M9" s="30"/>
      <c r="N9" s="33">
        <v>110314.4</v>
      </c>
      <c r="O9" s="137"/>
    </row>
    <row r="10" spans="2:15" x14ac:dyDescent="0.25">
      <c r="B10" s="6">
        <v>7</v>
      </c>
      <c r="C10" s="32">
        <v>45245</v>
      </c>
      <c r="D10" s="105" t="s">
        <v>432</v>
      </c>
      <c r="E10" s="30" t="s">
        <v>433</v>
      </c>
      <c r="F10" s="33">
        <v>117312.94</v>
      </c>
      <c r="G10" s="137"/>
      <c r="J10" s="6">
        <v>7</v>
      </c>
      <c r="K10" s="32">
        <v>45247</v>
      </c>
      <c r="L10" s="105">
        <v>704</v>
      </c>
      <c r="M10" s="30"/>
      <c r="N10" s="33">
        <v>36887.199999999997</v>
      </c>
      <c r="O10" s="137"/>
    </row>
    <row r="11" spans="2:15" x14ac:dyDescent="0.25">
      <c r="B11" s="6">
        <v>8</v>
      </c>
      <c r="C11" s="32">
        <v>45246</v>
      </c>
      <c r="D11" s="105" t="s">
        <v>434</v>
      </c>
      <c r="E11" s="30" t="s">
        <v>435</v>
      </c>
      <c r="F11" s="33">
        <v>50703.5</v>
      </c>
      <c r="G11" s="137"/>
      <c r="J11" s="6">
        <v>8</v>
      </c>
      <c r="K11" s="32">
        <v>45247</v>
      </c>
      <c r="L11" s="105">
        <v>711</v>
      </c>
      <c r="M11" s="30"/>
      <c r="N11" s="33">
        <v>2520</v>
      </c>
      <c r="O11" s="137"/>
    </row>
    <row r="12" spans="2:15" x14ac:dyDescent="0.25">
      <c r="B12" s="6">
        <v>9</v>
      </c>
      <c r="C12" s="32">
        <v>45246</v>
      </c>
      <c r="D12" s="105" t="s">
        <v>436</v>
      </c>
      <c r="E12" s="30" t="s">
        <v>437</v>
      </c>
      <c r="F12" s="33">
        <v>112275.02</v>
      </c>
      <c r="G12" s="137"/>
      <c r="J12" s="6">
        <v>9</v>
      </c>
      <c r="K12" s="32">
        <v>45247</v>
      </c>
      <c r="L12" s="105">
        <v>712</v>
      </c>
      <c r="M12" s="30"/>
      <c r="N12" s="33">
        <v>25</v>
      </c>
      <c r="O12" s="137"/>
    </row>
    <row r="13" spans="2:15" x14ac:dyDescent="0.25">
      <c r="B13" s="6">
        <v>10</v>
      </c>
      <c r="C13" s="32">
        <v>45246</v>
      </c>
      <c r="D13" s="105" t="s">
        <v>438</v>
      </c>
      <c r="E13" s="30" t="s">
        <v>439</v>
      </c>
      <c r="F13" s="33">
        <v>80401</v>
      </c>
      <c r="G13" s="137"/>
      <c r="J13" s="6">
        <v>10</v>
      </c>
      <c r="K13" s="32">
        <v>45247</v>
      </c>
      <c r="L13" s="105">
        <v>715</v>
      </c>
      <c r="M13" s="30"/>
      <c r="N13" s="33">
        <v>37744</v>
      </c>
      <c r="O13" s="137"/>
    </row>
    <row r="14" spans="2:15" x14ac:dyDescent="0.25">
      <c r="B14" s="6">
        <v>11</v>
      </c>
      <c r="C14" s="32">
        <v>45246</v>
      </c>
      <c r="D14" s="105" t="s">
        <v>440</v>
      </c>
      <c r="E14" s="30" t="s">
        <v>441</v>
      </c>
      <c r="F14" s="33">
        <v>834.9</v>
      </c>
      <c r="G14" s="139"/>
      <c r="J14" s="6">
        <v>11</v>
      </c>
      <c r="K14" s="32">
        <v>45247</v>
      </c>
      <c r="L14" s="105">
        <v>716</v>
      </c>
      <c r="M14" s="30"/>
      <c r="N14" s="33">
        <v>84623</v>
      </c>
      <c r="O14" s="139"/>
    </row>
    <row r="15" spans="2:15" x14ac:dyDescent="0.25">
      <c r="B15" s="6">
        <v>12</v>
      </c>
      <c r="C15" s="32">
        <v>45246</v>
      </c>
      <c r="D15" s="105" t="s">
        <v>442</v>
      </c>
      <c r="E15" s="30" t="s">
        <v>443</v>
      </c>
      <c r="F15" s="33">
        <v>105988.04</v>
      </c>
      <c r="G15" s="137"/>
      <c r="J15" s="6">
        <v>12</v>
      </c>
      <c r="K15" s="32">
        <v>45247</v>
      </c>
      <c r="L15" s="105">
        <v>717</v>
      </c>
      <c r="M15" s="30"/>
      <c r="N15" s="33">
        <v>16900.8</v>
      </c>
      <c r="O15" s="137"/>
    </row>
    <row r="16" spans="2:15" x14ac:dyDescent="0.25">
      <c r="B16" s="6">
        <v>13</v>
      </c>
      <c r="C16" s="32">
        <v>45246</v>
      </c>
      <c r="D16" s="105" t="s">
        <v>444</v>
      </c>
      <c r="E16" s="30" t="s">
        <v>445</v>
      </c>
      <c r="F16" s="33">
        <v>65001.5</v>
      </c>
      <c r="G16" s="137"/>
      <c r="J16" s="6">
        <v>13</v>
      </c>
      <c r="K16" s="32">
        <v>45247</v>
      </c>
      <c r="L16" s="105">
        <v>718</v>
      </c>
      <c r="M16" s="30"/>
      <c r="N16" s="33">
        <v>1326</v>
      </c>
      <c r="O16" s="137"/>
    </row>
    <row r="17" spans="2:15" x14ac:dyDescent="0.25">
      <c r="B17" s="6">
        <v>14</v>
      </c>
      <c r="C17" s="32">
        <v>45247</v>
      </c>
      <c r="D17" s="105" t="s">
        <v>446</v>
      </c>
      <c r="E17" s="30" t="s">
        <v>447</v>
      </c>
      <c r="F17" s="33">
        <v>93723</v>
      </c>
      <c r="G17" s="137"/>
      <c r="J17" s="6">
        <v>14</v>
      </c>
      <c r="K17" s="32">
        <v>45247</v>
      </c>
      <c r="L17" s="105">
        <v>721</v>
      </c>
      <c r="M17" s="30"/>
      <c r="N17" s="33">
        <v>1476.8</v>
      </c>
      <c r="O17" s="137"/>
    </row>
    <row r="18" spans="2:15" x14ac:dyDescent="0.25">
      <c r="B18" s="6">
        <v>15</v>
      </c>
      <c r="C18" s="32">
        <v>45247</v>
      </c>
      <c r="D18" s="105" t="s">
        <v>448</v>
      </c>
      <c r="E18" s="30" t="s">
        <v>447</v>
      </c>
      <c r="F18" s="33">
        <v>0</v>
      </c>
      <c r="G18" s="137"/>
      <c r="J18" s="6">
        <v>15</v>
      </c>
      <c r="K18" s="32">
        <v>45248</v>
      </c>
      <c r="L18" s="105">
        <v>731</v>
      </c>
      <c r="M18" s="30"/>
      <c r="N18" s="33">
        <v>44.5</v>
      </c>
      <c r="O18" s="137"/>
    </row>
    <row r="19" spans="2:15" x14ac:dyDescent="0.25">
      <c r="B19" s="6">
        <v>16</v>
      </c>
      <c r="C19" s="32">
        <v>45248</v>
      </c>
      <c r="D19" s="105" t="s">
        <v>430</v>
      </c>
      <c r="E19" s="30" t="s">
        <v>449</v>
      </c>
      <c r="F19" s="33">
        <v>27436</v>
      </c>
      <c r="G19" s="137"/>
      <c r="J19" s="6">
        <v>16</v>
      </c>
      <c r="K19" s="32">
        <v>45248</v>
      </c>
      <c r="L19" s="105">
        <v>732</v>
      </c>
      <c r="M19" s="30"/>
      <c r="N19" s="33">
        <v>13328</v>
      </c>
      <c r="O19" s="137"/>
    </row>
    <row r="20" spans="2:15" x14ac:dyDescent="0.25">
      <c r="B20" s="6">
        <v>17</v>
      </c>
      <c r="C20" s="32">
        <v>45248</v>
      </c>
      <c r="D20" s="105" t="s">
        <v>450</v>
      </c>
      <c r="E20" s="30" t="s">
        <v>451</v>
      </c>
      <c r="F20" s="33">
        <v>155516</v>
      </c>
      <c r="G20" s="137"/>
      <c r="J20" s="6">
        <v>17</v>
      </c>
      <c r="K20" s="32">
        <v>45248</v>
      </c>
      <c r="L20" s="105">
        <v>734</v>
      </c>
      <c r="M20" s="30"/>
      <c r="N20" s="33">
        <v>57</v>
      </c>
      <c r="O20" s="137"/>
    </row>
    <row r="21" spans="2:15" x14ac:dyDescent="0.25">
      <c r="B21" s="6">
        <v>18</v>
      </c>
      <c r="C21" s="32">
        <v>45248</v>
      </c>
      <c r="D21" s="105" t="s">
        <v>452</v>
      </c>
      <c r="E21" s="30" t="s">
        <v>453</v>
      </c>
      <c r="F21" s="33">
        <v>82101.600000000006</v>
      </c>
      <c r="G21" s="137"/>
      <c r="J21" s="6">
        <v>18</v>
      </c>
      <c r="K21" s="32">
        <v>45248</v>
      </c>
      <c r="L21" s="105">
        <v>738</v>
      </c>
      <c r="M21" s="30"/>
      <c r="N21" s="33">
        <v>74</v>
      </c>
      <c r="O21" s="137"/>
    </row>
    <row r="22" spans="2:15" x14ac:dyDescent="0.25">
      <c r="B22" s="6">
        <v>19</v>
      </c>
      <c r="C22" s="238">
        <v>45248</v>
      </c>
      <c r="D22" s="239" t="s">
        <v>454</v>
      </c>
      <c r="E22" s="85" t="s">
        <v>455</v>
      </c>
      <c r="F22" s="10">
        <v>21453.5</v>
      </c>
      <c r="G22" s="137"/>
      <c r="J22" s="6">
        <v>19</v>
      </c>
      <c r="K22" s="32">
        <v>45248</v>
      </c>
      <c r="L22" s="105">
        <v>739</v>
      </c>
      <c r="M22" s="30"/>
      <c r="N22" s="33">
        <v>72</v>
      </c>
      <c r="O22" s="137"/>
    </row>
    <row r="23" spans="2:15" x14ac:dyDescent="0.25">
      <c r="B23" s="6">
        <v>20</v>
      </c>
      <c r="C23" s="32"/>
      <c r="D23" s="105"/>
      <c r="E23" s="30"/>
      <c r="F23" s="33"/>
      <c r="G23" s="137"/>
      <c r="J23" s="6">
        <v>20</v>
      </c>
      <c r="K23" s="32">
        <v>45248</v>
      </c>
      <c r="L23" s="105">
        <v>742</v>
      </c>
      <c r="M23" s="30"/>
      <c r="N23" s="33">
        <v>7</v>
      </c>
      <c r="O23" s="137"/>
    </row>
    <row r="24" spans="2:15" x14ac:dyDescent="0.25">
      <c r="B24" s="6">
        <v>21</v>
      </c>
      <c r="C24" s="32"/>
      <c r="D24" s="105"/>
      <c r="E24" s="30"/>
      <c r="F24" s="33"/>
      <c r="G24" s="137"/>
      <c r="J24" s="6">
        <v>21</v>
      </c>
      <c r="K24" s="32">
        <v>45248</v>
      </c>
      <c r="L24" s="105">
        <v>746</v>
      </c>
      <c r="M24" s="30"/>
      <c r="N24" s="33">
        <v>17528</v>
      </c>
      <c r="O24" s="137"/>
    </row>
    <row r="25" spans="2:15" x14ac:dyDescent="0.25">
      <c r="B25" s="6">
        <v>22</v>
      </c>
      <c r="C25" s="32"/>
      <c r="D25" s="105"/>
      <c r="E25" s="30"/>
      <c r="F25" s="33"/>
      <c r="G25" s="139"/>
      <c r="J25" s="6">
        <v>22</v>
      </c>
      <c r="K25" s="32">
        <v>45248</v>
      </c>
      <c r="L25" s="105">
        <v>747</v>
      </c>
      <c r="M25" s="30"/>
      <c r="N25" s="33">
        <v>97.5</v>
      </c>
      <c r="O25" s="139"/>
    </row>
    <row r="26" spans="2:15" x14ac:dyDescent="0.25">
      <c r="B26" s="6">
        <v>23</v>
      </c>
      <c r="C26" s="32"/>
      <c r="D26" s="105"/>
      <c r="E26" s="30"/>
      <c r="F26" s="33"/>
      <c r="G26" s="137"/>
      <c r="J26" s="6">
        <v>23</v>
      </c>
      <c r="K26" s="32">
        <v>45248</v>
      </c>
      <c r="L26" s="105">
        <v>752</v>
      </c>
      <c r="M26" s="30"/>
      <c r="N26" s="33">
        <v>182</v>
      </c>
      <c r="O26" s="137"/>
    </row>
    <row r="27" spans="2:15" x14ac:dyDescent="0.25">
      <c r="B27" s="6">
        <v>24</v>
      </c>
      <c r="C27" s="32"/>
      <c r="D27" s="105"/>
      <c r="E27" s="30"/>
      <c r="F27" s="33"/>
      <c r="G27" s="137"/>
      <c r="J27" s="6">
        <v>24</v>
      </c>
      <c r="K27" s="32">
        <v>45248</v>
      </c>
      <c r="L27" s="105">
        <v>753</v>
      </c>
      <c r="M27" s="30"/>
      <c r="N27" s="33">
        <v>36</v>
      </c>
      <c r="O27" s="137"/>
    </row>
    <row r="28" spans="2:15" x14ac:dyDescent="0.25">
      <c r="B28" s="6">
        <v>25</v>
      </c>
      <c r="C28" s="32"/>
      <c r="D28" s="105"/>
      <c r="E28" s="30"/>
      <c r="F28" s="33"/>
      <c r="G28" s="137"/>
      <c r="J28" s="6">
        <v>25</v>
      </c>
      <c r="K28" s="32"/>
      <c r="L28" s="105"/>
      <c r="M28" s="30"/>
      <c r="N28" s="33"/>
      <c r="O28" s="137"/>
    </row>
    <row r="29" spans="2:15" x14ac:dyDescent="0.25">
      <c r="B29" s="6">
        <v>26</v>
      </c>
      <c r="C29" s="32"/>
      <c r="D29" s="105"/>
      <c r="E29" s="30"/>
      <c r="F29" s="33"/>
      <c r="G29" s="137"/>
      <c r="J29" s="6"/>
      <c r="K29" s="111"/>
      <c r="L29" s="40"/>
      <c r="M29" s="41"/>
      <c r="N29" s="42"/>
      <c r="O29" s="140"/>
    </row>
    <row r="30" spans="2:15" ht="16.5" thickBot="1" x14ac:dyDescent="0.3">
      <c r="B30" s="12">
        <v>27</v>
      </c>
      <c r="C30" s="111"/>
      <c r="D30" s="40"/>
      <c r="E30" s="41"/>
      <c r="F30" s="42"/>
      <c r="G30" s="140"/>
      <c r="J30" s="197"/>
      <c r="K30" s="198"/>
      <c r="L30" s="198"/>
      <c r="M30" s="198"/>
      <c r="N30" s="205">
        <v>0</v>
      </c>
      <c r="O30" s="199"/>
    </row>
    <row r="31" spans="2:15" ht="19.5" thickBot="1" x14ac:dyDescent="0.3">
      <c r="B31" s="6"/>
      <c r="C31" s="32"/>
      <c r="D31" s="105"/>
      <c r="E31" s="30"/>
      <c r="F31" s="33">
        <v>0</v>
      </c>
      <c r="G31" s="137"/>
      <c r="J31" s="188"/>
      <c r="K31" s="189"/>
      <c r="L31" s="300" t="s">
        <v>412</v>
      </c>
      <c r="M31" s="301"/>
      <c r="N31" s="185">
        <f>SUM(N4:N30)</f>
        <v>366663.07999999996</v>
      </c>
      <c r="O31" s="190"/>
    </row>
    <row r="32" spans="2:15" ht="19.5" thickBot="1" x14ac:dyDescent="0.35">
      <c r="B32" s="112"/>
      <c r="C32" s="113"/>
      <c r="D32" s="121" t="s">
        <v>69</v>
      </c>
      <c r="E32" s="122"/>
      <c r="F32" s="123">
        <f>SUM(F4:F31)</f>
        <v>1217950.7200000002</v>
      </c>
      <c r="G32" s="141"/>
      <c r="J32" s="112"/>
      <c r="K32" s="113"/>
      <c r="L32" s="327"/>
      <c r="M32" s="328"/>
      <c r="N32" s="329"/>
      <c r="O32" s="330"/>
    </row>
    <row r="33" spans="2:15" x14ac:dyDescent="0.25">
      <c r="B33" s="112"/>
      <c r="C33" s="113"/>
      <c r="D33" s="114"/>
      <c r="E33" s="115"/>
      <c r="F33" s="116"/>
      <c r="G33" s="117"/>
      <c r="J33" s="112"/>
      <c r="K33" s="113"/>
      <c r="L33" s="114"/>
      <c r="M33" s="115"/>
      <c r="N33" s="116"/>
      <c r="O33" s="331"/>
    </row>
    <row r="34" spans="2:15" ht="16.5" thickBot="1" x14ac:dyDescent="0.3">
      <c r="B34" s="112"/>
      <c r="C34" s="99"/>
      <c r="D34" s="100"/>
      <c r="E34" s="100"/>
      <c r="F34" s="165"/>
      <c r="G34" s="169"/>
      <c r="J34" s="112"/>
      <c r="K34" s="113"/>
      <c r="L34" s="114"/>
      <c r="M34" s="115"/>
      <c r="N34" s="116"/>
      <c r="O34" s="331"/>
    </row>
    <row r="35" spans="2:15" x14ac:dyDescent="0.25">
      <c r="B35" s="112"/>
      <c r="C35" s="299" t="s">
        <v>210</v>
      </c>
      <c r="D35" s="299"/>
      <c r="E35" s="295">
        <f>F32-N31</f>
        <v>851287.64000000025</v>
      </c>
      <c r="F35" s="296"/>
      <c r="G35" s="170"/>
      <c r="J35" s="112"/>
      <c r="K35" s="113"/>
      <c r="L35" s="114"/>
      <c r="M35" s="115"/>
      <c r="N35" s="116"/>
      <c r="O35" s="331"/>
    </row>
    <row r="36" spans="2:15" ht="19.5" thickBot="1" x14ac:dyDescent="0.35">
      <c r="B36" s="112"/>
      <c r="C36" s="299"/>
      <c r="D36" s="299"/>
      <c r="E36" s="297"/>
      <c r="F36" s="298"/>
      <c r="G36" s="171"/>
      <c r="J36" s="112"/>
      <c r="K36" s="113"/>
      <c r="L36" s="114"/>
      <c r="M36" s="115"/>
      <c r="N36" s="116"/>
      <c r="O36" s="331"/>
    </row>
    <row r="37" spans="2:15" ht="18.75" x14ac:dyDescent="0.25">
      <c r="B37" s="112"/>
      <c r="C37" s="99"/>
      <c r="D37" s="99"/>
      <c r="E37" s="173" t="s">
        <v>460</v>
      </c>
      <c r="F37" s="173"/>
      <c r="G37" s="172"/>
      <c r="J37" s="112"/>
      <c r="K37" s="113"/>
      <c r="L37" s="114"/>
      <c r="M37" s="115"/>
      <c r="N37" s="116"/>
      <c r="O37" s="331"/>
    </row>
    <row r="38" spans="2:15" ht="16.5" thickBot="1" x14ac:dyDescent="0.3">
      <c r="B38" s="112"/>
      <c r="C38" s="86"/>
      <c r="D38" s="87"/>
      <c r="E38" s="87"/>
      <c r="G38" s="119"/>
      <c r="J38" s="112"/>
      <c r="K38" s="113"/>
      <c r="L38" s="114"/>
      <c r="M38" s="115"/>
      <c r="N38" s="116"/>
      <c r="O38" s="331"/>
    </row>
    <row r="39" spans="2:15" ht="16.5" thickBot="1" x14ac:dyDescent="0.3">
      <c r="B39" s="112"/>
      <c r="D39" s="223" t="s">
        <v>462</v>
      </c>
      <c r="E39" s="240" t="s">
        <v>461</v>
      </c>
      <c r="G39" s="118"/>
      <c r="J39" s="112"/>
      <c r="K39" s="113"/>
      <c r="L39" s="112"/>
      <c r="M39" s="332"/>
      <c r="N39" s="333"/>
      <c r="O39" s="331"/>
    </row>
    <row r="40" spans="2:15" ht="20.25" thickTop="1" thickBot="1" x14ac:dyDescent="0.35">
      <c r="D40" s="241" t="s">
        <v>463</v>
      </c>
      <c r="E40" s="242"/>
      <c r="F40" s="243">
        <v>-851287.64</v>
      </c>
      <c r="G40" s="244"/>
      <c r="J40" s="86"/>
      <c r="K40" s="86"/>
      <c r="L40" s="86"/>
      <c r="M40" s="86"/>
      <c r="N40" s="86"/>
      <c r="O40" s="86"/>
    </row>
    <row r="41" spans="2:15" ht="16.5" thickBot="1" x14ac:dyDescent="0.3">
      <c r="D41" s="245">
        <v>45247</v>
      </c>
      <c r="E41" s="246">
        <v>8477</v>
      </c>
      <c r="F41" s="184">
        <v>240040</v>
      </c>
      <c r="G41" s="247"/>
    </row>
    <row r="42" spans="2:15" ht="16.5" thickBot="1" x14ac:dyDescent="0.3">
      <c r="D42" s="245">
        <v>45247</v>
      </c>
      <c r="E42" s="246">
        <v>8484</v>
      </c>
      <c r="F42" s="184">
        <v>100000</v>
      </c>
      <c r="G42" s="247"/>
      <c r="K42" s="86"/>
      <c r="L42" s="86"/>
      <c r="M42" s="86"/>
      <c r="N42" s="86"/>
      <c r="O42" s="86"/>
    </row>
    <row r="43" spans="2:15" ht="16.5" thickBot="1" x14ac:dyDescent="0.3">
      <c r="D43" s="245">
        <v>45247</v>
      </c>
      <c r="E43" s="246">
        <v>8485</v>
      </c>
      <c r="F43" s="184">
        <v>100000</v>
      </c>
      <c r="G43" s="247"/>
      <c r="K43" s="86"/>
      <c r="L43" s="86"/>
      <c r="M43" s="86"/>
      <c r="N43" s="86"/>
      <c r="O43" s="86"/>
    </row>
    <row r="44" spans="2:15" ht="16.5" thickBot="1" x14ac:dyDescent="0.3">
      <c r="D44" s="245">
        <v>45247</v>
      </c>
      <c r="E44" s="246">
        <v>8486</v>
      </c>
      <c r="F44" s="184">
        <v>100000</v>
      </c>
      <c r="G44" s="247"/>
      <c r="K44" s="222"/>
      <c r="L44" s="322"/>
      <c r="M44" s="322"/>
    </row>
    <row r="45" spans="2:15" ht="16.5" thickBot="1" x14ac:dyDescent="0.3">
      <c r="D45" s="323">
        <v>45251</v>
      </c>
      <c r="E45" s="324">
        <v>8514</v>
      </c>
      <c r="F45" s="325">
        <v>150000</v>
      </c>
      <c r="G45" s="326"/>
      <c r="K45" s="222"/>
      <c r="L45" s="264"/>
      <c r="M45" s="264"/>
    </row>
    <row r="46" spans="2:15" ht="16.5" thickBot="1" x14ac:dyDescent="0.3">
      <c r="D46" s="323">
        <v>45251</v>
      </c>
      <c r="E46" s="324">
        <v>8531</v>
      </c>
      <c r="F46" s="325">
        <v>21248</v>
      </c>
      <c r="G46" s="326"/>
      <c r="K46" s="222"/>
      <c r="L46" s="264"/>
      <c r="M46" s="264"/>
    </row>
    <row r="47" spans="2:15" ht="16.5" thickBot="1" x14ac:dyDescent="0.3">
      <c r="D47" s="323">
        <v>45251</v>
      </c>
      <c r="E47" s="324">
        <v>8532</v>
      </c>
      <c r="F47" s="325">
        <v>140000</v>
      </c>
      <c r="G47" s="326"/>
      <c r="K47" s="222"/>
      <c r="L47" s="264"/>
      <c r="M47" s="264"/>
    </row>
    <row r="48" spans="2:15" ht="16.5" thickBot="1" x14ac:dyDescent="0.3">
      <c r="D48" s="248"/>
      <c r="E48" s="249"/>
      <c r="F48" s="250">
        <v>0</v>
      </c>
      <c r="G48" s="251"/>
      <c r="J48" s="256"/>
      <c r="K48" s="257"/>
      <c r="L48" s="257"/>
      <c r="M48" s="258"/>
    </row>
    <row r="49" spans="4:13" ht="21.75" customHeight="1" thickTop="1" x14ac:dyDescent="0.25">
      <c r="D49" s="252"/>
      <c r="E49" s="320" t="s">
        <v>464</v>
      </c>
      <c r="F49" s="318">
        <f>SUM(F40:F48)</f>
        <v>0.35999999998603016</v>
      </c>
      <c r="G49" s="253"/>
      <c r="J49" s="259"/>
      <c r="K49" s="87"/>
      <c r="L49" s="87"/>
      <c r="M49" s="260"/>
    </row>
    <row r="50" spans="4:13" ht="16.5" thickBot="1" x14ac:dyDescent="0.3">
      <c r="D50" s="254"/>
      <c r="E50" s="321"/>
      <c r="F50" s="319"/>
      <c r="G50" s="255"/>
      <c r="J50" s="261"/>
      <c r="K50" s="262"/>
      <c r="L50" s="262"/>
      <c r="M50" s="263"/>
    </row>
  </sheetData>
  <sortState ref="D41:F44">
    <sortCondition ref="E41:E44"/>
  </sortState>
  <mergeCells count="8">
    <mergeCell ref="F49:F50"/>
    <mergeCell ref="E49:E50"/>
    <mergeCell ref="L44:M44"/>
    <mergeCell ref="C2:G2"/>
    <mergeCell ref="C35:D36"/>
    <mergeCell ref="E35:F36"/>
    <mergeCell ref="K2:O2"/>
    <mergeCell ref="L31:M3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OBRADOR &amp; CENTRAL  13-18-Noviem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2023-11-24T15:58:09Z</cp:lastPrinted>
  <dcterms:created xsi:type="dcterms:W3CDTF">2023-10-25T13:10:38Z</dcterms:created>
  <dcterms:modified xsi:type="dcterms:W3CDTF">2023-11-24T16:23:34Z</dcterms:modified>
</cp:coreProperties>
</file>