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0715" windowHeight="11730" firstSheet="5" activeTab="6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Hoja2" sheetId="11" r:id="rId9"/>
    <sheet name="Hoja3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9" l="1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Q43" i="9"/>
  <c r="Q44" i="9"/>
  <c r="E79" i="6"/>
  <c r="C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P43" i="9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<sst xmlns="http://schemas.openxmlformats.org/spreadsheetml/2006/main" count="363" uniqueCount="218">
  <si>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</si>
  <si>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</si>
  <si>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</si>
  <si>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</si>
  <si>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</si>
  <si>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</si>
  <si>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</si>
  <si>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</si>
  <si>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</si>
  <si>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</si>
  <si>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</si>
  <si>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</si>
  <si>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</si>
  <si>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</si>
  <si>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</si>
  <si>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</si>
  <si>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</si>
  <si>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</si>
  <si>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</si>
  <si>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</si>
  <si>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</si>
  <si>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</si>
  <si>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</si>
  <si>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</si>
  <si>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</si>
  <si>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</si>
  <si>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</si>
  <si>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</si>
  <si>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</si>
  <si>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</si>
  <si>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</si>
  <si>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</si>
  <si>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</si>
  <si>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</si>
  <si>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</si>
  <si>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</si>
  <si>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</si>
  <si>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</si>
  <si>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</si>
  <si>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</si>
  <si>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</si>
  <si>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</si>
  <si>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</si>
  <si>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</si>
  <si>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</si>
  <si>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</si>
  <si>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</si>
  <si>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</si>
  <si>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</si>
  <si>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</si>
  <si>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</si>
  <si>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</si>
  <si>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</si>
  <si>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</si>
  <si>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</si>
  <si>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</si>
  <si>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</si>
  <si>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</si>
  <si>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</si>
  <si>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</si>
  <si>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</si>
  <si>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</si>
  <si>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</si>
  <si>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</si>
  <si>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</si>
  <si>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</si>
  <si>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</si>
  <si>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</si>
  <si>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</si>
  <si>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</si>
  <si>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</si>
  <si>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</si>
  <si>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</si>
  <si>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</si>
  <si>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</si>
  <si>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</si>
  <si>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</si>
  <si>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</si>
  <si>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</si>
  <si>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</si>
  <si>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</si>
  <si>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</si>
  <si>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</si>
  <si>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</si>
  <si>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</si>
  <si>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</si>
  <si>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</si>
  <si>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</si>
  <si>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</si>
  <si>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</si>
  <si>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</si>
  <si>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</si>
  <si>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</si>
  <si>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</si>
  <si>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</si>
  <si>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</si>
  <si>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</si>
  <si>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</si>
  <si>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</si>
  <si>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</si>
  <si>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</si>
  <si>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</si>
  <si>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</si>
  <si>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</si>
  <si>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</si>
  <si>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</si>
  <si>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</si>
  <si>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</si>
  <si>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</si>
  <si>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</si>
  <si>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</si>
  <si>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</si>
  <si>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</si>
  <si>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</si>
  <si>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</si>
  <si>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</si>
  <si>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</si>
  <si>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</si>
  <si>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</si>
  <si>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</si>
  <si>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</si>
  <si>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</si>
  <si>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</si>
  <si>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</si>
  <si>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</si>
  <si>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</si>
  <si>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</si>
  <si>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</si>
  <si>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</si>
  <si>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</si>
  <si>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</si>
  <si>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</si>
  <si>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</si>
  <si>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</si>
  <si>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</si>
  <si>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</si>
  <si>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</si>
  <si>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</si>
  <si>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</si>
  <si>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</si>
  <si>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</si>
  <si>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</si>
  <si>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</si>
  <si>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</si>
  <si>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</si>
  <si>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</si>
  <si>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</si>
  <si>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</si>
  <si>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</si>
  <si>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</si>
  <si>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</si>
  <si>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</si>
  <si>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</si>
  <si>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</si>
  <si>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</si>
  <si>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</si>
  <si>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</si>
  <si>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</si>
  <si>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</si>
  <si>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</si>
  <si>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</si>
  <si>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</si>
  <si>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</si>
  <si>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</si>
  <si>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</si>
  <si>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</si>
  <si>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</si>
  <si>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</si>
  <si>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</si>
  <si>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</si>
  <si>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</si>
  <si>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</si>
  <si>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</si>
  <si>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</si>
  <si>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</si>
  <si>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</si>
  <si>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</si>
  <si>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</si>
  <si>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</si>
  <si>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</si>
  <si>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</si>
  <si>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</si>
  <si>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</si>
  <si>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</si>
  <si>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</si>
  <si>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</si>
  <si>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</si>
  <si>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</si>
  <si>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</si>
  <si>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</si>
  <si>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</si>
  <si>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</si>
  <si>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</si>
  <si>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</si>
  <si>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</si>
  <si>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</si>
  <si>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</si>
  <si>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</si>
  <si>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</si>
  <si>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</si>
  <si>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</si>
  <si>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</si>
  <si>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</si>
  <si>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</si>
  <si>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8335 E</t>
  </si>
  <si>
    <t>8436 E</t>
  </si>
  <si>
    <t>8526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</si>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</sst>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5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165" fontId="3" fillId="9" borderId="0" xfId="1" applyNumberFormat="1" applyFont="1" applyFill="1"/>
    <xf numFmtId="0" fontId="49" fillId="9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CC99FF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0"/>
      <c r="C1" s="322" t="s">
        <v>29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21" ht="16.5" thickBot="1" x14ac:dyDescent="0.3">
      <c r="B2" s="321"/>
      <c r="C2" s="4"/>
      <c r="H2" s="6"/>
      <c r="I2" s="7"/>
      <c r="J2" s="8"/>
      <c r="L2" s="3"/>
      <c r="M2" s="7"/>
      <c r="N2" s="9"/>
    </row>
    <row r="3" spans="1:21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6"/>
      <c r="R3" s="303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05" t="s">
        <v>4</v>
      </c>
      <c r="F4" s="306"/>
      <c r="H4" s="307" t="s">
        <v>5</v>
      </c>
      <c r="I4" s="308"/>
      <c r="J4" s="18"/>
      <c r="K4" s="19"/>
      <c r="L4" s="20"/>
      <c r="M4" s="21" t="s">
        <v>6</v>
      </c>
      <c r="N4" s="22" t="s">
        <v>7</v>
      </c>
      <c r="P4" s="309" t="s">
        <v>8</v>
      </c>
      <c r="Q4" s="310"/>
      <c r="R4" s="304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27">
        <f>SUM(M5:M39)</f>
        <v>1666347.5</v>
      </c>
      <c r="N49" s="312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28"/>
      <c r="N50" s="313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14" t="s">
        <v>13</v>
      </c>
      <c r="I55" s="315"/>
      <c r="J55" s="135"/>
      <c r="K55" s="316">
        <f>I53+L53</f>
        <v>63475.360000000001</v>
      </c>
      <c r="L55" s="317"/>
      <c r="M55" s="318">
        <f>N49+M49</f>
        <v>1715746.5</v>
      </c>
      <c r="N55" s="319"/>
      <c r="P55" s="36"/>
      <c r="Q55" s="9"/>
    </row>
    <row r="56" spans="1:18" ht="15.75" x14ac:dyDescent="0.25">
      <c r="D56" s="311" t="s">
        <v>14</v>
      </c>
      <c r="E56" s="311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29" t="s">
        <v>15</v>
      </c>
      <c r="E57" s="329"/>
      <c r="F57" s="131">
        <v>-1524395.48</v>
      </c>
      <c r="I57" s="330" t="s">
        <v>16</v>
      </c>
      <c r="J57" s="331"/>
      <c r="K57" s="332">
        <f>F59+F60+F61</f>
        <v>393764.05999999994</v>
      </c>
      <c r="L57" s="333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34">
        <f>-C4</f>
        <v>-373948.72</v>
      </c>
      <c r="L59" s="335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36" t="s">
        <v>21</v>
      </c>
      <c r="E61" s="337"/>
      <c r="F61" s="151">
        <v>223528.9</v>
      </c>
      <c r="I61" s="338" t="s">
        <v>22</v>
      </c>
      <c r="J61" s="339"/>
      <c r="K61" s="340">
        <f>K57+K59</f>
        <v>19815.339999999967</v>
      </c>
      <c r="L61" s="340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0"/>
      <c r="C1" s="322" t="s">
        <v>61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21" ht="16.5" thickBot="1" x14ac:dyDescent="0.3">
      <c r="B2" s="321"/>
      <c r="C2" s="4"/>
      <c r="H2" s="6"/>
      <c r="I2" s="7"/>
      <c r="J2" s="8"/>
      <c r="L2" s="3"/>
      <c r="M2" s="7"/>
      <c r="N2" s="9"/>
    </row>
    <row r="3" spans="1:21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6"/>
      <c r="R3" s="303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05" t="s">
        <v>4</v>
      </c>
      <c r="F4" s="306"/>
      <c r="H4" s="307" t="s">
        <v>5</v>
      </c>
      <c r="I4" s="308"/>
      <c r="J4" s="18"/>
      <c r="K4" s="19"/>
      <c r="L4" s="20"/>
      <c r="M4" s="21" t="s">
        <v>6</v>
      </c>
      <c r="N4" s="22" t="s">
        <v>7</v>
      </c>
      <c r="P4" s="342" t="s">
        <v>8</v>
      </c>
      <c r="Q4" s="343"/>
      <c r="R4" s="341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27">
        <f>SUM(M5:M39)</f>
        <v>2238523</v>
      </c>
      <c r="N45" s="312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28"/>
      <c r="N46" s="31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14" t="s">
        <v>13</v>
      </c>
      <c r="I51" s="315"/>
      <c r="J51" s="135"/>
      <c r="K51" s="316">
        <f>I49+L49</f>
        <v>90767.040000000008</v>
      </c>
      <c r="L51" s="317"/>
      <c r="M51" s="318">
        <f>N45+M45</f>
        <v>2335781</v>
      </c>
      <c r="N51" s="319"/>
      <c r="P51" s="36"/>
      <c r="Q51" s="9"/>
    </row>
    <row r="52" spans="1:17" ht="15.75" x14ac:dyDescent="0.25">
      <c r="D52" s="311" t="s">
        <v>14</v>
      </c>
      <c r="E52" s="311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29" t="s">
        <v>15</v>
      </c>
      <c r="E53" s="329"/>
      <c r="F53" s="131">
        <v>-2224189.7400000002</v>
      </c>
      <c r="I53" s="330" t="s">
        <v>16</v>
      </c>
      <c r="J53" s="331"/>
      <c r="K53" s="332">
        <f>F55+F56+F57</f>
        <v>296963.76999999973</v>
      </c>
      <c r="L53" s="333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34">
        <f>-C4</f>
        <v>-223528.9</v>
      </c>
      <c r="L55" s="335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36" t="s">
        <v>21</v>
      </c>
      <c r="E57" s="337"/>
      <c r="F57" s="151">
        <v>230554.55</v>
      </c>
      <c r="I57" s="338" t="s">
        <v>22</v>
      </c>
      <c r="J57" s="339"/>
      <c r="K57" s="340">
        <f>K53+K55</f>
        <v>73434.869999999733</v>
      </c>
      <c r="L57" s="340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J64" sqref="J63:J64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0"/>
      <c r="C1" s="322" t="s">
        <v>115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21" ht="16.5" thickBot="1" x14ac:dyDescent="0.3">
      <c r="B2" s="321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6"/>
      <c r="R3" s="303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05" t="s">
        <v>4</v>
      </c>
      <c r="F4" s="306"/>
      <c r="H4" s="307" t="s">
        <v>5</v>
      </c>
      <c r="I4" s="308"/>
      <c r="J4" s="255"/>
      <c r="K4" s="256"/>
      <c r="L4" s="16"/>
      <c r="M4" s="21" t="s">
        <v>6</v>
      </c>
      <c r="N4" s="22" t="s">
        <v>7</v>
      </c>
      <c r="P4" s="342" t="s">
        <v>8</v>
      </c>
      <c r="Q4" s="343"/>
      <c r="R4" s="341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27">
        <f>SUM(M5:M39)</f>
        <v>2689952</v>
      </c>
      <c r="N45" s="312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28"/>
      <c r="N46" s="31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14" t="s">
        <v>13</v>
      </c>
      <c r="I51" s="315"/>
      <c r="J51" s="135"/>
      <c r="K51" s="316">
        <f>I49+L49</f>
        <v>425400.67</v>
      </c>
      <c r="L51" s="317"/>
      <c r="M51" s="318">
        <f>N45+M45</f>
        <v>2751374</v>
      </c>
      <c r="N51" s="319"/>
      <c r="P51" s="36"/>
      <c r="Q51" s="9"/>
    </row>
    <row r="52" spans="1:17" x14ac:dyDescent="0.25">
      <c r="D52" s="311" t="s">
        <v>14</v>
      </c>
      <c r="E52" s="311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29" t="s">
        <v>15</v>
      </c>
      <c r="E53" s="329"/>
      <c r="F53" s="131">
        <v>-2879446.04</v>
      </c>
      <c r="I53" s="330" t="s">
        <v>16</v>
      </c>
      <c r="J53" s="331"/>
      <c r="K53" s="344">
        <f>F55+F56+F57</f>
        <v>-42041.369999999937</v>
      </c>
      <c r="L53" s="345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-415321.70999999996</v>
      </c>
      <c r="H55" s="23"/>
      <c r="I55" s="146" t="s">
        <v>18</v>
      </c>
      <c r="J55" s="147"/>
      <c r="K55" s="346">
        <f>-C4</f>
        <v>-230554.55</v>
      </c>
      <c r="L55" s="347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36" t="s">
        <v>21</v>
      </c>
      <c r="E57" s="337"/>
      <c r="F57" s="151">
        <v>341192.34</v>
      </c>
      <c r="I57" s="348" t="s">
        <v>170</v>
      </c>
      <c r="J57" s="349"/>
      <c r="K57" s="350">
        <f>K53+K55</f>
        <v>-272595.91999999993</v>
      </c>
      <c r="L57" s="35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3" activePane="bottomLeft" state="frozen"/>
      <selection pane="bottomLeft" activeCell="B48" sqref="B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6">
        <v>45012</v>
      </c>
      <c r="B44" s="248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2879446.0400000005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2879446.0400000005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2879446.0400000005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2879446.0400000005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2879446.0400000005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2879446.0400000005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2879446.0400000005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2879446.0400000005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2879446.0400000005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2879446.0400000005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2879446.0400000005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2879446.0400000005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2879446.0400000005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2879446.0400000005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2879446.0400000005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2879446.0400000005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2879446.0400000005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2879446.0400000005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2879446.0400000005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2879446.0400000005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2879446.0400000005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2879446.0400000005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2879446.0400000005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2879446.0400000005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2879446.0400000005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2879446.0400000005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2879446.0400000005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2879446.0400000005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2879446.0400000005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2879446.0400000005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2879446.0400000005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2879446.0400000005</v>
      </c>
    </row>
    <row r="79" spans="1:6" ht="19.5" thickBot="1" x14ac:dyDescent="0.35">
      <c r="A79" s="201"/>
      <c r="B79" s="202"/>
      <c r="C79" s="203">
        <f>SUM(C3:C78)</f>
        <v>2879446.0400000005</v>
      </c>
      <c r="D79" s="175"/>
      <c r="E79" s="204">
        <f>SUM(E3:E78)</f>
        <v>0</v>
      </c>
      <c r="F79" s="205">
        <f>F78</f>
        <v>2879446.0400000005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tabSelected="1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J28" sqref="J28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0"/>
      <c r="C1" s="322" t="s">
        <v>171</v>
      </c>
      <c r="D1" s="323"/>
      <c r="E1" s="323"/>
      <c r="F1" s="323"/>
      <c r="G1" s="323"/>
      <c r="H1" s="323"/>
      <c r="I1" s="323"/>
      <c r="J1" s="323"/>
      <c r="K1" s="323"/>
      <c r="L1" s="323"/>
      <c r="M1" s="323"/>
    </row>
    <row r="2" spans="1:21" ht="16.5" thickBot="1" x14ac:dyDescent="0.3">
      <c r="B2" s="321"/>
      <c r="C2" s="4"/>
      <c r="H2" s="6"/>
      <c r="I2" s="7"/>
      <c r="J2" s="353" t="s">
        <v>217</v>
      </c>
      <c r="K2" s="354"/>
      <c r="L2" s="253"/>
      <c r="M2" s="7"/>
      <c r="N2" s="9"/>
    </row>
    <row r="3" spans="1:21" ht="21.75" thickBot="1" x14ac:dyDescent="0.35">
      <c r="B3" s="324" t="s">
        <v>0</v>
      </c>
      <c r="C3" s="325"/>
      <c r="D3" s="10"/>
      <c r="E3" s="11"/>
      <c r="F3" s="11"/>
      <c r="H3" s="326" t="s">
        <v>1</v>
      </c>
      <c r="I3" s="326"/>
      <c r="K3" s="13"/>
      <c r="L3" s="13"/>
      <c r="M3" s="6"/>
      <c r="R3" s="351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05" t="s">
        <v>4</v>
      </c>
      <c r="F4" s="306"/>
      <c r="H4" s="307" t="s">
        <v>5</v>
      </c>
      <c r="I4" s="308"/>
      <c r="J4" s="255"/>
      <c r="K4" s="256"/>
      <c r="L4" s="16"/>
      <c r="M4" s="21" t="s">
        <v>6</v>
      </c>
      <c r="N4" s="22" t="s">
        <v>7</v>
      </c>
      <c r="P4" s="342" t="s">
        <v>8</v>
      </c>
      <c r="Q4" s="343"/>
      <c r="R4" s="352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207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208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209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210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211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212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213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214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215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216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27">
        <f>SUM(M5:M39)</f>
        <v>2488709</v>
      </c>
      <c r="N45" s="312">
        <f>SUM(N5:N39)</f>
        <v>78710</v>
      </c>
      <c r="P45" s="98">
        <f t="shared" si="0"/>
        <v>2567419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28"/>
      <c r="N46" s="31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66030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14" t="s">
        <v>13</v>
      </c>
      <c r="I51" s="315"/>
      <c r="J51" s="135"/>
      <c r="K51" s="316">
        <f>I49+L49</f>
        <v>69956.5</v>
      </c>
      <c r="L51" s="317"/>
      <c r="M51" s="318">
        <f>N45+M45</f>
        <v>2567419</v>
      </c>
      <c r="N51" s="319"/>
      <c r="P51" s="36"/>
      <c r="Q51" s="9"/>
    </row>
    <row r="52" spans="1:17" x14ac:dyDescent="0.25">
      <c r="D52" s="311" t="s">
        <v>14</v>
      </c>
      <c r="E52" s="311"/>
      <c r="F52" s="136">
        <f>F49-K51-C49</f>
        <v>2534527.5</v>
      </c>
      <c r="I52" s="137"/>
      <c r="J52" s="138"/>
      <c r="P52" s="36"/>
      <c r="Q52" s="9"/>
    </row>
    <row r="53" spans="1:17" x14ac:dyDescent="0.25">
      <c r="D53" s="329" t="s">
        <v>15</v>
      </c>
      <c r="E53" s="329"/>
      <c r="F53" s="131">
        <v>0</v>
      </c>
      <c r="I53" s="330" t="s">
        <v>16</v>
      </c>
      <c r="J53" s="331"/>
      <c r="K53" s="344">
        <f>F55+F56+F57</f>
        <v>2534527.5</v>
      </c>
      <c r="L53" s="345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2534527.5</v>
      </c>
      <c r="H55" s="23"/>
      <c r="I55" s="146" t="s">
        <v>18</v>
      </c>
      <c r="J55" s="147"/>
      <c r="K55" s="346">
        <f>-C4</f>
        <v>-341192.34</v>
      </c>
      <c r="L55" s="347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/>
      <c r="D57" s="336" t="s">
        <v>21</v>
      </c>
      <c r="E57" s="337"/>
      <c r="F57" s="151">
        <v>0</v>
      </c>
      <c r="I57" s="348" t="s">
        <v>170</v>
      </c>
      <c r="J57" s="349"/>
      <c r="K57" s="350">
        <f>K53+K55</f>
        <v>2193335.16</v>
      </c>
      <c r="L57" s="350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28" workbookViewId="0">
      <selection activeCell="D38" sqref="D3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105806.2</v>
      </c>
      <c r="D29" s="181"/>
      <c r="E29" s="149"/>
      <c r="F29" s="183">
        <f t="shared" si="0"/>
        <v>1368015.03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1435732.6300000001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1544041.11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1555900.01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1653799.57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1759173.1300000001</v>
      </c>
      <c r="J34" s="149">
        <v>0</v>
      </c>
    </row>
    <row r="35" spans="1:10" ht="18.75" customHeight="1" x14ac:dyDescent="0.25">
      <c r="A35" s="181">
        <v>45042</v>
      </c>
      <c r="B35" s="182" t="s">
        <v>204</v>
      </c>
      <c r="C35" s="149">
        <v>512</v>
      </c>
      <c r="D35" s="181"/>
      <c r="E35" s="149"/>
      <c r="F35" s="183">
        <f t="shared" si="0"/>
        <v>1759685.1300000001</v>
      </c>
      <c r="J35" s="149">
        <v>0</v>
      </c>
    </row>
    <row r="36" spans="1:10" ht="18.75" customHeight="1" x14ac:dyDescent="0.25">
      <c r="A36" s="181">
        <v>45043</v>
      </c>
      <c r="B36" s="182" t="s">
        <v>205</v>
      </c>
      <c r="C36" s="149">
        <v>19096.3</v>
      </c>
      <c r="D36" s="181"/>
      <c r="E36" s="149"/>
      <c r="F36" s="183">
        <f t="shared" si="0"/>
        <v>1778781.4300000002</v>
      </c>
      <c r="J36" s="133">
        <v>0</v>
      </c>
    </row>
    <row r="37" spans="1:10" ht="18.75" customHeight="1" x14ac:dyDescent="0.25">
      <c r="A37" s="181">
        <v>45044</v>
      </c>
      <c r="B37" s="182" t="s">
        <v>206</v>
      </c>
      <c r="C37" s="149">
        <v>59000.24</v>
      </c>
      <c r="D37" s="181"/>
      <c r="E37" s="149"/>
      <c r="F37" s="183">
        <f t="shared" si="0"/>
        <v>1837781.6700000002</v>
      </c>
      <c r="J37" s="187">
        <f>SUM(J29:J36)</f>
        <v>0</v>
      </c>
    </row>
    <row r="38" spans="1:10" ht="18.75" customHeight="1" x14ac:dyDescent="0.25">
      <c r="A38" s="181"/>
      <c r="B38" s="182"/>
      <c r="C38" s="149"/>
      <c r="D38" s="181"/>
      <c r="E38" s="149"/>
      <c r="F38" s="183">
        <f t="shared" si="0"/>
        <v>1837781.6700000002</v>
      </c>
    </row>
    <row r="39" spans="1:10" ht="18.75" customHeight="1" x14ac:dyDescent="0.25">
      <c r="A39" s="181"/>
      <c r="B39" s="182"/>
      <c r="C39" s="149"/>
      <c r="D39" s="181"/>
      <c r="E39" s="149"/>
      <c r="F39" s="183">
        <f t="shared" si="0"/>
        <v>1837781.6700000002</v>
      </c>
    </row>
    <row r="40" spans="1:10" ht="18.75" customHeight="1" x14ac:dyDescent="0.25">
      <c r="A40" s="181"/>
      <c r="B40" s="182"/>
      <c r="C40" s="149"/>
      <c r="D40" s="181"/>
      <c r="E40" s="100"/>
      <c r="F40" s="183">
        <f t="shared" si="0"/>
        <v>1837781.6700000002</v>
      </c>
    </row>
    <row r="41" spans="1:10" ht="18.75" customHeight="1" x14ac:dyDescent="0.25">
      <c r="A41" s="181"/>
      <c r="B41" s="182"/>
      <c r="C41" s="149"/>
      <c r="D41" s="181"/>
      <c r="E41" s="100"/>
      <c r="F41" s="183">
        <f t="shared" si="0"/>
        <v>1837781.6700000002</v>
      </c>
    </row>
    <row r="42" spans="1:10" ht="24" customHeight="1" x14ac:dyDescent="0.25">
      <c r="A42" s="185"/>
      <c r="B42" s="186"/>
      <c r="C42" s="149"/>
      <c r="D42" s="185"/>
      <c r="E42" s="100"/>
      <c r="F42" s="183">
        <f t="shared" si="0"/>
        <v>1837781.6700000002</v>
      </c>
    </row>
    <row r="43" spans="1:10" ht="23.25" customHeight="1" x14ac:dyDescent="0.25">
      <c r="A43" s="245"/>
      <c r="B43" s="247"/>
      <c r="C43" s="149"/>
      <c r="D43" s="192"/>
      <c r="E43" s="100"/>
      <c r="F43" s="183">
        <f t="shared" si="0"/>
        <v>1837781.6700000002</v>
      </c>
    </row>
    <row r="44" spans="1:10" ht="23.25" customHeight="1" x14ac:dyDescent="0.25">
      <c r="A44" s="246"/>
      <c r="B44" s="248"/>
      <c r="C44" s="149"/>
      <c r="D44" s="192"/>
      <c r="E44" s="100"/>
      <c r="F44" s="183">
        <f t="shared" si="0"/>
        <v>1837781.6700000002</v>
      </c>
    </row>
    <row r="45" spans="1:10" ht="23.25" customHeight="1" x14ac:dyDescent="0.25">
      <c r="A45" s="246"/>
      <c r="B45" s="248"/>
      <c r="C45" s="149"/>
      <c r="D45" s="192"/>
      <c r="E45" s="100"/>
      <c r="F45" s="183">
        <f t="shared" si="0"/>
        <v>1837781.6700000002</v>
      </c>
    </row>
    <row r="46" spans="1:10" ht="23.25" customHeight="1" x14ac:dyDescent="0.25">
      <c r="A46" s="246"/>
      <c r="B46" s="248"/>
      <c r="C46" s="149"/>
      <c r="D46" s="192"/>
      <c r="E46" s="100"/>
      <c r="F46" s="183">
        <f t="shared" si="0"/>
        <v>1837781.6700000002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1837781.6700000002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1837781.6700000002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1837781.6700000002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1837781.6700000002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1837781.6700000002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1837781.6700000002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1837781.6700000002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1837781.6700000002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1837781.6700000002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1837781.6700000002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1837781.6700000002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1837781.6700000002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1837781.6700000002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1837781.6700000002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1837781.6700000002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1837781.6700000002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1837781.6700000002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1837781.6700000002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1837781.6700000002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1837781.6700000002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1837781.6700000002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1837781.6700000002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1837781.6700000002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1837781.6700000002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1837781.6700000002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1837781.6700000002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1837781.6700000002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1837781.6700000002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1837781.6700000002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1837781.6700000002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1837781.6700000002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1837781.6700000002</v>
      </c>
    </row>
    <row r="79" spans="1:6" ht="19.5" thickBot="1" x14ac:dyDescent="0.35">
      <c r="A79" s="201"/>
      <c r="B79" s="202"/>
      <c r="C79" s="203">
        <f>SUM(C3:C78)</f>
        <v>1837781.6700000002</v>
      </c>
      <c r="D79" s="175"/>
      <c r="E79" s="204">
        <f>SUM(E3:E78)</f>
        <v>0</v>
      </c>
      <c r="F79" s="205">
        <f>F78</f>
        <v>1837781.6700000002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2023-04-28T14:40:13Z</cp:lastPrinted>
  <dcterms:created xsi:type="dcterms:W3CDTF">2023-02-07T18:40:23Z</dcterms:created>
  <dcterms:modified xsi:type="dcterms:W3CDTF">2023-05-17T21:40:47Z</dcterms:modified>
</cp:coreProperties>
</file>