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state="hidden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state="hidden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M1" i="188" l="1"/>
  <c r="M1" i="40"/>
  <c r="K1" i="57"/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<sst xmlns="http://schemas.openxmlformats.org/spreadsheetml/2006/main" count="2362" uniqueCount="216">
  <si>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</si>
  <si>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</si>
  <si>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</si>
  <si>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</si>
  <si>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</si>
  <si>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</si>
  <si>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</si>
  <si>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</si>
  <si>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</si>
  <si>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</si>
  <si>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</si>
  <si>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</si>
  <si>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</si>
  <si>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</si>
  <si>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</si>
  <si>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</si>
  <si>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</si>
  <si>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</si>
  <si>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</si>
  <si>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</si>
  <si>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</si>
  <si>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</si>
  <si>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</si>
  <si>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</si>
  <si>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</si>
  <si>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</si>
  <si>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</si>
  <si>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</si>
  <si>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</si>
  <si>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</si>
  <si>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</si>
  <si>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</si>
  <si>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</si>
  <si>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</si>
  <si>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</si>
  <si>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</si>
  <si>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</si>
  <si>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</si>
  <si>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</si>
  <si>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</si>
  <si>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</si>
  <si>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</si>
  <si>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</si>
  <si>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</si>
  <si>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</si>
  <si>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</si>
  <si>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</si>
  <si>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</si>
  <si>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</si>
  <si>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</si>
  <si>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</si>
  <si>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</si>
  <si>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</si>
  <si>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</si>
  <si>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</si>
  <si>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</si>
  <si>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</si>
  <si>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</si>
  <si>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</si>
  <si>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</si>
  <si>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</si>
  <si>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</si>
  <si>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</si>
  <si>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</si>
  <si>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</si>
  <si>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</si>
  <si>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</si>
  <si>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</si>
  <si>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</si>
  <si>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</si>
  <si>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</si>
  <si>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</si>
  <si>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</si>
  <si>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</si>
  <si>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</si>
  <si>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</si>
  <si>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</si>
  <si>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</si>
  <si>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</si>
  <si>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</si>
  <si>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</si>
  <si>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</si>
  <si>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</si>
  <si>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</si>
  <si>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</si>
  <si>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</si>
  <si>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</si>
  <si>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</si>
  <si>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</si>
  <si>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</si>
  <si>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</si>
  <si>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</si>
  <si>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</si>
  <si>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</si>
  <si>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</si>
  <si>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</si>
  <si>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</si>
  <si>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</si>
  <si>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</si>
  <si>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</si>
  <si>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</si>
  <si>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</si>
  <si>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</si>
  <si>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</si>
  <si>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</si>
  <si>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</si>
  <si>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</si>
  <si>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</si>
  <si>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</si>
  <si>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</si>
  <si>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</si>
  <si>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</si>
  <si>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RECORTE COSTILLA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</si>
  <si>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</si>
  <si>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</si>
  <si>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</si>
  <si>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</si>
  <si>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</si>
  <si>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</si>
  <si>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</si>
  <si>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</si>
  <si>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</si>
  <si>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</si>
  <si>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</si>
  <si>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</si>
  <si>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</si>
  <si>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</si>
  <si>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</si>
  <si>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</si>
  <si>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</si>
  <si>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</si>
  <si>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</si>
  <si>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ENTRADAS DEL MES DE  SEPTIEMBRE    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</si>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</sst>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7" fillId="0" borderId="82" xfId="0" applyFont="1" applyFill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FF66FF"/>
      <color rgb="FFFF3399"/>
      <color rgb="FF00FF00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205</v>
      </c>
      <c r="C1" s="386"/>
      <c r="D1" s="102"/>
      <c r="E1" s="819"/>
      <c r="F1" s="54"/>
      <c r="G1" s="773"/>
      <c r="H1" s="54"/>
      <c r="I1" s="388"/>
      <c r="K1" s="1020" t="s">
        <v>26</v>
      </c>
      <c r="L1" s="732"/>
      <c r="M1" s="1022" t="s">
        <v>27</v>
      </c>
      <c r="N1" s="494"/>
      <c r="P1" s="98" t="s">
        <v>38</v>
      </c>
      <c r="Q1" s="1018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21"/>
      <c r="L2" s="733" t="s">
        <v>29</v>
      </c>
      <c r="M2" s="1023"/>
      <c r="N2" s="495" t="s">
        <v>29</v>
      </c>
      <c r="O2" s="653" t="s">
        <v>30</v>
      </c>
      <c r="P2" s="99" t="s">
        <v>39</v>
      </c>
      <c r="Q2" s="101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1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>
        <f>PIERNA!B4</f>
        <v>0</v>
      </c>
      <c r="C4" s="262">
        <f>PIERNA!C4</f>
        <v>0</v>
      </c>
      <c r="D4" s="264">
        <f>PIERNA!D4</f>
        <v>0</v>
      </c>
      <c r="E4" s="268">
        <f>PIERNA!E4</f>
        <v>0</v>
      </c>
      <c r="F4" s="810">
        <f>PIERNA!F4</f>
        <v>0</v>
      </c>
      <c r="G4" s="101">
        <f>PIERNA!G4</f>
        <v>0</v>
      </c>
      <c r="H4" s="588">
        <f>PIERNA!H4</f>
        <v>0</v>
      </c>
      <c r="I4" s="107">
        <f>PIERNA!I4</f>
        <v>0</v>
      </c>
      <c r="J4" s="576"/>
      <c r="K4" s="636"/>
      <c r="L4" s="637"/>
      <c r="M4" s="636"/>
      <c r="N4" s="638"/>
      <c r="O4" s="654"/>
      <c r="P4" s="639"/>
      <c r="Q4" s="642"/>
      <c r="R4" s="967"/>
      <c r="S4" s="66">
        <f>Q4</f>
        <v>0</v>
      </c>
      <c r="T4" s="66" t="e">
        <f>S4/H4</f>
        <v>#DIV/0!</v>
      </c>
      <c r="U4" s="242"/>
    </row>
    <row r="5" spans="1:29" s="163" customFormat="1" ht="15.75" x14ac:dyDescent="0.25">
      <c r="A5" s="101">
        <v>2</v>
      </c>
      <c r="B5" s="650">
        <f>PIERNA!B5</f>
        <v>0</v>
      </c>
      <c r="C5" s="262">
        <f>PIERNA!C5</f>
        <v>0</v>
      </c>
      <c r="D5" s="264">
        <f>PIERNA!D5</f>
        <v>0</v>
      </c>
      <c r="E5" s="140">
        <f>PIERNA!E5</f>
        <v>0</v>
      </c>
      <c r="F5" s="810">
        <f>PIERNA!F5</f>
        <v>0</v>
      </c>
      <c r="G5" s="101">
        <f>PIERNA!G5</f>
        <v>0</v>
      </c>
      <c r="H5" s="588">
        <f>PIERNA!H5</f>
        <v>0</v>
      </c>
      <c r="I5" s="107">
        <f>PIERNA!I5</f>
        <v>0</v>
      </c>
      <c r="J5" s="576"/>
      <c r="K5" s="636"/>
      <c r="L5" s="637"/>
      <c r="M5" s="636"/>
      <c r="N5" s="638"/>
      <c r="O5" s="641"/>
      <c r="P5" s="639"/>
      <c r="Q5" s="639"/>
      <c r="R5" s="640"/>
      <c r="S5" s="66">
        <f>Q5+M5+K5+P5</f>
        <v>0</v>
      </c>
      <c r="T5" s="66" t="e">
        <f>S5/H5+0.1</f>
        <v>#DIV/0!</v>
      </c>
      <c r="U5" s="211"/>
    </row>
    <row r="6" spans="1:29" s="163" customFormat="1" ht="15.75" x14ac:dyDescent="0.25">
      <c r="A6" s="101">
        <v>3</v>
      </c>
      <c r="B6" s="351">
        <f>PIERNA!B6</f>
        <v>0</v>
      </c>
      <c r="C6" s="262">
        <f>PIERNA!C6</f>
        <v>0</v>
      </c>
      <c r="D6" s="104">
        <f>PIERNA!D6</f>
        <v>0</v>
      </c>
      <c r="E6" s="140">
        <f>PIERNA!E6</f>
        <v>0</v>
      </c>
      <c r="F6" s="810">
        <f>PIERNA!F6</f>
        <v>0</v>
      </c>
      <c r="G6" s="101">
        <f>PIERNA!G6</f>
        <v>0</v>
      </c>
      <c r="H6" s="588">
        <f>PIERNA!H6</f>
        <v>0</v>
      </c>
      <c r="I6" s="107">
        <f>PIERNA!I6</f>
        <v>0</v>
      </c>
      <c r="J6" s="576"/>
      <c r="K6" s="636"/>
      <c r="L6" s="637"/>
      <c r="M6" s="636"/>
      <c r="N6" s="638"/>
      <c r="O6" s="641"/>
      <c r="P6" s="639"/>
      <c r="Q6" s="639"/>
      <c r="R6" s="957"/>
      <c r="S6" s="66">
        <f t="shared" si="0"/>
        <v>0</v>
      </c>
      <c r="T6" s="66" t="e">
        <f>S6/H6+0.1</f>
        <v>#DIV/0!</v>
      </c>
      <c r="U6" s="242"/>
    </row>
    <row r="7" spans="1:29" s="163" customFormat="1" ht="15.75" customHeight="1" x14ac:dyDescent="0.25">
      <c r="A7" s="101">
        <v>4</v>
      </c>
      <c r="B7" s="351">
        <f>PIERNA!B7</f>
        <v>0</v>
      </c>
      <c r="C7" s="262">
        <f>PIERNA!C7</f>
        <v>0</v>
      </c>
      <c r="D7" s="104">
        <f>PIERNA!D7</f>
        <v>0</v>
      </c>
      <c r="E7" s="140">
        <f>PIERNA!E7</f>
        <v>0</v>
      </c>
      <c r="F7" s="810">
        <f>PIERNA!F7</f>
        <v>0</v>
      </c>
      <c r="G7" s="101">
        <f>PIERNA!G7</f>
        <v>0</v>
      </c>
      <c r="H7" s="588">
        <f>PIERNA!H7</f>
        <v>0</v>
      </c>
      <c r="I7" s="107">
        <f>PIERNA!I7</f>
        <v>0</v>
      </c>
      <c r="J7" s="576"/>
      <c r="K7" s="642"/>
      <c r="L7" s="637"/>
      <c r="M7" s="636"/>
      <c r="N7" s="638"/>
      <c r="O7" s="641"/>
      <c r="P7" s="643"/>
      <c r="Q7" s="639"/>
      <c r="R7" s="640"/>
      <c r="S7" s="66">
        <f t="shared" si="0"/>
        <v>0</v>
      </c>
      <c r="T7" s="66" t="e">
        <f>S7/H7</f>
        <v>#DIV/0!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>
        <f>PIERNA!B8</f>
        <v>0</v>
      </c>
      <c r="C8" s="270">
        <f>PIERNA!C8</f>
        <v>0</v>
      </c>
      <c r="D8" s="104">
        <f>PIERNA!D8</f>
        <v>0</v>
      </c>
      <c r="E8" s="140">
        <f>PIERNA!E8</f>
        <v>0</v>
      </c>
      <c r="F8" s="810">
        <f>PIERNA!F8</f>
        <v>0</v>
      </c>
      <c r="G8" s="101">
        <f>PIERNA!G8</f>
        <v>0</v>
      </c>
      <c r="H8" s="588">
        <f>PIERNA!H8</f>
        <v>0</v>
      </c>
      <c r="I8" s="107">
        <f>PIERNA!I8</f>
        <v>0</v>
      </c>
      <c r="J8" s="576"/>
      <c r="K8" s="636"/>
      <c r="L8" s="637"/>
      <c r="M8" s="636"/>
      <c r="N8" s="638"/>
      <c r="O8" s="654"/>
      <c r="P8" s="615"/>
      <c r="Q8" s="639"/>
      <c r="R8" s="640"/>
      <c r="S8" s="66">
        <f t="shared" si="0"/>
        <v>0</v>
      </c>
      <c r="T8" s="66" t="e">
        <f t="shared" ref="T8:T41" si="4">S8/H8+0.1</f>
        <v>#DIV/0!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>
        <f>PIERNA!B9</f>
        <v>0</v>
      </c>
      <c r="C9" s="262">
        <f>PIERNA!C9</f>
        <v>0</v>
      </c>
      <c r="D9" s="104">
        <f>PIERNA!D9</f>
        <v>0</v>
      </c>
      <c r="E9" s="140">
        <f>PIERNA!E9</f>
        <v>0</v>
      </c>
      <c r="F9" s="810">
        <f>PIERNA!F9</f>
        <v>0</v>
      </c>
      <c r="G9" s="101">
        <f>PIERNA!G9</f>
        <v>0</v>
      </c>
      <c r="H9" s="588">
        <f>PIERNA!H9</f>
        <v>0</v>
      </c>
      <c r="I9" s="107">
        <f>PIERNA!I9</f>
        <v>0</v>
      </c>
      <c r="J9" s="576"/>
      <c r="K9" s="636"/>
      <c r="L9" s="637"/>
      <c r="M9" s="636"/>
      <c r="N9" s="638"/>
      <c r="O9" s="641"/>
      <c r="P9" s="576"/>
      <c r="Q9" s="639"/>
      <c r="R9" s="640"/>
      <c r="S9" s="66">
        <f>Q9+M9+K9</f>
        <v>0</v>
      </c>
      <c r="T9" s="66" t="e">
        <f t="shared" si="4"/>
        <v>#DIV/0!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>
        <f>PIERNA!B10</f>
        <v>0</v>
      </c>
      <c r="C10" s="262">
        <f>PIERNA!C10</f>
        <v>0</v>
      </c>
      <c r="D10" s="104">
        <f>PIERNA!D10</f>
        <v>0</v>
      </c>
      <c r="E10" s="140">
        <f>PIERNA!E10</f>
        <v>0</v>
      </c>
      <c r="F10" s="810">
        <f>PIERNA!F10</f>
        <v>0</v>
      </c>
      <c r="G10" s="101">
        <f>PIERNA!G10</f>
        <v>0</v>
      </c>
      <c r="H10" s="588">
        <f>PIERNA!H10</f>
        <v>0</v>
      </c>
      <c r="I10" s="107">
        <f>PIERNA!I10</f>
        <v>0</v>
      </c>
      <c r="J10" s="576"/>
      <c r="K10" s="636"/>
      <c r="L10" s="637"/>
      <c r="M10" s="636"/>
      <c r="N10" s="638"/>
      <c r="O10" s="641"/>
      <c r="P10" s="639"/>
      <c r="Q10" s="639"/>
      <c r="R10" s="640"/>
      <c r="S10" s="66">
        <f>Q10+M10+K10+P10</f>
        <v>0</v>
      </c>
      <c r="T10" s="66" t="e">
        <f>S10/H10+0.1</f>
        <v>#DIV/0!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>
        <f>PIERNA!B11</f>
        <v>0</v>
      </c>
      <c r="C11" s="262">
        <f>PIERNA!C11</f>
        <v>0</v>
      </c>
      <c r="D11" s="104">
        <f>PIERNA!D11</f>
        <v>0</v>
      </c>
      <c r="E11" s="140">
        <f>PIERNA!E11</f>
        <v>0</v>
      </c>
      <c r="F11" s="810">
        <f>PIERNA!F11</f>
        <v>0</v>
      </c>
      <c r="G11" s="101">
        <f>PIERNA!G11</f>
        <v>0</v>
      </c>
      <c r="H11" s="588">
        <f>PIERNA!H11</f>
        <v>0</v>
      </c>
      <c r="I11" s="107">
        <f>PIERNA!I11</f>
        <v>0</v>
      </c>
      <c r="J11" s="576"/>
      <c r="K11" s="636"/>
      <c r="L11" s="637"/>
      <c r="M11" s="636"/>
      <c r="N11" s="638"/>
      <c r="O11" s="655"/>
      <c r="P11" s="793"/>
      <c r="Q11" s="639"/>
      <c r="R11" s="640"/>
      <c r="S11" s="66">
        <f t="shared" si="0"/>
        <v>0</v>
      </c>
      <c r="T11" s="66" t="e">
        <f>S11/H11+0.1</f>
        <v>#DIV/0!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18">
        <f>PIERNA!B12</f>
        <v>0</v>
      </c>
      <c r="C12" s="262">
        <f>PIERNA!C12</f>
        <v>0</v>
      </c>
      <c r="D12" s="104">
        <f>PIERNA!D12</f>
        <v>0</v>
      </c>
      <c r="E12" s="140">
        <f>PIERNA!E12</f>
        <v>0</v>
      </c>
      <c r="F12" s="810">
        <f>PIERNA!F12</f>
        <v>0</v>
      </c>
      <c r="G12" s="101">
        <f>PIERNA!G12</f>
        <v>0</v>
      </c>
      <c r="H12" s="588">
        <f>PIERNA!H12</f>
        <v>0</v>
      </c>
      <c r="I12" s="107">
        <f>PIERNA!I12</f>
        <v>0</v>
      </c>
      <c r="J12" s="576"/>
      <c r="K12" s="636"/>
      <c r="L12" s="637"/>
      <c r="M12" s="636"/>
      <c r="N12" s="638"/>
      <c r="O12" s="655"/>
      <c r="P12" s="576"/>
      <c r="Q12" s="639"/>
      <c r="R12" s="640"/>
      <c r="S12" s="66">
        <f>Q12+M12+K12</f>
        <v>0</v>
      </c>
      <c r="T12" s="66" t="e">
        <f>S12/H12</f>
        <v>#DIV/0!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>
        <f>PIERNA!B13</f>
        <v>0</v>
      </c>
      <c r="C13" s="262">
        <f>PIERNA!C13</f>
        <v>0</v>
      </c>
      <c r="D13" s="104">
        <f>PIERNA!D13</f>
        <v>0</v>
      </c>
      <c r="E13" s="140">
        <f>PIERNA!E13</f>
        <v>0</v>
      </c>
      <c r="F13" s="810">
        <f>PIERNA!F13</f>
        <v>0</v>
      </c>
      <c r="G13" s="101">
        <f>PIERNA!G13</f>
        <v>0</v>
      </c>
      <c r="H13" s="588">
        <f>PIERNA!H13</f>
        <v>0</v>
      </c>
      <c r="I13" s="107">
        <f>PIERNA!I13</f>
        <v>0</v>
      </c>
      <c r="J13" s="644"/>
      <c r="K13" s="636"/>
      <c r="L13" s="637"/>
      <c r="M13" s="636"/>
      <c r="N13" s="638"/>
      <c r="O13" s="655"/>
      <c r="P13" s="645"/>
      <c r="Q13" s="642"/>
      <c r="R13" s="640"/>
      <c r="S13" s="66">
        <f t="shared" si="0"/>
        <v>0</v>
      </c>
      <c r="T13" s="66" t="e">
        <f>S13/H13</f>
        <v>#DIV/0!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>
        <f>PIERNA!B14</f>
        <v>0</v>
      </c>
      <c r="C14" s="262">
        <f>PIERNA!C14</f>
        <v>0</v>
      </c>
      <c r="D14" s="104">
        <f>PIERNA!D14</f>
        <v>0</v>
      </c>
      <c r="E14" s="140">
        <f>PIERNA!E14</f>
        <v>0</v>
      </c>
      <c r="F14" s="810">
        <f>PIERNA!F14</f>
        <v>0</v>
      </c>
      <c r="G14" s="101">
        <f>PIERNA!G14</f>
        <v>0</v>
      </c>
      <c r="H14" s="588">
        <f>PIERNA!H14</f>
        <v>0</v>
      </c>
      <c r="I14" s="107">
        <f>PIERNA!I14</f>
        <v>0</v>
      </c>
      <c r="J14" s="576"/>
      <c r="K14" s="636"/>
      <c r="L14" s="637"/>
      <c r="M14" s="636"/>
      <c r="N14" s="638"/>
      <c r="O14" s="641"/>
      <c r="P14" s="576"/>
      <c r="Q14" s="642"/>
      <c r="R14" s="646"/>
      <c r="S14" s="66">
        <f>Q14+M14+K14</f>
        <v>0</v>
      </c>
      <c r="T14" s="66" t="e">
        <f>S14/H14</f>
        <v>#DIV/0!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>
        <f>PIERNA!B15</f>
        <v>0</v>
      </c>
      <c r="C15" s="262">
        <f>PIERNA!C15</f>
        <v>0</v>
      </c>
      <c r="D15" s="104">
        <f>PIERNA!D15</f>
        <v>0</v>
      </c>
      <c r="E15" s="140">
        <f>PIERNA!E15</f>
        <v>0</v>
      </c>
      <c r="F15" s="810">
        <f>PIERNA!F15</f>
        <v>0</v>
      </c>
      <c r="G15" s="101">
        <f>PIERNA!G15</f>
        <v>0</v>
      </c>
      <c r="H15" s="588">
        <f>PIERNA!H15</f>
        <v>0</v>
      </c>
      <c r="I15" s="107">
        <f>PIERNA!I15</f>
        <v>0</v>
      </c>
      <c r="J15" s="644"/>
      <c r="K15" s="636"/>
      <c r="L15" s="637"/>
      <c r="M15" s="636"/>
      <c r="N15" s="647"/>
      <c r="O15" s="654"/>
      <c r="P15" s="576"/>
      <c r="Q15" s="642"/>
      <c r="R15" s="648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0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69"/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0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0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2"/>
      <c r="L18" s="735"/>
      <c r="M18" s="636"/>
      <c r="N18" s="638"/>
      <c r="O18" s="656"/>
      <c r="P18" s="639"/>
      <c r="Q18" s="639"/>
      <c r="R18" s="64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0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0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0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4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4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4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4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1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4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71">
        <f>PIERNA!JO5</f>
        <v>0</v>
      </c>
      <c r="G30" s="972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51">
        <f>PIERNA!JV5</f>
        <v>0</v>
      </c>
      <c r="D31" s="614">
        <f>PIERNA!JW5</f>
        <v>0</v>
      </c>
      <c r="E31" s="492">
        <f>PIERNA!JX5</f>
        <v>0</v>
      </c>
      <c r="F31" s="971">
        <f>PIERNA!JY5</f>
        <v>0</v>
      </c>
      <c r="G31" s="972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71">
        <f>PIERNA!KI5</f>
        <v>0</v>
      </c>
      <c r="G32" s="972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11">
        <f>PIERNA!KS5</f>
        <v>0</v>
      </c>
      <c r="G33" s="912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11">
        <f>PIERNA!F34</f>
        <v>0</v>
      </c>
      <c r="G34" s="912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11">
        <f>PIERNA!F35</f>
        <v>0</v>
      </c>
      <c r="G35" s="913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2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81"/>
      <c r="R41" s="882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2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6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4"/>
      <c r="O97" s="849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1024"/>
      <c r="C98" s="953"/>
      <c r="D98" s="953"/>
      <c r="E98" s="955"/>
      <c r="F98" s="953"/>
      <c r="G98" s="953"/>
      <c r="H98" s="953"/>
      <c r="I98" s="857">
        <f t="shared" ref="I98:I105" si="17">H98-F98</f>
        <v>0</v>
      </c>
      <c r="J98" s="796"/>
      <c r="K98" s="633"/>
      <c r="L98" s="665"/>
      <c r="M98" s="633"/>
      <c r="N98" s="865"/>
      <c r="O98" s="1109"/>
      <c r="P98" s="968"/>
      <c r="Q98" s="633"/>
      <c r="R98" s="827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1025"/>
      <c r="C99" s="903"/>
      <c r="D99" s="903"/>
      <c r="E99" s="954"/>
      <c r="F99" s="903"/>
      <c r="G99" s="903"/>
      <c r="H99" s="903"/>
      <c r="I99" s="857">
        <f t="shared" si="17"/>
        <v>0</v>
      </c>
      <c r="J99" s="796"/>
      <c r="K99" s="633"/>
      <c r="L99" s="665"/>
      <c r="M99" s="633"/>
      <c r="N99" s="865"/>
      <c r="O99" s="1110"/>
      <c r="P99" s="969"/>
      <c r="Q99" s="633"/>
      <c r="R99" s="827"/>
      <c r="S99" s="66">
        <f t="shared" si="14"/>
        <v>0</v>
      </c>
      <c r="T99" s="192" t="e">
        <f>S99/H99</f>
        <v>#DIV/0!</v>
      </c>
    </row>
    <row r="100" spans="1:20" s="163" customFormat="1" ht="26.25" customHeight="1" x14ac:dyDescent="0.25">
      <c r="A100" s="101">
        <v>63</v>
      </c>
      <c r="B100" s="983"/>
      <c r="C100" s="903"/>
      <c r="D100" s="903"/>
      <c r="E100" s="954"/>
      <c r="F100" s="903"/>
      <c r="G100" s="903"/>
      <c r="H100" s="903"/>
      <c r="I100" s="857">
        <f t="shared" si="17"/>
        <v>0</v>
      </c>
      <c r="J100" s="796"/>
      <c r="K100" s="633"/>
      <c r="L100" s="665"/>
      <c r="M100" s="633"/>
      <c r="N100" s="865"/>
      <c r="O100" s="849"/>
      <c r="P100" s="969"/>
      <c r="Q100" s="633"/>
      <c r="R100" s="827"/>
      <c r="S100" s="66">
        <f t="shared" si="14"/>
        <v>0</v>
      </c>
      <c r="T100" s="192" t="e">
        <f t="shared" si="16"/>
        <v>#DIV/0!</v>
      </c>
    </row>
    <row r="101" spans="1:20" s="163" customFormat="1" ht="37.5" customHeight="1" x14ac:dyDescent="0.25">
      <c r="A101" s="101">
        <v>64</v>
      </c>
      <c r="B101" s="1112"/>
      <c r="C101" s="596"/>
      <c r="D101" s="596"/>
      <c r="E101" s="1113"/>
      <c r="F101" s="1114"/>
      <c r="G101" s="956"/>
      <c r="H101" s="956"/>
      <c r="I101" s="857">
        <f>H101-F101</f>
        <v>0</v>
      </c>
      <c r="J101" s="796"/>
      <c r="K101" s="633"/>
      <c r="L101" s="665"/>
      <c r="M101" s="633"/>
      <c r="N101" s="865"/>
      <c r="O101" s="849"/>
      <c r="P101" s="633"/>
      <c r="Q101" s="633"/>
      <c r="R101" s="827"/>
      <c r="S101" s="66">
        <f t="shared" si="14"/>
        <v>0</v>
      </c>
      <c r="T101" s="192" t="e">
        <f t="shared" si="16"/>
        <v>#DIV/0!</v>
      </c>
    </row>
    <row r="102" spans="1:20" s="163" customFormat="1" x14ac:dyDescent="0.25">
      <c r="A102" s="101">
        <v>65</v>
      </c>
      <c r="B102" s="596"/>
      <c r="C102" s="596"/>
      <c r="D102" s="596"/>
      <c r="E102" s="1113"/>
      <c r="F102" s="596"/>
      <c r="G102" s="903"/>
      <c r="H102" s="903"/>
      <c r="I102" s="857">
        <f t="shared" si="17"/>
        <v>0</v>
      </c>
      <c r="J102" s="796"/>
      <c r="K102" s="633"/>
      <c r="L102" s="665"/>
      <c r="M102" s="633"/>
      <c r="N102" s="865"/>
      <c r="O102" s="849"/>
      <c r="P102" s="969"/>
      <c r="Q102" s="633"/>
      <c r="R102" s="827"/>
      <c r="S102" s="66">
        <f t="shared" si="14"/>
        <v>0</v>
      </c>
      <c r="T102" s="192" t="e">
        <f t="shared" si="16"/>
        <v>#DIV/0!</v>
      </c>
    </row>
    <row r="103" spans="1:20" s="163" customFormat="1" ht="18.75" x14ac:dyDescent="0.25">
      <c r="A103" s="101">
        <v>66</v>
      </c>
      <c r="B103" s="596"/>
      <c r="C103" s="596"/>
      <c r="D103" s="596"/>
      <c r="E103" s="1113"/>
      <c r="F103" s="596"/>
      <c r="G103" s="903"/>
      <c r="H103" s="903"/>
      <c r="I103" s="857">
        <f t="shared" si="17"/>
        <v>0</v>
      </c>
      <c r="J103" s="796"/>
      <c r="K103" s="633"/>
      <c r="L103" s="872"/>
      <c r="M103" s="633"/>
      <c r="N103" s="870"/>
      <c r="O103" s="970"/>
      <c r="P103" s="633"/>
      <c r="Q103" s="633"/>
      <c r="R103" s="632"/>
      <c r="S103" s="66">
        <f t="shared" si="14"/>
        <v>0</v>
      </c>
      <c r="T103" s="192" t="e">
        <f t="shared" ref="T103:T107" si="18">S103/H103</f>
        <v>#DIV/0!</v>
      </c>
    </row>
    <row r="104" spans="1:20" s="163" customFormat="1" ht="18.75" x14ac:dyDescent="0.25">
      <c r="A104" s="101">
        <v>67</v>
      </c>
      <c r="B104" s="1115"/>
      <c r="C104" s="596"/>
      <c r="D104" s="596"/>
      <c r="E104" s="1113"/>
      <c r="F104" s="1114"/>
      <c r="G104" s="903"/>
      <c r="H104" s="956"/>
      <c r="I104" s="857">
        <f t="shared" si="17"/>
        <v>0</v>
      </c>
      <c r="J104" s="796"/>
      <c r="K104" s="633"/>
      <c r="L104" s="665"/>
      <c r="M104" s="633"/>
      <c r="N104" s="865"/>
      <c r="O104" s="883"/>
      <c r="P104" s="633"/>
      <c r="Q104" s="633"/>
      <c r="R104" s="632"/>
      <c r="S104" s="66">
        <f t="shared" si="14"/>
        <v>0</v>
      </c>
      <c r="T104" s="192" t="e">
        <f t="shared" si="18"/>
        <v>#DIV/0!</v>
      </c>
    </row>
    <row r="105" spans="1:20" s="163" customFormat="1" ht="18.75" x14ac:dyDescent="0.25">
      <c r="A105" s="101">
        <v>68</v>
      </c>
      <c r="B105" s="596"/>
      <c r="C105" s="596"/>
      <c r="D105" s="596"/>
      <c r="E105" s="1113"/>
      <c r="F105" s="1114"/>
      <c r="G105" s="903"/>
      <c r="H105" s="956"/>
      <c r="I105" s="107">
        <f t="shared" si="17"/>
        <v>0</v>
      </c>
      <c r="J105" s="796"/>
      <c r="K105" s="633"/>
      <c r="L105" s="665"/>
      <c r="M105" s="633"/>
      <c r="N105" s="865"/>
      <c r="O105" s="885"/>
      <c r="P105" s="968"/>
      <c r="Q105" s="633"/>
      <c r="R105" s="632"/>
      <c r="S105" s="66">
        <f t="shared" si="14"/>
        <v>0</v>
      </c>
      <c r="T105" s="192" t="e">
        <f t="shared" si="18"/>
        <v>#DIV/0!</v>
      </c>
    </row>
    <row r="106" spans="1:20" s="163" customFormat="1" ht="18.75" x14ac:dyDescent="0.25">
      <c r="A106" s="101">
        <v>69</v>
      </c>
      <c r="B106" s="596"/>
      <c r="C106" s="596"/>
      <c r="D106" s="596"/>
      <c r="E106" s="1113"/>
      <c r="F106" s="1114"/>
      <c r="G106" s="903"/>
      <c r="H106" s="956"/>
      <c r="I106" s="107">
        <f t="shared" ref="I106:I107" si="19">H106-F106</f>
        <v>0</v>
      </c>
      <c r="J106" s="796"/>
      <c r="K106" s="633"/>
      <c r="L106" s="665"/>
      <c r="M106" s="633"/>
      <c r="N106" s="865"/>
      <c r="O106" s="883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28.5" customHeight="1" x14ac:dyDescent="0.3">
      <c r="A107" s="101">
        <v>70</v>
      </c>
      <c r="B107" s="596"/>
      <c r="C107" s="596"/>
      <c r="D107" s="596"/>
      <c r="E107" s="1113"/>
      <c r="F107" s="1114"/>
      <c r="G107" s="903"/>
      <c r="H107" s="956"/>
      <c r="I107" s="484">
        <f t="shared" si="19"/>
        <v>0</v>
      </c>
      <c r="J107" s="797"/>
      <c r="K107" s="633"/>
      <c r="L107" s="665"/>
      <c r="M107" s="633"/>
      <c r="N107" s="865"/>
      <c r="O107" s="883"/>
      <c r="P107" s="884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5" customHeight="1" x14ac:dyDescent="0.25">
      <c r="A108" s="101">
        <v>71</v>
      </c>
      <c r="B108" s="596"/>
      <c r="C108" s="596"/>
      <c r="D108" s="596"/>
      <c r="E108" s="1113"/>
      <c r="F108" s="1114"/>
      <c r="G108" s="903"/>
      <c r="H108" s="956"/>
      <c r="I108" s="107">
        <f t="shared" ref="I108:I173" si="20">H108-F108</f>
        <v>0</v>
      </c>
      <c r="J108" s="796"/>
      <c r="K108" s="633"/>
      <c r="L108" s="665"/>
      <c r="M108" s="633"/>
      <c r="N108" s="865"/>
      <c r="O108" s="883"/>
      <c r="P108" s="884"/>
      <c r="Q108" s="633"/>
      <c r="R108" s="632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customHeight="1" x14ac:dyDescent="0.25">
      <c r="A109" s="101">
        <v>72</v>
      </c>
      <c r="B109" s="596"/>
      <c r="C109" s="596"/>
      <c r="D109" s="596"/>
      <c r="E109" s="1113"/>
      <c r="F109" s="1114"/>
      <c r="G109" s="903"/>
      <c r="H109" s="956"/>
      <c r="I109" s="107">
        <f t="shared" si="20"/>
        <v>0</v>
      </c>
      <c r="J109" s="796"/>
      <c r="K109" s="633"/>
      <c r="L109" s="665"/>
      <c r="M109" s="633"/>
      <c r="N109" s="865"/>
      <c r="O109" s="883"/>
      <c r="P109" s="884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5.75" customHeight="1" x14ac:dyDescent="0.25">
      <c r="A110" s="848">
        <v>73</v>
      </c>
      <c r="B110" s="596"/>
      <c r="C110" s="596"/>
      <c r="D110" s="596"/>
      <c r="E110" s="1113"/>
      <c r="F110" s="1114"/>
      <c r="G110" s="903"/>
      <c r="H110" s="956"/>
      <c r="I110" s="107">
        <f t="shared" si="20"/>
        <v>0</v>
      </c>
      <c r="J110" s="798"/>
      <c r="K110" s="633"/>
      <c r="L110" s="665"/>
      <c r="M110" s="633"/>
      <c r="N110" s="866"/>
      <c r="O110" s="883"/>
      <c r="P110" s="884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customHeight="1" x14ac:dyDescent="0.25">
      <c r="A111" s="101">
        <v>74</v>
      </c>
      <c r="B111" s="596"/>
      <c r="C111" s="596"/>
      <c r="D111" s="596"/>
      <c r="E111" s="1113"/>
      <c r="F111" s="1114"/>
      <c r="G111" s="903"/>
      <c r="H111" s="956"/>
      <c r="I111" s="107">
        <f t="shared" si="20"/>
        <v>0</v>
      </c>
      <c r="J111" s="798"/>
      <c r="K111" s="633"/>
      <c r="L111" s="665"/>
      <c r="M111" s="633"/>
      <c r="N111" s="866"/>
      <c r="O111" s="883"/>
      <c r="P111" s="1111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48">
        <v>75</v>
      </c>
      <c r="B112" s="596"/>
      <c r="C112" s="596"/>
      <c r="D112" s="596"/>
      <c r="E112" s="1113"/>
      <c r="F112" s="1114"/>
      <c r="G112" s="903"/>
      <c r="H112" s="956"/>
      <c r="I112" s="107">
        <f t="shared" si="20"/>
        <v>0</v>
      </c>
      <c r="J112" s="798"/>
      <c r="K112" s="633"/>
      <c r="L112" s="665"/>
      <c r="M112" s="633"/>
      <c r="N112" s="866"/>
      <c r="O112" s="883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596"/>
      <c r="C113" s="596"/>
      <c r="D113" s="596"/>
      <c r="E113" s="1113"/>
      <c r="F113" s="1114"/>
      <c r="G113" s="903"/>
      <c r="H113" s="956"/>
      <c r="I113" s="107">
        <f t="shared" si="20"/>
        <v>0</v>
      </c>
      <c r="J113" s="798"/>
      <c r="K113" s="633"/>
      <c r="L113" s="665"/>
      <c r="M113" s="633"/>
      <c r="N113" s="866"/>
      <c r="O113" s="883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48">
        <v>77</v>
      </c>
      <c r="B114" s="596"/>
      <c r="C114" s="596"/>
      <c r="D114" s="596"/>
      <c r="E114" s="1113"/>
      <c r="F114" s="1114"/>
      <c r="G114" s="903"/>
      <c r="H114" s="956"/>
      <c r="I114" s="107">
        <f t="shared" si="20"/>
        <v>0</v>
      </c>
      <c r="J114" s="798"/>
      <c r="K114" s="633"/>
      <c r="L114" s="665"/>
      <c r="M114" s="633"/>
      <c r="N114" s="866"/>
      <c r="O114" s="883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596"/>
      <c r="C115" s="596"/>
      <c r="D115" s="596"/>
      <c r="E115" s="1113"/>
      <c r="F115" s="1114"/>
      <c r="G115" s="903"/>
      <c r="H115" s="956"/>
      <c r="I115" s="107">
        <f t="shared" si="20"/>
        <v>0</v>
      </c>
      <c r="J115" s="798"/>
      <c r="K115" s="633"/>
      <c r="L115" s="665"/>
      <c r="M115" s="633"/>
      <c r="N115" s="866"/>
      <c r="O115" s="883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48">
        <v>79</v>
      </c>
      <c r="B116" s="596"/>
      <c r="C116" s="596"/>
      <c r="D116" s="596"/>
      <c r="E116" s="1113"/>
      <c r="F116" s="1114"/>
      <c r="G116" s="903"/>
      <c r="H116" s="956"/>
      <c r="I116" s="107">
        <f t="shared" si="20"/>
        <v>0</v>
      </c>
      <c r="J116" s="798"/>
      <c r="K116" s="633"/>
      <c r="L116" s="665"/>
      <c r="M116" s="633"/>
      <c r="N116" s="866"/>
      <c r="O116" s="883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03"/>
      <c r="C117" s="903"/>
      <c r="D117" s="903"/>
      <c r="E117" s="954"/>
      <c r="F117" s="956"/>
      <c r="G117" s="903"/>
      <c r="H117" s="956"/>
      <c r="I117" s="107">
        <f t="shared" si="20"/>
        <v>0</v>
      </c>
      <c r="J117" s="798"/>
      <c r="K117" s="633"/>
      <c r="L117" s="665"/>
      <c r="M117" s="633"/>
      <c r="N117" s="866"/>
      <c r="O117" s="883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48">
        <v>81</v>
      </c>
      <c r="B118" s="903"/>
      <c r="C118" s="903"/>
      <c r="D118" s="903"/>
      <c r="E118" s="954"/>
      <c r="F118" s="956"/>
      <c r="G118" s="903"/>
      <c r="H118" s="956"/>
      <c r="I118" s="107">
        <f t="shared" si="20"/>
        <v>0</v>
      </c>
      <c r="J118" s="798"/>
      <c r="K118" s="633"/>
      <c r="L118" s="665"/>
      <c r="M118" s="633"/>
      <c r="N118" s="866"/>
      <c r="O118" s="883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03"/>
      <c r="C119" s="903"/>
      <c r="D119" s="903"/>
      <c r="E119" s="954"/>
      <c r="F119" s="956"/>
      <c r="G119" s="903"/>
      <c r="H119" s="956"/>
      <c r="I119" s="107">
        <f t="shared" si="20"/>
        <v>0</v>
      </c>
      <c r="J119" s="798"/>
      <c r="K119" s="633"/>
      <c r="L119" s="665"/>
      <c r="M119" s="633"/>
      <c r="N119" s="867"/>
      <c r="O119" s="883"/>
      <c r="P119" s="635"/>
      <c r="Q119" s="633"/>
      <c r="R119" s="892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48">
        <v>83</v>
      </c>
      <c r="B120" s="903"/>
      <c r="C120" s="903"/>
      <c r="D120" s="903"/>
      <c r="E120" s="954"/>
      <c r="F120" s="956"/>
      <c r="G120" s="903"/>
      <c r="H120" s="956"/>
      <c r="I120" s="107">
        <f t="shared" si="20"/>
        <v>0</v>
      </c>
      <c r="J120" s="812"/>
      <c r="K120" s="633"/>
      <c r="L120" s="665"/>
      <c r="M120" s="633"/>
      <c r="N120" s="868"/>
      <c r="O120" s="885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03"/>
      <c r="C121" s="903"/>
      <c r="D121" s="903"/>
      <c r="E121" s="954"/>
      <c r="F121" s="956"/>
      <c r="G121" s="903"/>
      <c r="H121" s="956"/>
      <c r="I121" s="107">
        <f t="shared" si="20"/>
        <v>0</v>
      </c>
      <c r="J121" s="812"/>
      <c r="K121" s="633"/>
      <c r="L121" s="665"/>
      <c r="M121" s="633"/>
      <c r="N121" s="869"/>
      <c r="O121" s="885"/>
      <c r="P121" s="884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48">
        <v>85</v>
      </c>
      <c r="B122" s="903"/>
      <c r="C122" s="903"/>
      <c r="D122" s="903"/>
      <c r="E122" s="954"/>
      <c r="F122" s="956"/>
      <c r="G122" s="903"/>
      <c r="H122" s="956"/>
      <c r="I122" s="107">
        <f t="shared" si="20"/>
        <v>0</v>
      </c>
      <c r="J122" s="576"/>
      <c r="K122" s="633"/>
      <c r="L122" s="665"/>
      <c r="M122" s="633"/>
      <c r="N122" s="870"/>
      <c r="O122" s="883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03"/>
      <c r="C123" s="903"/>
      <c r="D123" s="903"/>
      <c r="E123" s="954"/>
      <c r="F123" s="956"/>
      <c r="G123" s="903"/>
      <c r="H123" s="956"/>
      <c r="I123" s="107">
        <f t="shared" si="20"/>
        <v>0</v>
      </c>
      <c r="J123" s="796"/>
      <c r="K123" s="633"/>
      <c r="L123" s="665"/>
      <c r="M123" s="633"/>
      <c r="N123" s="865"/>
      <c r="O123" s="883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48">
        <v>87</v>
      </c>
      <c r="B124" s="903"/>
      <c r="C124" s="903"/>
      <c r="D124" s="903"/>
      <c r="E124" s="954"/>
      <c r="F124" s="956"/>
      <c r="G124" s="903"/>
      <c r="H124" s="956"/>
      <c r="I124" s="107">
        <f t="shared" si="20"/>
        <v>0</v>
      </c>
      <c r="J124" s="796"/>
      <c r="K124" s="633"/>
      <c r="L124" s="665"/>
      <c r="M124" s="633"/>
      <c r="N124" s="865"/>
      <c r="O124" s="883"/>
      <c r="P124" s="633"/>
      <c r="Q124" s="633"/>
      <c r="R124" s="82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03"/>
      <c r="C125" s="903"/>
      <c r="D125" s="903"/>
      <c r="E125" s="954"/>
      <c r="F125" s="956"/>
      <c r="G125" s="903"/>
      <c r="H125" s="956"/>
      <c r="I125" s="107">
        <f t="shared" si="20"/>
        <v>0</v>
      </c>
      <c r="J125" s="576"/>
      <c r="K125" s="633"/>
      <c r="L125" s="665"/>
      <c r="M125" s="633"/>
      <c r="N125" s="865"/>
      <c r="O125" s="886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48">
        <v>89</v>
      </c>
      <c r="B126" s="903"/>
      <c r="C126" s="903"/>
      <c r="D126" s="903"/>
      <c r="E126" s="954"/>
      <c r="F126" s="956"/>
      <c r="G126" s="903"/>
      <c r="H126" s="956"/>
      <c r="I126" s="107">
        <f t="shared" si="20"/>
        <v>0</v>
      </c>
      <c r="J126" s="596"/>
      <c r="K126" s="633"/>
      <c r="L126" s="665"/>
      <c r="M126" s="633"/>
      <c r="N126" s="865"/>
      <c r="O126" s="886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03"/>
      <c r="C127" s="903"/>
      <c r="D127" s="903"/>
      <c r="E127" s="954"/>
      <c r="F127" s="956"/>
      <c r="G127" s="903"/>
      <c r="H127" s="956"/>
      <c r="I127" s="107">
        <f t="shared" si="20"/>
        <v>0</v>
      </c>
      <c r="J127" s="596"/>
      <c r="K127" s="633"/>
      <c r="L127" s="665"/>
      <c r="M127" s="633"/>
      <c r="N127" s="865"/>
      <c r="O127" s="886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48">
        <v>91</v>
      </c>
      <c r="B128" s="903"/>
      <c r="C128" s="903"/>
      <c r="D128" s="903"/>
      <c r="E128" s="954"/>
      <c r="F128" s="956"/>
      <c r="G128" s="903"/>
      <c r="H128" s="956"/>
      <c r="I128" s="297">
        <f t="shared" si="20"/>
        <v>0</v>
      </c>
      <c r="J128" s="799"/>
      <c r="K128" s="800"/>
      <c r="L128" s="637"/>
      <c r="M128" s="800"/>
      <c r="N128" s="897"/>
      <c r="O128" s="919"/>
      <c r="P128" s="850"/>
      <c r="Q128" s="800"/>
      <c r="R128" s="851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3"/>
      <c r="F129" s="616"/>
      <c r="G129" s="617"/>
      <c r="H129" s="618"/>
      <c r="I129" s="297">
        <f t="shared" si="20"/>
        <v>0</v>
      </c>
      <c r="J129" s="799"/>
      <c r="K129" s="800"/>
      <c r="L129" s="637"/>
      <c r="M129" s="800"/>
      <c r="N129" s="897"/>
      <c r="O129" s="919"/>
      <c r="P129" s="915"/>
      <c r="Q129" s="800"/>
      <c r="R129" s="851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48">
        <v>93</v>
      </c>
      <c r="B130" s="619"/>
      <c r="C130" s="620"/>
      <c r="D130" s="615"/>
      <c r="E130" s="823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897"/>
      <c r="O130" s="919"/>
      <c r="P130" s="850"/>
      <c r="Q130" s="800"/>
      <c r="R130" s="851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3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897"/>
      <c r="O131" s="920"/>
      <c r="P131" s="850"/>
      <c r="Q131" s="800"/>
      <c r="R131" s="851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48">
        <v>95</v>
      </c>
      <c r="B132" s="596"/>
      <c r="C132" s="576"/>
      <c r="D132" s="615"/>
      <c r="E132" s="823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897"/>
      <c r="O132" s="920"/>
      <c r="P132" s="850"/>
      <c r="Q132" s="800"/>
      <c r="R132" s="851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19"/>
      <c r="P133" s="850"/>
      <c r="Q133" s="800"/>
      <c r="R133" s="851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16"/>
      <c r="Q134" s="917"/>
      <c r="R134" s="918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0"/>
      <c r="Q135" s="800"/>
      <c r="R135" s="851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0"/>
      <c r="Q136" s="800"/>
      <c r="R136" s="851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0"/>
      <c r="Q137" s="800"/>
      <c r="R137" s="851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0"/>
      <c r="Q138" s="800"/>
      <c r="R138" s="851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0"/>
      <c r="Q139" s="800"/>
      <c r="R139" s="851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0"/>
      <c r="Q140" s="800"/>
      <c r="R140" s="851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0"/>
      <c r="Q141" s="800"/>
      <c r="R141" s="851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0"/>
      <c r="Q142" s="800"/>
      <c r="R142" s="851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0"/>
      <c r="Q143" s="800"/>
      <c r="R143" s="851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0"/>
      <c r="Q144" s="800"/>
      <c r="R144" s="851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0"/>
      <c r="Q145" s="800"/>
      <c r="R145" s="851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0"/>
      <c r="Q146" s="800"/>
      <c r="R146" s="851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0"/>
      <c r="Q147" s="800"/>
      <c r="R147" s="851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0"/>
      <c r="F148" s="725"/>
      <c r="G148" s="726"/>
      <c r="H148" s="727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0"/>
      <c r="Q148" s="800"/>
      <c r="R148" s="851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0"/>
      <c r="F149" s="725"/>
      <c r="G149" s="726"/>
      <c r="H149" s="727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0"/>
      <c r="Q149" s="800"/>
      <c r="R149" s="851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0"/>
      <c r="F150" s="725"/>
      <c r="G150" s="726"/>
      <c r="H150" s="727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0"/>
      <c r="Q150" s="800"/>
      <c r="R150" s="851"/>
      <c r="S150" s="66"/>
      <c r="T150" s="66"/>
    </row>
    <row r="151" spans="1:20" s="163" customFormat="1" x14ac:dyDescent="0.25">
      <c r="A151" s="101"/>
      <c r="B151" s="724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0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0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4"/>
      <c r="F173" s="810"/>
      <c r="G173" s="101"/>
      <c r="H173" s="588"/>
      <c r="I173" s="107">
        <f t="shared" si="20"/>
        <v>0</v>
      </c>
      <c r="J173" s="133"/>
      <c r="K173" s="175"/>
      <c r="L173" s="737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7" t="s">
        <v>31</v>
      </c>
      <c r="G174" s="73">
        <f>SUM(G5:G173)</f>
        <v>0</v>
      </c>
      <c r="H174" s="590">
        <f>SUM(H3:H173)</f>
        <v>0</v>
      </c>
      <c r="I174" s="858">
        <f>PIERNA!I37</f>
        <v>0</v>
      </c>
      <c r="J174" s="46"/>
      <c r="K174" s="177">
        <f>SUM(K5:K173)</f>
        <v>0</v>
      </c>
      <c r="L174" s="738"/>
      <c r="M174" s="177">
        <f>SUM(M5:M173)</f>
        <v>0</v>
      </c>
      <c r="N174" s="499"/>
      <c r="O174" s="662"/>
      <c r="P174" s="120"/>
      <c r="Q174" s="178">
        <f>SUM(Q5:Q173)</f>
        <v>0</v>
      </c>
      <c r="R174" s="158"/>
      <c r="S174" s="189">
        <f>Q174+M174+K174</f>
        <v>0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39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4">
    <mergeCell ref="Q1:Q2"/>
    <mergeCell ref="K1:K2"/>
    <mergeCell ref="M1:M2"/>
    <mergeCell ref="B98:B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48"/>
      <c r="B5" s="573" t="s">
        <v>102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48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8">
        <f>E5+E6-F8+E4</f>
        <v>0</v>
      </c>
      <c r="J8" s="852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8">
        <f>I8-F9</f>
        <v>0</v>
      </c>
      <c r="J9" s="852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8">
        <f t="shared" ref="I10:I27" si="3">I9-F10</f>
        <v>0</v>
      </c>
      <c r="J10" s="852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8">
        <f t="shared" si="3"/>
        <v>0</v>
      </c>
      <c r="J11" s="852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8">
        <f t="shared" si="3"/>
        <v>0</v>
      </c>
      <c r="J12" s="852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0">
        <f t="shared" si="3"/>
        <v>0</v>
      </c>
      <c r="J13" s="852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0">
        <f t="shared" si="3"/>
        <v>0</v>
      </c>
      <c r="J14" s="852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0">
        <f t="shared" si="3"/>
        <v>0</v>
      </c>
      <c r="J15" s="852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1">
        <f t="shared" si="3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1">
        <f t="shared" si="3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1">
        <f t="shared" si="3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1">
        <f t="shared" si="3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1">
        <f t="shared" si="3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1">
        <f t="shared" si="3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1">
        <f t="shared" si="3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1">
        <f t="shared" si="3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1">
        <f t="shared" si="3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1">
        <f t="shared" si="3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1">
        <f t="shared" si="3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2">
        <f t="shared" si="3"/>
        <v>0</v>
      </c>
      <c r="J27" s="82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3"/>
      <c r="J28" s="83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26" t="s">
        <v>21</v>
      </c>
      <c r="E31" s="1027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8"/>
    <col min="10" max="10" width="17.5703125" customWidth="1"/>
  </cols>
  <sheetData>
    <row r="1" spans="1:11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102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00">
        <f>E5+E6-F8+E4</f>
        <v>0</v>
      </c>
      <c r="J8" s="852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00">
        <f>I8-F9</f>
        <v>0</v>
      </c>
      <c r="J9" s="852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00">
        <f t="shared" ref="I10:I27" si="4">I9-F10</f>
        <v>0</v>
      </c>
      <c r="J10" s="852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00">
        <f t="shared" si="4"/>
        <v>0</v>
      </c>
      <c r="J11" s="852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00">
        <f t="shared" si="4"/>
        <v>0</v>
      </c>
      <c r="J12" s="852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00">
        <f t="shared" si="4"/>
        <v>0</v>
      </c>
      <c r="J13" s="852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00">
        <f t="shared" si="4"/>
        <v>0</v>
      </c>
      <c r="J14" s="852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00">
        <f t="shared" si="4"/>
        <v>0</v>
      </c>
      <c r="J15" s="852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1">
        <f t="shared" si="4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1">
        <f t="shared" si="4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1">
        <f t="shared" si="4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1">
        <f t="shared" si="4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1">
        <f t="shared" si="4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1">
        <f t="shared" si="4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1">
        <f t="shared" si="4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1">
        <f t="shared" si="4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1">
        <f t="shared" si="4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1">
        <f t="shared" si="4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1">
        <f t="shared" si="4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1">
        <f t="shared" si="4"/>
        <v>0</v>
      </c>
      <c r="J27" s="82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2"/>
      <c r="J28" s="83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26" t="s">
        <v>21</v>
      </c>
      <c r="E31" s="1027"/>
      <c r="F31" s="147">
        <f>E4+E5-F29+E6</f>
        <v>0</v>
      </c>
    </row>
    <row r="32" spans="1:10" ht="16.5" thickBot="1" x14ac:dyDescent="0.3">
      <c r="A32" s="129"/>
      <c r="D32" s="895" t="s">
        <v>4</v>
      </c>
      <c r="E32" s="89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30"/>
      <c r="B1" s="1030"/>
      <c r="C1" s="1030"/>
      <c r="D1" s="1030"/>
      <c r="E1" s="1030"/>
      <c r="F1" s="1030"/>
      <c r="G1" s="1030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7"/>
      <c r="H4" s="159"/>
      <c r="I4" s="685"/>
    </row>
    <row r="5" spans="1:10" ht="18.75" customHeight="1" thickBot="1" x14ac:dyDescent="0.3">
      <c r="A5" s="844"/>
      <c r="B5" s="776" t="s">
        <v>99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0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26" t="s">
        <v>21</v>
      </c>
      <c r="E32" s="1027"/>
      <c r="F32" s="147">
        <f>G5-F30</f>
        <v>0</v>
      </c>
    </row>
    <row r="33" spans="1:6" ht="15.75" thickBot="1" x14ac:dyDescent="0.3">
      <c r="A33" s="129"/>
      <c r="D33" s="845" t="s">
        <v>4</v>
      </c>
      <c r="E33" s="846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36" t="s">
        <v>207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115</v>
      </c>
      <c r="B5" s="664" t="s">
        <v>114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1">I9-F10</f>
        <v>25</v>
      </c>
    </row>
    <row r="11" spans="1:9" x14ac:dyDescent="0.25">
      <c r="A11" s="56" t="s">
        <v>33</v>
      </c>
      <c r="B11" s="745">
        <f t="shared" ref="B11:B25" si="2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1"/>
        <v>25</v>
      </c>
    </row>
    <row r="12" spans="1:9" x14ac:dyDescent="0.25">
      <c r="B12" s="745">
        <f t="shared" si="2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1"/>
        <v>25</v>
      </c>
    </row>
    <row r="13" spans="1:9" x14ac:dyDescent="0.25">
      <c r="A13" s="19"/>
      <c r="B13" s="745">
        <f t="shared" si="2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1"/>
        <v>25</v>
      </c>
    </row>
    <row r="14" spans="1: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1"/>
        <v>25</v>
      </c>
    </row>
    <row r="15" spans="1:9" x14ac:dyDescent="0.25">
      <c r="B15" s="745">
        <f t="shared" ref="B15:B22" si="3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1"/>
        <v>25</v>
      </c>
    </row>
    <row r="16" spans="1:9" x14ac:dyDescent="0.25">
      <c r="B16" s="745">
        <f t="shared" si="3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1"/>
        <v>25</v>
      </c>
    </row>
    <row r="17" spans="1:9" x14ac:dyDescent="0.25">
      <c r="B17" s="745">
        <f t="shared" si="3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1"/>
        <v>25</v>
      </c>
    </row>
    <row r="18" spans="1:9" x14ac:dyDescent="0.25">
      <c r="B18" s="745">
        <f t="shared" si="3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1"/>
        <v>25</v>
      </c>
    </row>
    <row r="19" spans="1:9" x14ac:dyDescent="0.25">
      <c r="B19" s="745">
        <f t="shared" si="3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1"/>
        <v>25</v>
      </c>
    </row>
    <row r="20" spans="1:9" x14ac:dyDescent="0.25">
      <c r="B20" s="745">
        <f t="shared" si="3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1"/>
        <v>25</v>
      </c>
    </row>
    <row r="21" spans="1:9" x14ac:dyDescent="0.25">
      <c r="B21" s="745">
        <f t="shared" si="3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1"/>
        <v>25</v>
      </c>
    </row>
    <row r="22" spans="1:9" x14ac:dyDescent="0.25">
      <c r="B22" s="745">
        <f t="shared" si="3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1"/>
        <v>25</v>
      </c>
    </row>
    <row r="23" spans="1:9" x14ac:dyDescent="0.25">
      <c r="B23" s="745">
        <f t="shared" si="2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1"/>
        <v>25</v>
      </c>
    </row>
    <row r="24" spans="1:9" x14ac:dyDescent="0.25">
      <c r="B24" s="745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5">
        <f t="shared" si="2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26" t="s">
        <v>21</v>
      </c>
      <c r="E28" s="1027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103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101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9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9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9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9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9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9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9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9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9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9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26" t="s">
        <v>21</v>
      </c>
      <c r="E32" s="1027"/>
      <c r="F32" s="147">
        <f>E5-F30+E6+E7</f>
        <v>0</v>
      </c>
    </row>
    <row r="33" spans="1:6" ht="15.75" thickBot="1" x14ac:dyDescent="0.3">
      <c r="A33" s="129"/>
      <c r="D33" s="927" t="s">
        <v>4</v>
      </c>
      <c r="E33" s="92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120</v>
      </c>
      <c r="C5" s="585"/>
      <c r="D5" s="336"/>
      <c r="E5" s="559"/>
      <c r="F5" s="319"/>
      <c r="G5" s="922"/>
    </row>
    <row r="6" spans="1:8" ht="15.75" customHeight="1" x14ac:dyDescent="0.25">
      <c r="A6" s="1034"/>
      <c r="B6" s="1049" t="s">
        <v>83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34"/>
      <c r="B7" s="1050"/>
      <c r="C7" s="586"/>
      <c r="D7" s="336"/>
      <c r="E7" s="560"/>
      <c r="F7" s="263"/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3"/>
      <c r="F10" s="854">
        <f>D10</f>
        <v>0</v>
      </c>
      <c r="G10" s="855"/>
      <c r="H10" s="856"/>
    </row>
    <row r="11" spans="1:8" x14ac:dyDescent="0.25">
      <c r="B11" s="563">
        <f>B10-C11</f>
        <v>0</v>
      </c>
      <c r="C11" s="15"/>
      <c r="D11" s="333">
        <v>0</v>
      </c>
      <c r="E11" s="853"/>
      <c r="F11" s="854">
        <f>D11</f>
        <v>0</v>
      </c>
      <c r="G11" s="855"/>
      <c r="H11" s="856"/>
    </row>
    <row r="12" spans="1:8" x14ac:dyDescent="0.25">
      <c r="B12" s="563">
        <f t="shared" ref="B12:B27" si="0">B11-C12</f>
        <v>0</v>
      </c>
      <c r="C12" s="15"/>
      <c r="D12" s="333">
        <v>0</v>
      </c>
      <c r="E12" s="853"/>
      <c r="F12" s="854">
        <f>D12</f>
        <v>0</v>
      </c>
      <c r="G12" s="855"/>
      <c r="H12" s="856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3"/>
      <c r="F13" s="854">
        <f>D13</f>
        <v>0</v>
      </c>
      <c r="G13" s="855"/>
      <c r="H13" s="856"/>
    </row>
    <row r="14" spans="1:8" x14ac:dyDescent="0.25">
      <c r="B14" s="563">
        <f t="shared" si="0"/>
        <v>0</v>
      </c>
      <c r="C14" s="15"/>
      <c r="D14" s="333">
        <v>0</v>
      </c>
      <c r="E14" s="853"/>
      <c r="F14" s="854">
        <f t="shared" ref="F14:F27" si="1">D14</f>
        <v>0</v>
      </c>
      <c r="G14" s="855"/>
      <c r="H14" s="856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3"/>
      <c r="F15" s="854">
        <f t="shared" si="1"/>
        <v>0</v>
      </c>
      <c r="G15" s="855"/>
      <c r="H15" s="856"/>
    </row>
    <row r="16" spans="1:8" x14ac:dyDescent="0.25">
      <c r="B16" s="563">
        <f t="shared" si="0"/>
        <v>0</v>
      </c>
      <c r="C16" s="15"/>
      <c r="D16" s="333">
        <v>0</v>
      </c>
      <c r="E16" s="853"/>
      <c r="F16" s="854">
        <f t="shared" si="1"/>
        <v>0</v>
      </c>
      <c r="G16" s="855"/>
      <c r="H16" s="856"/>
    </row>
    <row r="17" spans="1:8" x14ac:dyDescent="0.25">
      <c r="B17" s="563">
        <f t="shared" si="0"/>
        <v>0</v>
      </c>
      <c r="C17" s="15"/>
      <c r="D17" s="333">
        <v>0</v>
      </c>
      <c r="E17" s="853"/>
      <c r="F17" s="854">
        <f t="shared" si="1"/>
        <v>0</v>
      </c>
      <c r="G17" s="855"/>
      <c r="H17" s="856"/>
    </row>
    <row r="18" spans="1:8" x14ac:dyDescent="0.25">
      <c r="B18" s="563">
        <f t="shared" si="0"/>
        <v>0</v>
      </c>
      <c r="C18" s="15"/>
      <c r="D18" s="333">
        <v>0</v>
      </c>
      <c r="E18" s="853"/>
      <c r="F18" s="854">
        <f t="shared" si="1"/>
        <v>0</v>
      </c>
      <c r="G18" s="855"/>
      <c r="H18" s="856"/>
    </row>
    <row r="19" spans="1:8" x14ac:dyDescent="0.25">
      <c r="B19" s="563">
        <f t="shared" si="0"/>
        <v>0</v>
      </c>
      <c r="C19" s="15"/>
      <c r="D19" s="333">
        <v>0</v>
      </c>
      <c r="E19" s="853"/>
      <c r="F19" s="854">
        <f t="shared" si="1"/>
        <v>0</v>
      </c>
      <c r="G19" s="855"/>
      <c r="H19" s="856"/>
    </row>
    <row r="20" spans="1:8" x14ac:dyDescent="0.25">
      <c r="B20" s="563">
        <f t="shared" si="0"/>
        <v>0</v>
      </c>
      <c r="C20" s="15"/>
      <c r="D20" s="333">
        <v>0</v>
      </c>
      <c r="E20" s="853"/>
      <c r="F20" s="854">
        <f t="shared" si="1"/>
        <v>0</v>
      </c>
      <c r="G20" s="855"/>
      <c r="H20" s="856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26" t="s">
        <v>21</v>
      </c>
      <c r="E30" s="1027"/>
      <c r="F30" s="147">
        <f>E5+E6-F28+E7+E4+E8</f>
        <v>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M10"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51" t="s">
        <v>206</v>
      </c>
      <c r="B1" s="1051"/>
      <c r="C1" s="1051"/>
      <c r="D1" s="1051"/>
      <c r="E1" s="1051"/>
      <c r="F1" s="1051"/>
      <c r="G1" s="1051"/>
      <c r="H1" s="1051"/>
      <c r="I1" s="1051"/>
      <c r="J1" s="1051"/>
      <c r="K1" s="950">
        <v>1</v>
      </c>
      <c r="M1" s="1051" t="str">
        <f>A1</f>
        <v>INVENTARIO DEL MES DE SEPTIEMBRE 2021</v>
      </c>
      <c r="N1" s="1051"/>
      <c r="O1" s="1051"/>
      <c r="P1" s="1051"/>
      <c r="Q1" s="1051"/>
      <c r="R1" s="1051"/>
      <c r="S1" s="1051"/>
      <c r="T1" s="1051"/>
      <c r="U1" s="1051"/>
      <c r="V1" s="1051"/>
      <c r="W1" s="95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52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052" t="s">
        <v>122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053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053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053"/>
      <c r="B6" s="169" t="s">
        <v>42</v>
      </c>
      <c r="C6" s="167"/>
      <c r="D6" s="141"/>
      <c r="E6" s="79"/>
      <c r="F6" s="63"/>
      <c r="M6" s="1053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5"/>
      <c r="B7" s="169"/>
      <c r="C7" s="811"/>
      <c r="D7" s="265"/>
      <c r="E7" s="79"/>
      <c r="F7" s="63"/>
      <c r="M7" s="984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104</v>
      </c>
      <c r="I8" s="779" t="s">
        <v>105</v>
      </c>
      <c r="J8" s="779" t="s">
        <v>106</v>
      </c>
      <c r="K8" s="780" t="s">
        <v>107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104</v>
      </c>
      <c r="U8" s="779" t="s">
        <v>105</v>
      </c>
      <c r="V8" s="779" t="s">
        <v>106</v>
      </c>
      <c r="W8" s="780" t="s">
        <v>107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148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149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151</v>
      </c>
      <c r="H11" s="72">
        <v>62</v>
      </c>
      <c r="I11" s="825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5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152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160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164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167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169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175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155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177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178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180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181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184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190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192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201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193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204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92">
        <f t="shared" si="12"/>
        <v>0</v>
      </c>
      <c r="E29" s="993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92">
        <f t="shared" si="12"/>
        <v>0</v>
      </c>
      <c r="E30" s="993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92">
        <f t="shared" si="12"/>
        <v>0</v>
      </c>
      <c r="E31" s="993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92">
        <f t="shared" si="12"/>
        <v>0</v>
      </c>
      <c r="E32" s="993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92">
        <f t="shared" si="12"/>
        <v>0</v>
      </c>
      <c r="E33" s="993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92">
        <f t="shared" si="12"/>
        <v>0</v>
      </c>
      <c r="E34" s="993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92">
        <f t="shared" si="12"/>
        <v>0</v>
      </c>
      <c r="E35" s="993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92">
        <f t="shared" si="12"/>
        <v>0</v>
      </c>
      <c r="E36" s="993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038" t="s">
        <v>11</v>
      </c>
      <c r="D99" s="1039"/>
      <c r="E99" s="58">
        <f>E4+E5+E6-F94</f>
        <v>10667.519999999999</v>
      </c>
      <c r="G99" s="47"/>
      <c r="H99" s="92"/>
      <c r="O99" s="1038" t="s">
        <v>11</v>
      </c>
      <c r="P99" s="1039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54" t="s">
        <v>68</v>
      </c>
      <c r="B5" s="529"/>
      <c r="C5" s="269"/>
      <c r="D5" s="268"/>
      <c r="E5" s="333"/>
      <c r="F5" s="263"/>
      <c r="G5" s="283">
        <f>F55</f>
        <v>0</v>
      </c>
      <c r="H5" s="7">
        <f>E5-G5+E4+E6+E7</f>
        <v>0</v>
      </c>
    </row>
    <row r="6" spans="1:9" ht="15" customHeight="1" x14ac:dyDescent="0.25">
      <c r="A6" s="1054"/>
      <c r="B6" s="530"/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285"/>
      <c r="E9" s="994"/>
      <c r="F9" s="285">
        <f t="shared" ref="F9:F54" si="0">D9</f>
        <v>0</v>
      </c>
      <c r="G9" s="286"/>
      <c r="H9" s="287"/>
      <c r="I9" s="280">
        <f>E6+E5+E4-F9+E7</f>
        <v>0</v>
      </c>
    </row>
    <row r="10" spans="1:9" x14ac:dyDescent="0.25">
      <c r="A10" s="78"/>
      <c r="B10" s="206">
        <f t="shared" ref="B10:B53" si="1">B9-C10</f>
        <v>0</v>
      </c>
      <c r="C10" s="15"/>
      <c r="D10" s="285"/>
      <c r="E10" s="994"/>
      <c r="F10" s="285">
        <f t="shared" si="0"/>
        <v>0</v>
      </c>
      <c r="G10" s="286"/>
      <c r="H10" s="287"/>
      <c r="I10" s="280">
        <f t="shared" ref="I10:I54" si="2">I9-F10</f>
        <v>0</v>
      </c>
    </row>
    <row r="11" spans="1:9" x14ac:dyDescent="0.25">
      <c r="A11" s="12"/>
      <c r="B11" s="206">
        <f t="shared" si="1"/>
        <v>0</v>
      </c>
      <c r="C11" s="15"/>
      <c r="D11" s="285"/>
      <c r="E11" s="994"/>
      <c r="F11" s="285">
        <f t="shared" si="0"/>
        <v>0</v>
      </c>
      <c r="G11" s="286"/>
      <c r="H11" s="287"/>
      <c r="I11" s="280">
        <f t="shared" si="2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285"/>
      <c r="E12" s="994"/>
      <c r="F12" s="285">
        <f t="shared" si="0"/>
        <v>0</v>
      </c>
      <c r="G12" s="286"/>
      <c r="H12" s="287"/>
      <c r="I12" s="280">
        <f t="shared" si="2"/>
        <v>0</v>
      </c>
    </row>
    <row r="13" spans="1:9" x14ac:dyDescent="0.25">
      <c r="A13" s="78"/>
      <c r="B13" s="206">
        <f t="shared" si="1"/>
        <v>0</v>
      </c>
      <c r="C13" s="15"/>
      <c r="D13" s="285"/>
      <c r="E13" s="994"/>
      <c r="F13" s="285">
        <f t="shared" si="0"/>
        <v>0</v>
      </c>
      <c r="G13" s="286"/>
      <c r="H13" s="287"/>
      <c r="I13" s="280">
        <f t="shared" si="2"/>
        <v>0</v>
      </c>
    </row>
    <row r="14" spans="1:9" x14ac:dyDescent="0.25">
      <c r="A14" s="12"/>
      <c r="B14" s="206">
        <f t="shared" si="1"/>
        <v>0</v>
      </c>
      <c r="C14" s="15"/>
      <c r="D14" s="285"/>
      <c r="E14" s="994"/>
      <c r="F14" s="285">
        <f t="shared" si="0"/>
        <v>0</v>
      </c>
      <c r="G14" s="286"/>
      <c r="H14" s="287"/>
      <c r="I14" s="280">
        <f t="shared" si="2"/>
        <v>0</v>
      </c>
    </row>
    <row r="15" spans="1:9" x14ac:dyDescent="0.25">
      <c r="B15" s="206">
        <f t="shared" si="1"/>
        <v>0</v>
      </c>
      <c r="C15" s="53"/>
      <c r="D15" s="285"/>
      <c r="E15" s="994"/>
      <c r="F15" s="285">
        <f t="shared" si="0"/>
        <v>0</v>
      </c>
      <c r="G15" s="286"/>
      <c r="H15" s="287"/>
      <c r="I15" s="280">
        <f t="shared" si="2"/>
        <v>0</v>
      </c>
    </row>
    <row r="16" spans="1:9" x14ac:dyDescent="0.25">
      <c r="B16" s="206">
        <f t="shared" si="1"/>
        <v>0</v>
      </c>
      <c r="C16" s="15"/>
      <c r="D16" s="285"/>
      <c r="E16" s="994"/>
      <c r="F16" s="285">
        <f t="shared" si="0"/>
        <v>0</v>
      </c>
      <c r="G16" s="286"/>
      <c r="H16" s="287"/>
      <c r="I16" s="280">
        <f t="shared" si="2"/>
        <v>0</v>
      </c>
    </row>
    <row r="17" spans="2:9" x14ac:dyDescent="0.25">
      <c r="B17" s="206">
        <f t="shared" si="1"/>
        <v>0</v>
      </c>
      <c r="C17" s="15"/>
      <c r="D17" s="285"/>
      <c r="E17" s="994"/>
      <c r="F17" s="285">
        <f t="shared" si="0"/>
        <v>0</v>
      </c>
      <c r="G17" s="286"/>
      <c r="H17" s="287"/>
      <c r="I17" s="280">
        <f t="shared" si="2"/>
        <v>0</v>
      </c>
    </row>
    <row r="18" spans="2:9" x14ac:dyDescent="0.25">
      <c r="B18" s="206">
        <f t="shared" si="1"/>
        <v>0</v>
      </c>
      <c r="C18" s="53"/>
      <c r="D18" s="285"/>
      <c r="E18" s="994"/>
      <c r="F18" s="285">
        <f t="shared" si="0"/>
        <v>0</v>
      </c>
      <c r="G18" s="286"/>
      <c r="H18" s="287"/>
      <c r="I18" s="280">
        <f t="shared" si="2"/>
        <v>0</v>
      </c>
    </row>
    <row r="19" spans="2:9" x14ac:dyDescent="0.25">
      <c r="B19" s="206">
        <f t="shared" si="1"/>
        <v>0</v>
      </c>
      <c r="C19" s="15"/>
      <c r="D19" s="285"/>
      <c r="E19" s="994"/>
      <c r="F19" s="285">
        <f t="shared" si="0"/>
        <v>0</v>
      </c>
      <c r="G19" s="286"/>
      <c r="H19" s="287"/>
      <c r="I19" s="280">
        <f t="shared" si="2"/>
        <v>0</v>
      </c>
    </row>
    <row r="20" spans="2:9" x14ac:dyDescent="0.25">
      <c r="B20" s="206">
        <f t="shared" si="1"/>
        <v>0</v>
      </c>
      <c r="C20" s="15"/>
      <c r="D20" s="285"/>
      <c r="E20" s="994"/>
      <c r="F20" s="285">
        <f t="shared" si="0"/>
        <v>0</v>
      </c>
      <c r="G20" s="286"/>
      <c r="H20" s="287"/>
      <c r="I20" s="280">
        <f t="shared" si="2"/>
        <v>0</v>
      </c>
    </row>
    <row r="21" spans="2:9" x14ac:dyDescent="0.25">
      <c r="B21" s="206">
        <f t="shared" si="1"/>
        <v>0</v>
      </c>
      <c r="C21" s="15"/>
      <c r="D21" s="285"/>
      <c r="E21" s="994"/>
      <c r="F21" s="285">
        <f t="shared" si="0"/>
        <v>0</v>
      </c>
      <c r="G21" s="286"/>
      <c r="H21" s="287"/>
      <c r="I21" s="280">
        <f t="shared" si="2"/>
        <v>0</v>
      </c>
    </row>
    <row r="22" spans="2:9" x14ac:dyDescent="0.25">
      <c r="B22" s="206">
        <f t="shared" si="1"/>
        <v>0</v>
      </c>
      <c r="C22" s="15"/>
      <c r="D22" s="285"/>
      <c r="E22" s="994"/>
      <c r="F22" s="285">
        <f t="shared" si="0"/>
        <v>0</v>
      </c>
      <c r="G22" s="286"/>
      <c r="H22" s="287"/>
      <c r="I22" s="280">
        <f t="shared" si="2"/>
        <v>0</v>
      </c>
    </row>
    <row r="23" spans="2:9" x14ac:dyDescent="0.25">
      <c r="B23" s="206">
        <f t="shared" si="1"/>
        <v>0</v>
      </c>
      <c r="C23" s="15"/>
      <c r="D23" s="285"/>
      <c r="E23" s="994"/>
      <c r="F23" s="285">
        <f t="shared" si="0"/>
        <v>0</v>
      </c>
      <c r="G23" s="286"/>
      <c r="H23" s="287"/>
      <c r="I23" s="280">
        <f t="shared" si="2"/>
        <v>0</v>
      </c>
    </row>
    <row r="24" spans="2:9" x14ac:dyDescent="0.25">
      <c r="B24" s="206">
        <f t="shared" si="1"/>
        <v>0</v>
      </c>
      <c r="C24" s="15"/>
      <c r="D24" s="285"/>
      <c r="E24" s="994"/>
      <c r="F24" s="285">
        <f t="shared" si="0"/>
        <v>0</v>
      </c>
      <c r="G24" s="286"/>
      <c r="H24" s="287"/>
      <c r="I24" s="280">
        <f t="shared" si="2"/>
        <v>0</v>
      </c>
    </row>
    <row r="25" spans="2:9" x14ac:dyDescent="0.25">
      <c r="B25" s="206">
        <f t="shared" si="1"/>
        <v>0</v>
      </c>
      <c r="C25" s="15"/>
      <c r="D25" s="285"/>
      <c r="E25" s="994"/>
      <c r="F25" s="285">
        <f t="shared" ref="F25:F32" si="3">D25</f>
        <v>0</v>
      </c>
      <c r="G25" s="286"/>
      <c r="H25" s="287"/>
      <c r="I25" s="280">
        <f t="shared" si="2"/>
        <v>0</v>
      </c>
    </row>
    <row r="26" spans="2:9" x14ac:dyDescent="0.25">
      <c r="B26" s="206">
        <f t="shared" si="1"/>
        <v>0</v>
      </c>
      <c r="C26" s="15"/>
      <c r="D26" s="285"/>
      <c r="E26" s="994"/>
      <c r="F26" s="285">
        <f t="shared" si="3"/>
        <v>0</v>
      </c>
      <c r="G26" s="286"/>
      <c r="H26" s="287"/>
      <c r="I26" s="280">
        <f t="shared" si="2"/>
        <v>0</v>
      </c>
    </row>
    <row r="27" spans="2:9" x14ac:dyDescent="0.25">
      <c r="B27" s="206">
        <f t="shared" si="1"/>
        <v>0</v>
      </c>
      <c r="C27" s="15"/>
      <c r="D27" s="285"/>
      <c r="E27" s="994"/>
      <c r="F27" s="285">
        <f t="shared" si="3"/>
        <v>0</v>
      </c>
      <c r="G27" s="286"/>
      <c r="H27" s="287"/>
      <c r="I27" s="280">
        <f t="shared" si="2"/>
        <v>0</v>
      </c>
    </row>
    <row r="28" spans="2:9" x14ac:dyDescent="0.25">
      <c r="B28" s="206">
        <f t="shared" si="1"/>
        <v>0</v>
      </c>
      <c r="C28" s="15"/>
      <c r="D28" s="285"/>
      <c r="E28" s="994"/>
      <c r="F28" s="285">
        <f t="shared" si="3"/>
        <v>0</v>
      </c>
      <c r="G28" s="286"/>
      <c r="H28" s="287"/>
      <c r="I28" s="280">
        <f t="shared" si="2"/>
        <v>0</v>
      </c>
    </row>
    <row r="29" spans="2:9" x14ac:dyDescent="0.25">
      <c r="B29" s="206">
        <f t="shared" si="1"/>
        <v>0</v>
      </c>
      <c r="C29" s="15"/>
      <c r="D29" s="285"/>
      <c r="E29" s="994"/>
      <c r="F29" s="285">
        <f t="shared" si="3"/>
        <v>0</v>
      </c>
      <c r="G29" s="286"/>
      <c r="H29" s="287"/>
      <c r="I29" s="280">
        <f t="shared" si="2"/>
        <v>0</v>
      </c>
    </row>
    <row r="30" spans="2:9" x14ac:dyDescent="0.25">
      <c r="B30" s="206">
        <f t="shared" si="1"/>
        <v>0</v>
      </c>
      <c r="C30" s="15"/>
      <c r="D30" s="285"/>
      <c r="E30" s="994"/>
      <c r="F30" s="285">
        <f t="shared" si="3"/>
        <v>0</v>
      </c>
      <c r="G30" s="286"/>
      <c r="H30" s="287"/>
      <c r="I30" s="280">
        <f t="shared" si="2"/>
        <v>0</v>
      </c>
    </row>
    <row r="31" spans="2:9" x14ac:dyDescent="0.25">
      <c r="B31" s="206">
        <f t="shared" si="1"/>
        <v>0</v>
      </c>
      <c r="C31" s="15"/>
      <c r="D31" s="285"/>
      <c r="E31" s="994"/>
      <c r="F31" s="285">
        <f t="shared" si="3"/>
        <v>0</v>
      </c>
      <c r="G31" s="286"/>
      <c r="H31" s="287"/>
      <c r="I31" s="280">
        <f t="shared" si="2"/>
        <v>0</v>
      </c>
    </row>
    <row r="32" spans="2:9" x14ac:dyDescent="0.25">
      <c r="B32" s="206">
        <f t="shared" si="1"/>
        <v>0</v>
      </c>
      <c r="C32" s="15"/>
      <c r="D32" s="285"/>
      <c r="E32" s="994"/>
      <c r="F32" s="285">
        <f t="shared" si="3"/>
        <v>0</v>
      </c>
      <c r="G32" s="286"/>
      <c r="H32" s="287"/>
      <c r="I32" s="280">
        <f t="shared" si="2"/>
        <v>0</v>
      </c>
    </row>
    <row r="33" spans="2:9" x14ac:dyDescent="0.25">
      <c r="B33" s="206">
        <f t="shared" si="1"/>
        <v>0</v>
      </c>
      <c r="C33" s="15"/>
      <c r="D33" s="285"/>
      <c r="E33" s="994"/>
      <c r="F33" s="285">
        <f t="shared" si="0"/>
        <v>0</v>
      </c>
      <c r="G33" s="286"/>
      <c r="H33" s="287"/>
      <c r="I33" s="985">
        <f t="shared" si="2"/>
        <v>0</v>
      </c>
    </row>
    <row r="34" spans="2:9" x14ac:dyDescent="0.25">
      <c r="B34" s="206">
        <f t="shared" si="1"/>
        <v>0</v>
      </c>
      <c r="C34" s="15"/>
      <c r="D34" s="285"/>
      <c r="E34" s="994"/>
      <c r="F34" s="285">
        <f t="shared" si="0"/>
        <v>0</v>
      </c>
      <c r="G34" s="286"/>
      <c r="H34" s="287"/>
      <c r="I34" s="985">
        <f t="shared" si="2"/>
        <v>0</v>
      </c>
    </row>
    <row r="35" spans="2:9" x14ac:dyDescent="0.25">
      <c r="B35" s="206">
        <f t="shared" si="1"/>
        <v>0</v>
      </c>
      <c r="C35" s="15"/>
      <c r="D35" s="285"/>
      <c r="E35" s="994"/>
      <c r="F35" s="285">
        <f t="shared" si="0"/>
        <v>0</v>
      </c>
      <c r="G35" s="286"/>
      <c r="H35" s="287"/>
      <c r="I35" s="985">
        <f t="shared" si="2"/>
        <v>0</v>
      </c>
    </row>
    <row r="36" spans="2:9" x14ac:dyDescent="0.25">
      <c r="B36" s="206">
        <f t="shared" si="1"/>
        <v>0</v>
      </c>
      <c r="C36" s="15"/>
      <c r="D36" s="285"/>
      <c r="E36" s="994"/>
      <c r="F36" s="285">
        <f t="shared" si="0"/>
        <v>0</v>
      </c>
      <c r="G36" s="286"/>
      <c r="H36" s="287"/>
      <c r="I36" s="280">
        <f t="shared" si="2"/>
        <v>0</v>
      </c>
    </row>
    <row r="37" spans="2:9" x14ac:dyDescent="0.25">
      <c r="B37" s="206">
        <f t="shared" si="1"/>
        <v>0</v>
      </c>
      <c r="C37" s="15"/>
      <c r="D37" s="285"/>
      <c r="E37" s="994"/>
      <c r="F37" s="285">
        <f t="shared" si="0"/>
        <v>0</v>
      </c>
      <c r="G37" s="286"/>
      <c r="H37" s="287"/>
      <c r="I37" s="280">
        <f t="shared" si="2"/>
        <v>0</v>
      </c>
    </row>
    <row r="38" spans="2:9" x14ac:dyDescent="0.25">
      <c r="B38" s="206">
        <f t="shared" si="1"/>
        <v>0</v>
      </c>
      <c r="C38" s="15"/>
      <c r="D38" s="285"/>
      <c r="E38" s="994"/>
      <c r="F38" s="285">
        <f t="shared" si="0"/>
        <v>0</v>
      </c>
      <c r="G38" s="286"/>
      <c r="H38" s="287"/>
      <c r="I38" s="280">
        <f t="shared" si="2"/>
        <v>0</v>
      </c>
    </row>
    <row r="39" spans="2:9" x14ac:dyDescent="0.25">
      <c r="B39" s="206">
        <f t="shared" si="1"/>
        <v>0</v>
      </c>
      <c r="C39" s="15"/>
      <c r="D39" s="285"/>
      <c r="E39" s="994"/>
      <c r="F39" s="285">
        <f t="shared" si="0"/>
        <v>0</v>
      </c>
      <c r="G39" s="286"/>
      <c r="H39" s="287"/>
      <c r="I39" s="280">
        <f t="shared" si="2"/>
        <v>0</v>
      </c>
    </row>
    <row r="40" spans="2:9" x14ac:dyDescent="0.25">
      <c r="B40" s="206">
        <f t="shared" si="1"/>
        <v>0</v>
      </c>
      <c r="C40" s="15"/>
      <c r="D40" s="285"/>
      <c r="E40" s="994"/>
      <c r="F40" s="285">
        <f t="shared" si="0"/>
        <v>0</v>
      </c>
      <c r="G40" s="286"/>
      <c r="H40" s="287"/>
      <c r="I40" s="280">
        <f t="shared" si="2"/>
        <v>0</v>
      </c>
    </row>
    <row r="41" spans="2:9" x14ac:dyDescent="0.25">
      <c r="B41" s="206">
        <f t="shared" si="1"/>
        <v>0</v>
      </c>
      <c r="C41" s="15"/>
      <c r="D41" s="285"/>
      <c r="E41" s="994"/>
      <c r="F41" s="285">
        <f t="shared" si="0"/>
        <v>0</v>
      </c>
      <c r="G41" s="286"/>
      <c r="H41" s="287"/>
      <c r="I41" s="280">
        <f t="shared" si="2"/>
        <v>0</v>
      </c>
    </row>
    <row r="42" spans="2:9" x14ac:dyDescent="0.25">
      <c r="B42" s="206">
        <f t="shared" si="1"/>
        <v>0</v>
      </c>
      <c r="C42" s="15"/>
      <c r="D42" s="285"/>
      <c r="E42" s="994"/>
      <c r="F42" s="285">
        <f t="shared" si="0"/>
        <v>0</v>
      </c>
      <c r="G42" s="286"/>
      <c r="H42" s="287"/>
      <c r="I42" s="280">
        <f t="shared" si="2"/>
        <v>0</v>
      </c>
    </row>
    <row r="43" spans="2:9" x14ac:dyDescent="0.25">
      <c r="B43" s="206">
        <f t="shared" si="1"/>
        <v>0</v>
      </c>
      <c r="C43" s="15"/>
      <c r="D43" s="285"/>
      <c r="E43" s="994"/>
      <c r="F43" s="285">
        <f t="shared" si="0"/>
        <v>0</v>
      </c>
      <c r="G43" s="286"/>
      <c r="H43" s="287"/>
      <c r="I43" s="280">
        <f t="shared" si="2"/>
        <v>0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0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0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0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0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0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0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0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0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0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0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38" t="s">
        <v>11</v>
      </c>
      <c r="D60" s="1039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6" t="s">
        <v>208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54" t="s">
        <v>127</v>
      </c>
      <c r="B5" s="529" t="s">
        <v>128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054"/>
      <c r="B6" s="530" t="s">
        <v>129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130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75">
        <v>44452</v>
      </c>
      <c r="F10" s="938">
        <f t="shared" ref="F10:F15" si="2">D10</f>
        <v>66.23</v>
      </c>
      <c r="G10" s="541" t="s">
        <v>141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145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159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75">
        <v>44467</v>
      </c>
      <c r="F13" s="938">
        <f t="shared" si="2"/>
        <v>146.52000000000001</v>
      </c>
      <c r="G13" s="541" t="s">
        <v>188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135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137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31"/>
      <c r="E16" s="995"/>
      <c r="F16" s="996">
        <f t="shared" si="0"/>
        <v>0</v>
      </c>
      <c r="G16" s="943"/>
      <c r="H16" s="944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31"/>
      <c r="E17" s="932"/>
      <c r="F17" s="931">
        <f t="shared" si="0"/>
        <v>0</v>
      </c>
      <c r="G17" s="943"/>
      <c r="H17" s="944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31"/>
      <c r="E18" s="932"/>
      <c r="F18" s="931">
        <f t="shared" si="0"/>
        <v>0</v>
      </c>
      <c r="G18" s="943"/>
      <c r="H18" s="944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31"/>
      <c r="E19" s="932"/>
      <c r="F19" s="931">
        <f t="shared" si="0"/>
        <v>0</v>
      </c>
      <c r="G19" s="943"/>
      <c r="H19" s="944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31"/>
      <c r="E20" s="932"/>
      <c r="F20" s="931">
        <f t="shared" si="0"/>
        <v>0</v>
      </c>
      <c r="G20" s="943"/>
      <c r="H20" s="944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31"/>
      <c r="E21" s="932"/>
      <c r="F21" s="931">
        <f t="shared" si="0"/>
        <v>0</v>
      </c>
      <c r="G21" s="943"/>
      <c r="H21" s="944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31"/>
      <c r="E22" s="932"/>
      <c r="F22" s="931">
        <f t="shared" si="0"/>
        <v>0</v>
      </c>
      <c r="G22" s="933"/>
      <c r="H22" s="934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31"/>
      <c r="E23" s="932"/>
      <c r="F23" s="931">
        <f t="shared" si="0"/>
        <v>0</v>
      </c>
      <c r="G23" s="933"/>
      <c r="H23" s="934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038" t="s">
        <v>11</v>
      </c>
      <c r="D60" s="1039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36" t="s">
        <v>209</v>
      </c>
      <c r="B1" s="1036"/>
      <c r="C1" s="1036"/>
      <c r="D1" s="1036"/>
      <c r="E1" s="1036"/>
      <c r="F1" s="1036"/>
      <c r="G1" s="103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55" t="s">
        <v>68</v>
      </c>
      <c r="B5" s="1057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056"/>
      <c r="B6" s="1058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203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8"/>
      <c r="J80" s="989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8"/>
      <c r="J81" s="989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8"/>
      <c r="J82" s="989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8"/>
      <c r="J83" s="989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8"/>
      <c r="J84" s="989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8"/>
      <c r="J85" s="989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8"/>
      <c r="J86" s="989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8"/>
      <c r="J87" s="989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8"/>
      <c r="J88" s="989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8"/>
      <c r="J89" s="989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8"/>
      <c r="J90" s="989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8"/>
      <c r="J91" s="989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8"/>
      <c r="J92" s="989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8"/>
      <c r="J93" s="989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8"/>
      <c r="J94" s="989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8"/>
      <c r="J95" s="989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8"/>
      <c r="J96" s="989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8"/>
      <c r="J97" s="989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8"/>
      <c r="J98" s="989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8"/>
      <c r="J99" s="989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8"/>
      <c r="J100" s="989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059" t="s">
        <v>11</v>
      </c>
      <c r="D105" s="1060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I1" zoomScaleNormal="100" workbookViewId="0">
      <selection activeCell="K5" sqref="K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35" t="s">
        <v>132</v>
      </c>
      <c r="L1" s="1035"/>
      <c r="M1" s="1035"/>
      <c r="N1" s="1035"/>
      <c r="O1" s="1035"/>
      <c r="P1" s="1035"/>
      <c r="Q1" s="1035"/>
      <c r="R1" s="389">
        <f>I1+1</f>
        <v>1</v>
      </c>
      <c r="S1" s="389"/>
      <c r="U1" s="1030" t="str">
        <f>K1</f>
        <v>ENTRADAS DEL MES DE  SEPTIEMBRE     2021</v>
      </c>
      <c r="V1" s="1030"/>
      <c r="W1" s="1030"/>
      <c r="X1" s="1030"/>
      <c r="Y1" s="1030"/>
      <c r="Z1" s="1030"/>
      <c r="AA1" s="1030"/>
      <c r="AB1" s="389">
        <f>R1+1</f>
        <v>2</v>
      </c>
      <c r="AC1" s="680"/>
      <c r="AE1" s="1030" t="str">
        <f>U1</f>
        <v>ENTRADAS DEL MES DE  SEPTIEMBRE     2021</v>
      </c>
      <c r="AF1" s="1030"/>
      <c r="AG1" s="1030"/>
      <c r="AH1" s="1030"/>
      <c r="AI1" s="1030"/>
      <c r="AJ1" s="1030"/>
      <c r="AK1" s="1030"/>
      <c r="AL1" s="389">
        <f>AB1+1</f>
        <v>3</v>
      </c>
      <c r="AM1" s="389"/>
      <c r="AO1" s="1030" t="str">
        <f>AE1</f>
        <v>ENTRADAS DEL MES DE  SEPTIEMBRE     2021</v>
      </c>
      <c r="AP1" s="1030"/>
      <c r="AQ1" s="1030"/>
      <c r="AR1" s="1030"/>
      <c r="AS1" s="1030"/>
      <c r="AT1" s="1030"/>
      <c r="AU1" s="1030"/>
      <c r="AV1" s="389">
        <f>AL1+1</f>
        <v>4</v>
      </c>
      <c r="AW1" s="680"/>
      <c r="AY1" s="1030" t="str">
        <f>AO1</f>
        <v>ENTRADAS DEL MES DE  SEPTIEMBRE     2021</v>
      </c>
      <c r="AZ1" s="1030"/>
      <c r="BA1" s="1030"/>
      <c r="BB1" s="1030"/>
      <c r="BC1" s="1030"/>
      <c r="BD1" s="1030"/>
      <c r="BE1" s="1030"/>
      <c r="BF1" s="389">
        <f>AV1+1</f>
        <v>5</v>
      </c>
      <c r="BG1" s="728"/>
      <c r="BI1" s="1030" t="str">
        <f>AY1</f>
        <v>ENTRADAS DEL MES DE  SEPTIEMBRE     2021</v>
      </c>
      <c r="BJ1" s="1030"/>
      <c r="BK1" s="1030"/>
      <c r="BL1" s="1030"/>
      <c r="BM1" s="1030"/>
      <c r="BN1" s="1030"/>
      <c r="BO1" s="1030"/>
      <c r="BP1" s="389">
        <f>BF1+1</f>
        <v>6</v>
      </c>
      <c r="BQ1" s="680"/>
      <c r="BS1" s="1030" t="str">
        <f>BI1</f>
        <v>ENTRADAS DEL MES DE  SEPTIEMBRE     2021</v>
      </c>
      <c r="BT1" s="1030"/>
      <c r="BU1" s="1030"/>
      <c r="BV1" s="1030"/>
      <c r="BW1" s="1030"/>
      <c r="BX1" s="1030"/>
      <c r="BY1" s="1030"/>
      <c r="BZ1" s="389">
        <f>BP1+1</f>
        <v>7</v>
      </c>
      <c r="CC1" s="1030" t="str">
        <f>BS1</f>
        <v>ENTRADAS DEL MES DE  SEPTIEMBRE     2021</v>
      </c>
      <c r="CD1" s="1030"/>
      <c r="CE1" s="1030"/>
      <c r="CF1" s="1030"/>
      <c r="CG1" s="1030"/>
      <c r="CH1" s="1030"/>
      <c r="CI1" s="1030"/>
      <c r="CJ1" s="389">
        <f>BZ1+1</f>
        <v>8</v>
      </c>
      <c r="CM1" s="1030" t="str">
        <f>CC1</f>
        <v>ENTRADAS DEL MES DE  SEPTIEMBRE     2021</v>
      </c>
      <c r="CN1" s="1030"/>
      <c r="CO1" s="1030"/>
      <c r="CP1" s="1030"/>
      <c r="CQ1" s="1030"/>
      <c r="CR1" s="1030"/>
      <c r="CS1" s="1030"/>
      <c r="CT1" s="389">
        <f>CJ1+1</f>
        <v>9</v>
      </c>
      <c r="CU1" s="680"/>
      <c r="CW1" s="1030" t="str">
        <f>CM1</f>
        <v>ENTRADAS DEL MES DE  SEPTIEMBRE     2021</v>
      </c>
      <c r="CX1" s="1030"/>
      <c r="CY1" s="1030"/>
      <c r="CZ1" s="1030"/>
      <c r="DA1" s="1030"/>
      <c r="DB1" s="1030"/>
      <c r="DC1" s="1030"/>
      <c r="DD1" s="389">
        <f>CT1+1</f>
        <v>10</v>
      </c>
      <c r="DE1" s="680"/>
      <c r="DG1" s="1030" t="str">
        <f>CW1</f>
        <v>ENTRADAS DEL MES DE  SEPTIEMBRE     2021</v>
      </c>
      <c r="DH1" s="1030"/>
      <c r="DI1" s="1030"/>
      <c r="DJ1" s="1030"/>
      <c r="DK1" s="1030"/>
      <c r="DL1" s="1030"/>
      <c r="DM1" s="1030"/>
      <c r="DN1" s="389">
        <f>DD1+1</f>
        <v>11</v>
      </c>
      <c r="DO1" s="680"/>
      <c r="DQ1" s="1030" t="str">
        <f>DG1</f>
        <v>ENTRADAS DEL MES DE  SEPTIEMBRE     2021</v>
      </c>
      <c r="DR1" s="1030"/>
      <c r="DS1" s="1030"/>
      <c r="DT1" s="1030"/>
      <c r="DU1" s="1030"/>
      <c r="DV1" s="1030"/>
      <c r="DW1" s="1030"/>
      <c r="DX1" s="389">
        <f>DN1+1</f>
        <v>12</v>
      </c>
      <c r="EA1" s="1030" t="str">
        <f>DQ1</f>
        <v>ENTRADAS DEL MES DE  SEPTIEMBRE     2021</v>
      </c>
      <c r="EB1" s="1030"/>
      <c r="EC1" s="1030"/>
      <c r="ED1" s="1030"/>
      <c r="EE1" s="1030"/>
      <c r="EF1" s="1030"/>
      <c r="EG1" s="1030"/>
      <c r="EH1" s="389">
        <f>DX1+1</f>
        <v>13</v>
      </c>
      <c r="EI1" s="680"/>
      <c r="EK1" s="1030" t="str">
        <f>EA1</f>
        <v>ENTRADAS DEL MES DE  SEPTIEMBRE     2021</v>
      </c>
      <c r="EL1" s="1030"/>
      <c r="EM1" s="1030"/>
      <c r="EN1" s="1030"/>
      <c r="EO1" s="1030"/>
      <c r="EP1" s="1030"/>
      <c r="EQ1" s="1030"/>
      <c r="ER1" s="389">
        <f>EH1+1</f>
        <v>14</v>
      </c>
      <c r="ES1" s="680"/>
      <c r="EU1" s="1030" t="str">
        <f>EK1</f>
        <v>ENTRADAS DEL MES DE  SEPTIEMBRE     2021</v>
      </c>
      <c r="EV1" s="1030"/>
      <c r="EW1" s="1030"/>
      <c r="EX1" s="1030"/>
      <c r="EY1" s="1030"/>
      <c r="EZ1" s="1030"/>
      <c r="FA1" s="1030"/>
      <c r="FB1" s="389">
        <f>ER1+1</f>
        <v>15</v>
      </c>
      <c r="FC1" s="680"/>
      <c r="FE1" s="1030" t="str">
        <f>EU1</f>
        <v>ENTRADAS DEL MES DE  SEPTIEMBRE     2021</v>
      </c>
      <c r="FF1" s="1030"/>
      <c r="FG1" s="1030"/>
      <c r="FH1" s="1030"/>
      <c r="FI1" s="1030"/>
      <c r="FJ1" s="1030"/>
      <c r="FK1" s="1030"/>
      <c r="FL1" s="389">
        <f>FB1+1</f>
        <v>16</v>
      </c>
      <c r="FM1" s="680"/>
      <c r="FO1" s="1030" t="str">
        <f>FE1</f>
        <v>ENTRADAS DEL MES DE  SEPTIEMBRE     2021</v>
      </c>
      <c r="FP1" s="1030"/>
      <c r="FQ1" s="1030"/>
      <c r="FR1" s="1030"/>
      <c r="FS1" s="1030"/>
      <c r="FT1" s="1030"/>
      <c r="FU1" s="1030"/>
      <c r="FV1" s="389">
        <f>FL1+1</f>
        <v>17</v>
      </c>
      <c r="FW1" s="680"/>
      <c r="FY1" s="1030" t="str">
        <f>FO1</f>
        <v>ENTRADAS DEL MES DE  SEPTIEMBRE     2021</v>
      </c>
      <c r="FZ1" s="1030"/>
      <c r="GA1" s="1030"/>
      <c r="GB1" s="1030"/>
      <c r="GC1" s="1030"/>
      <c r="GD1" s="1030"/>
      <c r="GE1" s="1030"/>
      <c r="GF1" s="389">
        <f>FV1+1</f>
        <v>18</v>
      </c>
      <c r="GG1" s="680"/>
      <c r="GH1" s="76" t="s">
        <v>37</v>
      </c>
      <c r="GI1" s="1030" t="str">
        <f>FY1</f>
        <v>ENTRADAS DEL MES DE  SEPTIEMBRE     2021</v>
      </c>
      <c r="GJ1" s="1030"/>
      <c r="GK1" s="1030"/>
      <c r="GL1" s="1030"/>
      <c r="GM1" s="1030"/>
      <c r="GN1" s="1030"/>
      <c r="GO1" s="1030"/>
      <c r="GP1" s="389">
        <f>GF1+1</f>
        <v>19</v>
      </c>
      <c r="GQ1" s="680"/>
      <c r="GS1" s="1030" t="str">
        <f>GI1</f>
        <v>ENTRADAS DEL MES DE  SEPTIEMBRE     2021</v>
      </c>
      <c r="GT1" s="1030"/>
      <c r="GU1" s="1030"/>
      <c r="GV1" s="1030"/>
      <c r="GW1" s="1030"/>
      <c r="GX1" s="1030"/>
      <c r="GY1" s="1030"/>
      <c r="GZ1" s="389">
        <f>GP1+1</f>
        <v>20</v>
      </c>
      <c r="HA1" s="680"/>
      <c r="HC1" s="1030" t="str">
        <f>GS1</f>
        <v>ENTRADAS DEL MES DE  SEPTIEMBRE     2021</v>
      </c>
      <c r="HD1" s="1030"/>
      <c r="HE1" s="1030"/>
      <c r="HF1" s="1030"/>
      <c r="HG1" s="1030"/>
      <c r="HH1" s="1030"/>
      <c r="HI1" s="1030"/>
      <c r="HJ1" s="389">
        <f>GZ1+1</f>
        <v>21</v>
      </c>
      <c r="HK1" s="680"/>
      <c r="HM1" s="1030" t="str">
        <f>HC1</f>
        <v>ENTRADAS DEL MES DE  SEPTIEMBRE     2021</v>
      </c>
      <c r="HN1" s="1030"/>
      <c r="HO1" s="1030"/>
      <c r="HP1" s="1030"/>
      <c r="HQ1" s="1030"/>
      <c r="HR1" s="1030"/>
      <c r="HS1" s="1030"/>
      <c r="HT1" s="389">
        <f>HJ1+1</f>
        <v>22</v>
      </c>
      <c r="HU1" s="680"/>
      <c r="HW1" s="1030" t="str">
        <f>HM1</f>
        <v>ENTRADAS DEL MES DE  SEPTIEMBRE     2021</v>
      </c>
      <c r="HX1" s="1030"/>
      <c r="HY1" s="1030"/>
      <c r="HZ1" s="1030"/>
      <c r="IA1" s="1030"/>
      <c r="IB1" s="1030"/>
      <c r="IC1" s="1030"/>
      <c r="ID1" s="389">
        <f>HT1+1</f>
        <v>23</v>
      </c>
      <c r="IE1" s="680"/>
      <c r="IG1" s="1030" t="str">
        <f>HW1</f>
        <v>ENTRADAS DEL MES DE  SEPTIEMBRE     2021</v>
      </c>
      <c r="IH1" s="1030"/>
      <c r="II1" s="1030"/>
      <c r="IJ1" s="1030"/>
      <c r="IK1" s="1030"/>
      <c r="IL1" s="1030"/>
      <c r="IM1" s="1030"/>
      <c r="IN1" s="389">
        <f>ID1+1</f>
        <v>24</v>
      </c>
      <c r="IO1" s="680"/>
      <c r="IQ1" s="1030" t="str">
        <f>IG1</f>
        <v>ENTRADAS DEL MES DE  SEPTIEMBRE     2021</v>
      </c>
      <c r="IR1" s="1030"/>
      <c r="IS1" s="1030"/>
      <c r="IT1" s="1030"/>
      <c r="IU1" s="1030"/>
      <c r="IV1" s="1030"/>
      <c r="IW1" s="1030"/>
      <c r="IX1" s="389">
        <f>IN1+1</f>
        <v>25</v>
      </c>
      <c r="IY1" s="680"/>
      <c r="JA1" s="1030" t="str">
        <f>IQ1</f>
        <v>ENTRADAS DEL MES DE  SEPTIEMBRE     2021</v>
      </c>
      <c r="JB1" s="1030"/>
      <c r="JC1" s="1030"/>
      <c r="JD1" s="1030"/>
      <c r="JE1" s="1030"/>
      <c r="JF1" s="1030"/>
      <c r="JG1" s="1030"/>
      <c r="JH1" s="389">
        <f>IX1+1</f>
        <v>26</v>
      </c>
      <c r="JI1" s="680"/>
      <c r="JK1" s="1031" t="str">
        <f>JA1</f>
        <v>ENTRADAS DEL MES DE  SEPTIEMBRE     2021</v>
      </c>
      <c r="JL1" s="1031"/>
      <c r="JM1" s="1031"/>
      <c r="JN1" s="1031"/>
      <c r="JO1" s="1031"/>
      <c r="JP1" s="1031"/>
      <c r="JQ1" s="1031"/>
      <c r="JR1" s="389">
        <f>JH1+1</f>
        <v>27</v>
      </c>
      <c r="JS1" s="680"/>
      <c r="JU1" s="1030" t="str">
        <f>JK1</f>
        <v>ENTRADAS DEL MES DE  SEPTIEMBRE     2021</v>
      </c>
      <c r="JV1" s="1030"/>
      <c r="JW1" s="1030"/>
      <c r="JX1" s="1030"/>
      <c r="JY1" s="1030"/>
      <c r="JZ1" s="1030"/>
      <c r="KA1" s="1030"/>
      <c r="KB1" s="389">
        <f>JR1+1</f>
        <v>28</v>
      </c>
      <c r="KC1" s="680"/>
      <c r="KE1" s="1030" t="str">
        <f>JU1</f>
        <v>ENTRADAS DEL MES DE  SEPTIEMBRE     2021</v>
      </c>
      <c r="KF1" s="1030"/>
      <c r="KG1" s="1030"/>
      <c r="KH1" s="1030"/>
      <c r="KI1" s="1030"/>
      <c r="KJ1" s="1030"/>
      <c r="KK1" s="1030"/>
      <c r="KL1" s="389">
        <f>KB1+1</f>
        <v>29</v>
      </c>
      <c r="KM1" s="680"/>
      <c r="KO1" s="1030" t="str">
        <f>KE1</f>
        <v>ENTRADAS DEL MES DE  SEPTIEMBRE     2021</v>
      </c>
      <c r="KP1" s="1030"/>
      <c r="KQ1" s="1030"/>
      <c r="KR1" s="1030"/>
      <c r="KS1" s="1030"/>
      <c r="KT1" s="1030"/>
      <c r="KU1" s="1030"/>
      <c r="KV1" s="389">
        <f>KL1+1</f>
        <v>30</v>
      </c>
      <c r="KW1" s="680"/>
      <c r="KY1" s="1030" t="str">
        <f>KO1</f>
        <v>ENTRADAS DEL MES DE  SEPTIEMBRE     2021</v>
      </c>
      <c r="KZ1" s="1030"/>
      <c r="LA1" s="1030"/>
      <c r="LB1" s="1030"/>
      <c r="LC1" s="1030"/>
      <c r="LD1" s="1030"/>
      <c r="LE1" s="1030"/>
      <c r="LF1" s="389">
        <f>KV1+1</f>
        <v>31</v>
      </c>
      <c r="LG1" s="680"/>
      <c r="LI1" s="1030" t="str">
        <f>KY1</f>
        <v>ENTRADAS DEL MES DE  SEPTIEMBRE     2021</v>
      </c>
      <c r="LJ1" s="1030"/>
      <c r="LK1" s="1030"/>
      <c r="LL1" s="1030"/>
      <c r="LM1" s="1030"/>
      <c r="LN1" s="1030"/>
      <c r="LO1" s="1030"/>
      <c r="LP1" s="389">
        <f>LF1+1</f>
        <v>32</v>
      </c>
      <c r="LQ1" s="680"/>
      <c r="LS1" s="1030" t="str">
        <f>LI1</f>
        <v>ENTRADAS DEL MES DE  SEPTIEMBRE     2021</v>
      </c>
      <c r="LT1" s="1030"/>
      <c r="LU1" s="1030"/>
      <c r="LV1" s="1030"/>
      <c r="LW1" s="1030"/>
      <c r="LX1" s="1030"/>
      <c r="LY1" s="1030"/>
      <c r="LZ1" s="389">
        <f>LP1+1</f>
        <v>33</v>
      </c>
      <c r="MB1" s="1030" t="str">
        <f>LS1</f>
        <v>ENTRADAS DEL MES DE  SEPTIEMBRE     2021</v>
      </c>
      <c r="MC1" s="1030"/>
      <c r="MD1" s="1030"/>
      <c r="ME1" s="1030"/>
      <c r="MF1" s="1030"/>
      <c r="MG1" s="1030"/>
      <c r="MH1" s="1030"/>
      <c r="MI1" s="389">
        <f>LZ1+1</f>
        <v>34</v>
      </c>
      <c r="MJ1" s="389"/>
      <c r="ML1" s="1030" t="str">
        <f>MB1</f>
        <v>ENTRADAS DEL MES DE  SEPTIEMBRE     2021</v>
      </c>
      <c r="MM1" s="1030"/>
      <c r="MN1" s="1030"/>
      <c r="MO1" s="1030"/>
      <c r="MP1" s="1030"/>
      <c r="MQ1" s="1030"/>
      <c r="MR1" s="1030"/>
      <c r="MS1" s="389">
        <f>MI1+1</f>
        <v>35</v>
      </c>
      <c r="MT1" s="389"/>
      <c r="MV1" s="1030" t="str">
        <f>ML1</f>
        <v>ENTRADAS DEL MES DE  SEPTIEMBRE     2021</v>
      </c>
      <c r="MW1" s="1030"/>
      <c r="MX1" s="1030"/>
      <c r="MY1" s="1030"/>
      <c r="MZ1" s="1030"/>
      <c r="NA1" s="1030"/>
      <c r="NB1" s="1030"/>
      <c r="NC1" s="389">
        <f>MS1+1</f>
        <v>36</v>
      </c>
      <c r="ND1" s="389"/>
      <c r="NF1" s="1030" t="str">
        <f>MV1</f>
        <v>ENTRADAS DEL MES DE  SEPTIEMBRE     2021</v>
      </c>
      <c r="NG1" s="1030"/>
      <c r="NH1" s="1030"/>
      <c r="NI1" s="1030"/>
      <c r="NJ1" s="1030"/>
      <c r="NK1" s="1030"/>
      <c r="NL1" s="1030"/>
      <c r="NM1" s="389">
        <f>NC1+1</f>
        <v>37</v>
      </c>
      <c r="NN1" s="389"/>
      <c r="NP1" s="1030" t="str">
        <f>NF1</f>
        <v>ENTRADAS DEL MES DE  SEPTIEMBRE     2021</v>
      </c>
      <c r="NQ1" s="1030"/>
      <c r="NR1" s="1030"/>
      <c r="NS1" s="1030"/>
      <c r="NT1" s="1030"/>
      <c r="NU1" s="1030"/>
      <c r="NV1" s="1030"/>
      <c r="NW1" s="389">
        <f>NM1+1</f>
        <v>38</v>
      </c>
      <c r="NX1" s="389"/>
      <c r="NZ1" s="1030" t="str">
        <f>NP1</f>
        <v>ENTRADAS DEL MES DE  SEPTIEMBRE     2021</v>
      </c>
      <c r="OA1" s="1030"/>
      <c r="OB1" s="1030"/>
      <c r="OC1" s="1030"/>
      <c r="OD1" s="1030"/>
      <c r="OE1" s="1030"/>
      <c r="OF1" s="1030"/>
      <c r="OG1" s="389">
        <f>NW1+1</f>
        <v>39</v>
      </c>
      <c r="OH1" s="389"/>
      <c r="OJ1" s="1030" t="str">
        <f>NZ1</f>
        <v>ENTRADAS DEL MES DE  SEPTIEMBRE     2021</v>
      </c>
      <c r="OK1" s="1030"/>
      <c r="OL1" s="1030"/>
      <c r="OM1" s="1030"/>
      <c r="ON1" s="1030"/>
      <c r="OO1" s="1030"/>
      <c r="OP1" s="1030"/>
      <c r="OQ1" s="389">
        <f>OG1+1</f>
        <v>40</v>
      </c>
      <c r="OR1" s="389"/>
      <c r="OT1" s="1030" t="str">
        <f>OJ1</f>
        <v>ENTRADAS DEL MES DE  SEPTIEMBRE     2021</v>
      </c>
      <c r="OU1" s="1030"/>
      <c r="OV1" s="1030"/>
      <c r="OW1" s="1030"/>
      <c r="OX1" s="1030"/>
      <c r="OY1" s="1030"/>
      <c r="OZ1" s="1030"/>
      <c r="PA1" s="389">
        <f>OQ1+1</f>
        <v>41</v>
      </c>
      <c r="PB1" s="389"/>
      <c r="PD1" s="1030" t="str">
        <f>OT1</f>
        <v>ENTRADAS DEL MES DE  SEPTIEMBRE     2021</v>
      </c>
      <c r="PE1" s="1030"/>
      <c r="PF1" s="1030"/>
      <c r="PG1" s="1030"/>
      <c r="PH1" s="1030"/>
      <c r="PI1" s="1030"/>
      <c r="PJ1" s="1030"/>
      <c r="PK1" s="389">
        <f>PA1+1</f>
        <v>42</v>
      </c>
      <c r="PL1" s="389"/>
      <c r="PN1" s="1030" t="str">
        <f>PD1</f>
        <v>ENTRADAS DEL MES DE  SEPTIEMBRE     2021</v>
      </c>
      <c r="PO1" s="1030"/>
      <c r="PP1" s="1030"/>
      <c r="PQ1" s="1030"/>
      <c r="PR1" s="1030"/>
      <c r="PS1" s="1030"/>
      <c r="PT1" s="1030"/>
      <c r="PU1" s="389">
        <f>PK1+1</f>
        <v>43</v>
      </c>
      <c r="PW1" s="1030" t="str">
        <f>PN1</f>
        <v>ENTRADAS DEL MES DE  SEPTIEMBRE     2021</v>
      </c>
      <c r="PX1" s="1030"/>
      <c r="PY1" s="1030"/>
      <c r="PZ1" s="1030"/>
      <c r="QA1" s="1030"/>
      <c r="QB1" s="1030"/>
      <c r="QC1" s="1030"/>
      <c r="QD1" s="389">
        <f>PU1+1</f>
        <v>44</v>
      </c>
      <c r="QF1" s="1030" t="str">
        <f>PW1</f>
        <v>ENTRADAS DEL MES DE  SEPTIEMBRE     2021</v>
      </c>
      <c r="QG1" s="1030"/>
      <c r="QH1" s="1030"/>
      <c r="QI1" s="1030"/>
      <c r="QJ1" s="1030"/>
      <c r="QK1" s="1030"/>
      <c r="QL1" s="1030"/>
      <c r="QM1" s="389">
        <f>QD1+1</f>
        <v>45</v>
      </c>
      <c r="QO1" s="1030" t="str">
        <f>QF1</f>
        <v>ENTRADAS DEL MES DE  SEPTIEMBRE     2021</v>
      </c>
      <c r="QP1" s="1030"/>
      <c r="QQ1" s="1030"/>
      <c r="QR1" s="1030"/>
      <c r="QS1" s="1030"/>
      <c r="QT1" s="1030"/>
      <c r="QU1" s="1030"/>
      <c r="QV1" s="389">
        <f>QM1+1</f>
        <v>46</v>
      </c>
      <c r="QX1" s="1030" t="str">
        <f>QO1</f>
        <v>ENTRADAS DEL MES DE  SEPTIEMBRE     2021</v>
      </c>
      <c r="QY1" s="1030"/>
      <c r="QZ1" s="1030"/>
      <c r="RA1" s="1030"/>
      <c r="RB1" s="1030"/>
      <c r="RC1" s="1030"/>
      <c r="RD1" s="1030"/>
      <c r="RE1" s="389">
        <f>QV1+1</f>
        <v>47</v>
      </c>
      <c r="RG1" s="1030" t="str">
        <f>QX1</f>
        <v>ENTRADAS DEL MES DE  SEPTIEMBRE     2021</v>
      </c>
      <c r="RH1" s="1030"/>
      <c r="RI1" s="1030"/>
      <c r="RJ1" s="1030"/>
      <c r="RK1" s="1030"/>
      <c r="RL1" s="1030"/>
      <c r="RM1" s="1030"/>
      <c r="RN1" s="389">
        <f>RE1+1</f>
        <v>48</v>
      </c>
      <c r="RP1" s="1030" t="str">
        <f>RG1</f>
        <v>ENTRADAS DEL MES DE  SEPTIEMBRE     2021</v>
      </c>
      <c r="RQ1" s="1030"/>
      <c r="RR1" s="1030"/>
      <c r="RS1" s="1030"/>
      <c r="RT1" s="1030"/>
      <c r="RU1" s="1030"/>
      <c r="RV1" s="1030"/>
      <c r="RW1" s="389">
        <f>RN1+1</f>
        <v>49</v>
      </c>
      <c r="RY1" s="1030" t="str">
        <f>RP1</f>
        <v>ENTRADAS DEL MES DE  SEPTIEMBRE     2021</v>
      </c>
      <c r="RZ1" s="1030"/>
      <c r="SA1" s="1030"/>
      <c r="SB1" s="1030"/>
      <c r="SC1" s="1030"/>
      <c r="SD1" s="1030"/>
      <c r="SE1" s="1030"/>
      <c r="SF1" s="389">
        <f>RW1+1</f>
        <v>50</v>
      </c>
      <c r="SH1" s="1030" t="str">
        <f>RY1</f>
        <v>ENTRADAS DEL MES DE  SEPTIEMBRE     2021</v>
      </c>
      <c r="SI1" s="1030"/>
      <c r="SJ1" s="1030"/>
      <c r="SK1" s="1030"/>
      <c r="SL1" s="1030"/>
      <c r="SM1" s="1030"/>
      <c r="SN1" s="1030"/>
      <c r="SO1" s="389">
        <f>SF1+1</f>
        <v>51</v>
      </c>
      <c r="SQ1" s="1030" t="str">
        <f>SH1</f>
        <v>ENTRADAS DEL MES DE  SEPTIEMBRE     2021</v>
      </c>
      <c r="SR1" s="1030"/>
      <c r="SS1" s="1030"/>
      <c r="ST1" s="1030"/>
      <c r="SU1" s="1030"/>
      <c r="SV1" s="1030"/>
      <c r="SW1" s="1030"/>
      <c r="SX1" s="389">
        <f>SO1+1</f>
        <v>52</v>
      </c>
      <c r="SZ1" s="1030" t="str">
        <f>SQ1</f>
        <v>ENTRADAS DEL MES DE  SEPTIEMBRE     2021</v>
      </c>
      <c r="TA1" s="1030"/>
      <c r="TB1" s="1030"/>
      <c r="TC1" s="1030"/>
      <c r="TD1" s="1030"/>
      <c r="TE1" s="1030"/>
      <c r="TF1" s="1030"/>
      <c r="TG1" s="389">
        <f>SX1+1</f>
        <v>53</v>
      </c>
      <c r="TI1" s="1030" t="str">
        <f>SZ1</f>
        <v>ENTRADAS DEL MES DE  SEPTIEMBRE     2021</v>
      </c>
      <c r="TJ1" s="1030"/>
      <c r="TK1" s="1030"/>
      <c r="TL1" s="1030"/>
      <c r="TM1" s="1030"/>
      <c r="TN1" s="1030"/>
      <c r="TO1" s="1030"/>
      <c r="TP1" s="389">
        <f>TG1+1</f>
        <v>54</v>
      </c>
      <c r="TR1" s="1030" t="str">
        <f>TI1</f>
        <v>ENTRADAS DEL MES DE  SEPTIEMBRE     2021</v>
      </c>
      <c r="TS1" s="1030"/>
      <c r="TT1" s="1030"/>
      <c r="TU1" s="1030"/>
      <c r="TV1" s="1030"/>
      <c r="TW1" s="1030"/>
      <c r="TX1" s="1030"/>
      <c r="TY1" s="389">
        <f>TP1+1</f>
        <v>55</v>
      </c>
      <c r="UA1" s="1030" t="str">
        <f>TR1</f>
        <v>ENTRADAS DEL MES DE  SEPTIEMBRE     2021</v>
      </c>
      <c r="UB1" s="1030"/>
      <c r="UC1" s="1030"/>
      <c r="UD1" s="1030"/>
      <c r="UE1" s="1030"/>
      <c r="UF1" s="1030"/>
      <c r="UG1" s="1030"/>
      <c r="UH1" s="389">
        <f>TY1+1</f>
        <v>56</v>
      </c>
      <c r="UJ1" s="1030" t="str">
        <f>UA1</f>
        <v>ENTRADAS DEL MES DE  SEPTIEMBRE     2021</v>
      </c>
      <c r="UK1" s="1030"/>
      <c r="UL1" s="1030"/>
      <c r="UM1" s="1030"/>
      <c r="UN1" s="1030"/>
      <c r="UO1" s="1030"/>
      <c r="UP1" s="1030"/>
      <c r="UQ1" s="389">
        <f>UH1+1</f>
        <v>57</v>
      </c>
      <c r="US1" s="1030" t="str">
        <f>UJ1</f>
        <v>ENTRADAS DEL MES DE  SEPTIEMBRE     2021</v>
      </c>
      <c r="UT1" s="1030"/>
      <c r="UU1" s="1030"/>
      <c r="UV1" s="1030"/>
      <c r="UW1" s="1030"/>
      <c r="UX1" s="1030"/>
      <c r="UY1" s="1030"/>
      <c r="UZ1" s="389">
        <f>UQ1+1</f>
        <v>58</v>
      </c>
      <c r="VB1" s="1030" t="str">
        <f>US1</f>
        <v>ENTRADAS DEL MES DE  SEPTIEMBRE     2021</v>
      </c>
      <c r="VC1" s="1030"/>
      <c r="VD1" s="1030"/>
      <c r="VE1" s="1030"/>
      <c r="VF1" s="1030"/>
      <c r="VG1" s="1030"/>
      <c r="VH1" s="1030"/>
      <c r="VI1" s="389">
        <f>UZ1+1</f>
        <v>59</v>
      </c>
      <c r="VK1" s="1030" t="str">
        <f>VB1</f>
        <v>ENTRADAS DEL MES DE  SEPTIEMBRE     2021</v>
      </c>
      <c r="VL1" s="1030"/>
      <c r="VM1" s="1030"/>
      <c r="VN1" s="1030"/>
      <c r="VO1" s="1030"/>
      <c r="VP1" s="1030"/>
      <c r="VQ1" s="1030"/>
      <c r="VR1" s="389">
        <f>VI1+1</f>
        <v>60</v>
      </c>
      <c r="VT1" s="1030" t="str">
        <f>VK1</f>
        <v>ENTRADAS DEL MES DE  SEPTIEMBRE     2021</v>
      </c>
      <c r="VU1" s="1030"/>
      <c r="VV1" s="1030"/>
      <c r="VW1" s="1030"/>
      <c r="VX1" s="1030"/>
      <c r="VY1" s="1030"/>
      <c r="VZ1" s="1030"/>
      <c r="WA1" s="389">
        <f>VR1+1</f>
        <v>61</v>
      </c>
      <c r="WC1" s="1030" t="str">
        <f>VT1</f>
        <v>ENTRADAS DEL MES DE  SEPTIEMBRE     2021</v>
      </c>
      <c r="WD1" s="1030"/>
      <c r="WE1" s="1030"/>
      <c r="WF1" s="1030"/>
      <c r="WG1" s="1030"/>
      <c r="WH1" s="1030"/>
      <c r="WI1" s="1030"/>
      <c r="WJ1" s="389">
        <f>WA1+1</f>
        <v>62</v>
      </c>
      <c r="WL1" s="1030" t="str">
        <f>WC1</f>
        <v>ENTRADAS DEL MES DE  SEPTIEMBRE     2021</v>
      </c>
      <c r="WM1" s="1030"/>
      <c r="WN1" s="1030"/>
      <c r="WO1" s="1030"/>
      <c r="WP1" s="1030"/>
      <c r="WQ1" s="1030"/>
      <c r="WR1" s="1030"/>
      <c r="WS1" s="389">
        <f>WJ1+1</f>
        <v>63</v>
      </c>
      <c r="WU1" s="1030" t="str">
        <f>WL1</f>
        <v>ENTRADAS DEL MES DE  SEPTIEMBRE     2021</v>
      </c>
      <c r="WV1" s="1030"/>
      <c r="WW1" s="1030"/>
      <c r="WX1" s="1030"/>
      <c r="WY1" s="1030"/>
      <c r="WZ1" s="1030"/>
      <c r="XA1" s="1030"/>
      <c r="XB1" s="389">
        <f>WS1+1</f>
        <v>64</v>
      </c>
      <c r="XD1" s="1030" t="str">
        <f>WU1</f>
        <v>ENTRADAS DEL MES DE  SEPTIEMBRE     2021</v>
      </c>
      <c r="XE1" s="1030"/>
      <c r="XF1" s="1030"/>
      <c r="XG1" s="1030"/>
      <c r="XH1" s="1030"/>
      <c r="XI1" s="1030"/>
      <c r="XJ1" s="1030"/>
      <c r="XK1" s="389">
        <f>XB1+1</f>
        <v>65</v>
      </c>
      <c r="XM1" s="1030" t="str">
        <f>XD1</f>
        <v>ENTRADAS DEL MES DE  SEPTIEMBRE     2021</v>
      </c>
      <c r="XN1" s="1030"/>
      <c r="XO1" s="1030"/>
      <c r="XP1" s="1030"/>
      <c r="XQ1" s="1030"/>
      <c r="XR1" s="1030"/>
      <c r="XS1" s="1030"/>
      <c r="XT1" s="389">
        <f>XK1+1</f>
        <v>66</v>
      </c>
      <c r="XV1" s="1030" t="str">
        <f>XM1</f>
        <v>ENTRADAS DEL MES DE  SEPTIEMBRE     2021</v>
      </c>
      <c r="XW1" s="1030"/>
      <c r="XX1" s="1030"/>
      <c r="XY1" s="1030"/>
      <c r="XZ1" s="1030"/>
      <c r="YA1" s="1030"/>
      <c r="YB1" s="1030"/>
      <c r="YC1" s="389">
        <f>XT1+1</f>
        <v>67</v>
      </c>
      <c r="YE1" s="1030" t="str">
        <f>XV1</f>
        <v>ENTRADAS DEL MES DE  SEPTIEMBRE     2021</v>
      </c>
      <c r="YF1" s="1030"/>
      <c r="YG1" s="1030"/>
      <c r="YH1" s="1030"/>
      <c r="YI1" s="1030"/>
      <c r="YJ1" s="1030"/>
      <c r="YK1" s="1030"/>
      <c r="YL1" s="389">
        <f>YC1+1</f>
        <v>68</v>
      </c>
      <c r="YN1" s="1030" t="str">
        <f>YE1</f>
        <v>ENTRADAS DEL MES DE  SEPTIEMBRE     2021</v>
      </c>
      <c r="YO1" s="1030"/>
      <c r="YP1" s="1030"/>
      <c r="YQ1" s="1030"/>
      <c r="YR1" s="1030"/>
      <c r="YS1" s="1030"/>
      <c r="YT1" s="1030"/>
      <c r="YU1" s="389">
        <f>YL1+1</f>
        <v>69</v>
      </c>
      <c r="YW1" s="1030" t="str">
        <f>YN1</f>
        <v>ENTRADAS DEL MES DE  SEPTIEMBRE     2021</v>
      </c>
      <c r="YX1" s="1030"/>
      <c r="YY1" s="1030"/>
      <c r="YZ1" s="1030"/>
      <c r="ZA1" s="1030"/>
      <c r="ZB1" s="1030"/>
      <c r="ZC1" s="1030"/>
      <c r="ZD1" s="389">
        <f>YU1+1</f>
        <v>70</v>
      </c>
      <c r="ZF1" s="1030" t="str">
        <f>YW1</f>
        <v>ENTRADAS DEL MES DE  SEPTIEMBRE     2021</v>
      </c>
      <c r="ZG1" s="1030"/>
      <c r="ZH1" s="1030"/>
      <c r="ZI1" s="1030"/>
      <c r="ZJ1" s="1030"/>
      <c r="ZK1" s="1030"/>
      <c r="ZL1" s="1030"/>
      <c r="ZM1" s="389">
        <f>ZD1+1</f>
        <v>71</v>
      </c>
      <c r="ZO1" s="1030" t="str">
        <f>ZF1</f>
        <v>ENTRADAS DEL MES DE  SEPTIEMBRE     2021</v>
      </c>
      <c r="ZP1" s="1030"/>
      <c r="ZQ1" s="1030"/>
      <c r="ZR1" s="1030"/>
      <c r="ZS1" s="1030"/>
      <c r="ZT1" s="1030"/>
      <c r="ZU1" s="1030"/>
      <c r="ZV1" s="389">
        <f>ZM1+1</f>
        <v>72</v>
      </c>
      <c r="ZX1" s="1030" t="str">
        <f>ZO1</f>
        <v>ENTRADAS DEL MES DE  SEPTIEMBRE     2021</v>
      </c>
      <c r="ZY1" s="1030"/>
      <c r="ZZ1" s="1030"/>
      <c r="AAA1" s="1030"/>
      <c r="AAB1" s="1030"/>
      <c r="AAC1" s="1030"/>
      <c r="AAD1" s="1030"/>
      <c r="AAE1" s="389">
        <f>ZV1+1</f>
        <v>73</v>
      </c>
      <c r="AAG1" s="1030" t="str">
        <f>ZX1</f>
        <v>ENTRADAS DEL MES DE  SEPTIEMBRE     2021</v>
      </c>
      <c r="AAH1" s="1030"/>
      <c r="AAI1" s="1030"/>
      <c r="AAJ1" s="1030"/>
      <c r="AAK1" s="1030"/>
      <c r="AAL1" s="1030"/>
      <c r="AAM1" s="1030"/>
      <c r="AAN1" s="389">
        <f>AAE1+1</f>
        <v>74</v>
      </c>
      <c r="AAP1" s="1030" t="str">
        <f>AAG1</f>
        <v>ENTRADAS DEL MES DE  SEPTIEMBRE     2021</v>
      </c>
      <c r="AAQ1" s="1030"/>
      <c r="AAR1" s="1030"/>
      <c r="AAS1" s="1030"/>
      <c r="AAT1" s="1030"/>
      <c r="AAU1" s="1030"/>
      <c r="AAV1" s="1030"/>
      <c r="AAW1" s="389">
        <f>AAN1+1</f>
        <v>75</v>
      </c>
      <c r="AAY1" s="1030" t="str">
        <f>AAP1</f>
        <v>ENTRADAS DEL MES DE  SEPTIEMBRE     2021</v>
      </c>
      <c r="AAZ1" s="1030"/>
      <c r="ABA1" s="1030"/>
      <c r="ABB1" s="1030"/>
      <c r="ABC1" s="1030"/>
      <c r="ABD1" s="1030"/>
      <c r="ABE1" s="1030"/>
      <c r="ABF1" s="389">
        <f>AAW1+1</f>
        <v>76</v>
      </c>
      <c r="ABH1" s="1030" t="str">
        <f>AAY1</f>
        <v>ENTRADAS DEL MES DE  SEPTIEMBRE     2021</v>
      </c>
      <c r="ABI1" s="1030"/>
      <c r="ABJ1" s="1030"/>
      <c r="ABK1" s="1030"/>
      <c r="ABL1" s="1030"/>
      <c r="ABM1" s="1030"/>
      <c r="ABN1" s="1030"/>
      <c r="ABO1" s="389">
        <f>ABF1+1</f>
        <v>77</v>
      </c>
      <c r="ABQ1" s="1030" t="str">
        <f>ABH1</f>
        <v>ENTRADAS DEL MES DE  SEPTIEMBRE     2021</v>
      </c>
      <c r="ABR1" s="1030"/>
      <c r="ABS1" s="1030"/>
      <c r="ABT1" s="1030"/>
      <c r="ABU1" s="1030"/>
      <c r="ABV1" s="1030"/>
      <c r="ABW1" s="1030"/>
      <c r="ABX1" s="389">
        <f>ABO1+1</f>
        <v>78</v>
      </c>
      <c r="ABZ1" s="1030" t="str">
        <f>ABQ1</f>
        <v>ENTRADAS DEL MES DE  SEPTIEMBRE     2021</v>
      </c>
      <c r="ACA1" s="1030"/>
      <c r="ACB1" s="1030"/>
      <c r="ACC1" s="1030"/>
      <c r="ACD1" s="1030"/>
      <c r="ACE1" s="1030"/>
      <c r="ACF1" s="1030"/>
      <c r="ACG1" s="389">
        <f>ABX1+1</f>
        <v>79</v>
      </c>
      <c r="ACI1" s="1030" t="str">
        <f>ABZ1</f>
        <v>ENTRADAS DEL MES DE  SEPTIEMBRE     2021</v>
      </c>
      <c r="ACJ1" s="1030"/>
      <c r="ACK1" s="1030"/>
      <c r="ACL1" s="1030"/>
      <c r="ACM1" s="1030"/>
      <c r="ACN1" s="1030"/>
      <c r="ACO1" s="1030"/>
      <c r="ACP1" s="389">
        <f>ACG1+1</f>
        <v>80</v>
      </c>
      <c r="ACR1" s="1030" t="str">
        <f>ACI1</f>
        <v>ENTRADAS DEL MES DE  SEPTIEMBRE     2021</v>
      </c>
      <c r="ACS1" s="1030"/>
      <c r="ACT1" s="1030"/>
      <c r="ACU1" s="1030"/>
      <c r="ACV1" s="1030"/>
      <c r="ACW1" s="1030"/>
      <c r="ACX1" s="1030"/>
      <c r="ACY1" s="389">
        <f>ACP1+1</f>
        <v>81</v>
      </c>
      <c r="ADA1" s="1030" t="str">
        <f>ACR1</f>
        <v>ENTRADAS DEL MES DE  SEPTIEMBRE     2021</v>
      </c>
      <c r="ADB1" s="1030"/>
      <c r="ADC1" s="1030"/>
      <c r="ADD1" s="1030"/>
      <c r="ADE1" s="1030"/>
      <c r="ADF1" s="1030"/>
      <c r="ADG1" s="1030"/>
      <c r="ADH1" s="389">
        <f>ACY1+1</f>
        <v>82</v>
      </c>
      <c r="ADJ1" s="1030" t="str">
        <f>ADA1</f>
        <v>ENTRADAS DEL MES DE  SEPTIEMBRE     2021</v>
      </c>
      <c r="ADK1" s="1030"/>
      <c r="ADL1" s="1030"/>
      <c r="ADM1" s="1030"/>
      <c r="ADN1" s="1030"/>
      <c r="ADO1" s="1030"/>
      <c r="ADP1" s="1030"/>
      <c r="ADQ1" s="389">
        <f>ADH1+1</f>
        <v>83</v>
      </c>
      <c r="ADS1" s="1030" t="str">
        <f>ADJ1</f>
        <v>ENTRADAS DEL MES DE  SEPTIEMBRE     2021</v>
      </c>
      <c r="ADT1" s="1030"/>
      <c r="ADU1" s="1030"/>
      <c r="ADV1" s="1030"/>
      <c r="ADW1" s="1030"/>
      <c r="ADX1" s="1030"/>
      <c r="ADY1" s="1030"/>
      <c r="ADZ1" s="389">
        <f>ADQ1+1</f>
        <v>84</v>
      </c>
      <c r="AEB1" s="1030" t="str">
        <f>ADS1</f>
        <v>ENTRADAS DEL MES DE  SEPTIEMBRE     2021</v>
      </c>
      <c r="AEC1" s="1030"/>
      <c r="AED1" s="1030"/>
      <c r="AEE1" s="1030"/>
      <c r="AEF1" s="1030"/>
      <c r="AEG1" s="1030"/>
      <c r="AEH1" s="1030"/>
      <c r="AEI1" s="389">
        <f>ADZ1+1</f>
        <v>85</v>
      </c>
      <c r="AEK1" s="1030" t="str">
        <f>AEB1</f>
        <v>ENTRADAS DEL MES DE  SEPTIEMBRE     2021</v>
      </c>
      <c r="AEL1" s="1030"/>
      <c r="AEM1" s="1030"/>
      <c r="AEN1" s="1030"/>
      <c r="AEO1" s="1030"/>
      <c r="AEP1" s="1030"/>
      <c r="AEQ1" s="1030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>
        <f>K5</f>
        <v>0</v>
      </c>
      <c r="C4" s="262">
        <f t="shared" ref="C4:I4" si="0">L6</f>
        <v>0</v>
      </c>
      <c r="D4" s="264">
        <f t="shared" si="0"/>
        <v>0</v>
      </c>
      <c r="E4" s="141">
        <f t="shared" si="0"/>
        <v>0</v>
      </c>
      <c r="F4" s="87">
        <f t="shared" si="0"/>
        <v>0</v>
      </c>
      <c r="G4" s="74">
        <f t="shared" si="0"/>
        <v>0</v>
      </c>
      <c r="H4" s="48">
        <f t="shared" si="0"/>
        <v>0</v>
      </c>
      <c r="I4" s="107">
        <f t="shared" si="0"/>
        <v>0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>
        <f t="shared" ref="B5:H5" si="1">U5</f>
        <v>0</v>
      </c>
      <c r="C5" s="262">
        <f t="shared" si="1"/>
        <v>0</v>
      </c>
      <c r="D5" s="264">
        <f t="shared" si="1"/>
        <v>0</v>
      </c>
      <c r="E5" s="141">
        <f t="shared" si="1"/>
        <v>0</v>
      </c>
      <c r="F5" s="87">
        <f t="shared" si="1"/>
        <v>0</v>
      </c>
      <c r="G5" s="74">
        <f t="shared" si="1"/>
        <v>0</v>
      </c>
      <c r="H5" s="48">
        <f t="shared" si="1"/>
        <v>0</v>
      </c>
      <c r="I5" s="107">
        <f>AB5</f>
        <v>0</v>
      </c>
      <c r="L5" s="76" t="s">
        <v>23</v>
      </c>
      <c r="Q5" s="330"/>
      <c r="S5" s="671"/>
      <c r="T5" s="262"/>
      <c r="U5" s="270"/>
      <c r="V5" s="263"/>
      <c r="W5" s="267"/>
      <c r="X5" s="268"/>
      <c r="Y5" s="266"/>
      <c r="Z5" s="263"/>
      <c r="AA5" s="291"/>
      <c r="AB5" s="144">
        <f>Y5-AA5</f>
        <v>0</v>
      </c>
      <c r="AC5" s="682"/>
      <c r="AD5" s="262"/>
      <c r="AE5" s="262"/>
      <c r="AF5" s="263"/>
      <c r="AG5" s="267"/>
      <c r="AH5" s="265"/>
      <c r="AI5" s="266"/>
      <c r="AJ5" s="263"/>
      <c r="AK5" s="261"/>
      <c r="AL5" s="144">
        <f>AI5-AK5</f>
        <v>0</v>
      </c>
      <c r="AM5" s="144"/>
      <c r="AN5" s="262"/>
      <c r="AO5" s="262"/>
      <c r="AP5" s="263"/>
      <c r="AQ5" s="267"/>
      <c r="AR5" s="265"/>
      <c r="AS5" s="266"/>
      <c r="AT5" s="263"/>
      <c r="AU5" s="261"/>
      <c r="AV5" s="144">
        <f>AS5-AU5</f>
        <v>0</v>
      </c>
      <c r="AW5" s="682"/>
      <c r="AX5" s="262"/>
      <c r="AY5" s="1032"/>
      <c r="AZ5" s="263"/>
      <c r="BA5" s="264"/>
      <c r="BB5" s="265"/>
      <c r="BC5" s="266"/>
      <c r="BD5" s="263"/>
      <c r="BE5" s="261"/>
      <c r="BF5" s="144">
        <f>BC5-BE5</f>
        <v>0</v>
      </c>
      <c r="BG5" s="682"/>
      <c r="BH5" s="262"/>
      <c r="BI5" s="262"/>
      <c r="BJ5" s="375"/>
      <c r="BK5" s="267"/>
      <c r="BL5" s="265"/>
      <c r="BM5" s="266"/>
      <c r="BN5" s="263"/>
      <c r="BO5" s="261"/>
      <c r="BP5" s="144">
        <f>BM5-BO5</f>
        <v>0</v>
      </c>
      <c r="BQ5" s="682"/>
      <c r="BR5" s="262"/>
      <c r="BS5" s="351"/>
      <c r="BT5" s="375"/>
      <c r="BU5" s="267"/>
      <c r="BV5" s="268"/>
      <c r="BW5" s="266"/>
      <c r="BX5" s="263"/>
      <c r="BY5" s="261"/>
      <c r="BZ5" s="144">
        <f>BW5-BY5</f>
        <v>0</v>
      </c>
      <c r="CA5" s="349"/>
      <c r="CB5" s="349"/>
      <c r="CC5" s="270"/>
      <c r="CD5" s="375"/>
      <c r="CE5" s="264"/>
      <c r="CF5" s="268"/>
      <c r="CG5" s="266"/>
      <c r="CH5" s="263"/>
      <c r="CI5" s="261"/>
      <c r="CJ5" s="144">
        <f>CG5-CI5</f>
        <v>0</v>
      </c>
      <c r="CK5" s="349"/>
      <c r="CL5" s="349"/>
      <c r="CM5" s="1032"/>
      <c r="CN5" s="375"/>
      <c r="CO5" s="264"/>
      <c r="CP5" s="268"/>
      <c r="CQ5" s="266"/>
      <c r="CR5" s="263"/>
      <c r="CS5" s="261"/>
      <c r="CT5" s="144">
        <f>CQ5-CS5</f>
        <v>0</v>
      </c>
      <c r="CU5" s="682"/>
      <c r="CV5" s="262"/>
      <c r="CW5" s="1034"/>
      <c r="CX5" s="263"/>
      <c r="CY5" s="264"/>
      <c r="CZ5" s="268"/>
      <c r="DA5" s="266"/>
      <c r="DB5" s="263"/>
      <c r="DC5" s="261"/>
      <c r="DD5" s="144">
        <f>DA5-DC5</f>
        <v>0</v>
      </c>
      <c r="DE5" s="682"/>
      <c r="DF5" s="262"/>
      <c r="DG5" s="262"/>
      <c r="DH5" s="375"/>
      <c r="DI5" s="267"/>
      <c r="DJ5" s="268"/>
      <c r="DK5" s="266"/>
      <c r="DL5" s="263"/>
      <c r="DM5" s="261"/>
      <c r="DN5" s="144">
        <f>DK5-DM5</f>
        <v>0</v>
      </c>
      <c r="DO5" s="682"/>
      <c r="DP5" s="262"/>
      <c r="DQ5" s="262"/>
      <c r="DR5" s="375"/>
      <c r="DS5" s="267"/>
      <c r="DT5" s="268"/>
      <c r="DU5" s="266"/>
      <c r="DV5" s="263"/>
      <c r="DW5" s="261"/>
      <c r="DX5" s="144">
        <f>DU5-DW5</f>
        <v>0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2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2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891"/>
      <c r="GK5" s="267"/>
      <c r="GL5" s="265"/>
      <c r="GM5" s="266"/>
      <c r="GN5" s="263"/>
      <c r="GO5" s="958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32"/>
      <c r="HD5" s="982"/>
      <c r="HE5" s="267"/>
      <c r="HF5" s="265"/>
      <c r="HG5" s="266"/>
      <c r="HH5" s="263"/>
      <c r="HI5" s="958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1033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263"/>
      <c r="II5" s="267"/>
      <c r="IJ5" s="268"/>
      <c r="IK5" s="266"/>
      <c r="IL5" s="263"/>
      <c r="IM5" s="261"/>
      <c r="IN5" s="144">
        <f>IK5-IM5</f>
        <v>0</v>
      </c>
      <c r="IO5" s="682"/>
      <c r="IP5" s="262"/>
      <c r="IQ5" s="964"/>
      <c r="IR5" s="965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6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>
        <f t="shared" ref="B6:H6" si="2">AE5</f>
        <v>0</v>
      </c>
      <c r="C6" s="76">
        <f t="shared" si="2"/>
        <v>0</v>
      </c>
      <c r="D6" s="104">
        <f t="shared" si="2"/>
        <v>0</v>
      </c>
      <c r="E6" s="141">
        <f t="shared" si="2"/>
        <v>0</v>
      </c>
      <c r="F6" s="87">
        <f t="shared" si="2"/>
        <v>0</v>
      </c>
      <c r="G6" s="74">
        <f t="shared" si="2"/>
        <v>0</v>
      </c>
      <c r="H6" s="48">
        <f t="shared" si="2"/>
        <v>0</v>
      </c>
      <c r="I6" s="107">
        <f>AL5</f>
        <v>0</v>
      </c>
      <c r="K6" s="966"/>
      <c r="L6" s="990"/>
      <c r="M6" s="981"/>
      <c r="N6" s="268"/>
      <c r="O6" s="266"/>
      <c r="P6" s="263"/>
      <c r="Q6" s="291"/>
      <c r="R6" s="144">
        <f>O6-Q6</f>
        <v>0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32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32"/>
      <c r="CN6" s="747"/>
      <c r="CO6" s="262"/>
      <c r="CP6" s="262"/>
      <c r="CQ6" s="262"/>
      <c r="CR6" s="262"/>
      <c r="CS6" s="263"/>
      <c r="CT6" s="262"/>
      <c r="CU6" s="349"/>
      <c r="CV6" s="262"/>
      <c r="CW6" s="1034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32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033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3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30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>
        <f>AO5</f>
        <v>0</v>
      </c>
      <c r="C7" s="76">
        <f t="shared" ref="C7:I7" si="3">AP5</f>
        <v>0</v>
      </c>
      <c r="D7" s="104">
        <f t="shared" si="3"/>
        <v>0</v>
      </c>
      <c r="E7" s="141">
        <f t="shared" si="3"/>
        <v>0</v>
      </c>
      <c r="F7" s="87">
        <f t="shared" si="3"/>
        <v>0</v>
      </c>
      <c r="G7" s="74">
        <f t="shared" si="3"/>
        <v>0</v>
      </c>
      <c r="H7" s="48">
        <f t="shared" si="3"/>
        <v>0</v>
      </c>
      <c r="I7" s="107">
        <f t="shared" si="3"/>
        <v>0</v>
      </c>
      <c r="K7" s="930"/>
      <c r="L7" s="407"/>
      <c r="M7" s="448"/>
      <c r="N7" s="949"/>
      <c r="O7" s="434"/>
      <c r="P7" s="947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81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>
        <f>AY5</f>
        <v>0</v>
      </c>
      <c r="C8" s="76">
        <f t="shared" ref="C8:I8" si="4">AZ5</f>
        <v>0</v>
      </c>
      <c r="D8" s="104">
        <f t="shared" si="4"/>
        <v>0</v>
      </c>
      <c r="E8" s="141">
        <f t="shared" si="4"/>
        <v>0</v>
      </c>
      <c r="F8" s="87">
        <f t="shared" si="4"/>
        <v>0</v>
      </c>
      <c r="G8" s="74">
        <f t="shared" si="4"/>
        <v>0</v>
      </c>
      <c r="H8" s="48">
        <f t="shared" si="4"/>
        <v>0</v>
      </c>
      <c r="I8" s="107">
        <f t="shared" si="4"/>
        <v>0</v>
      </c>
      <c r="L8" s="408" t="s">
        <v>7</v>
      </c>
      <c r="M8" s="448" t="s">
        <v>8</v>
      </c>
      <c r="N8" s="946" t="s">
        <v>17</v>
      </c>
      <c r="O8" s="207" t="s">
        <v>2</v>
      </c>
      <c r="P8" s="947" t="s">
        <v>18</v>
      </c>
      <c r="Q8" s="948" t="s">
        <v>15</v>
      </c>
      <c r="R8" s="407" t="s">
        <v>104</v>
      </c>
      <c r="S8" s="683"/>
      <c r="T8" s="262"/>
      <c r="U8" s="62"/>
      <c r="V8" s="108"/>
      <c r="W8" s="15">
        <v>1</v>
      </c>
      <c r="X8" s="301"/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/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/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/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/>
      <c r="BM8" s="141"/>
      <c r="BN8" s="93"/>
      <c r="BO8" s="96"/>
      <c r="BP8" s="411"/>
      <c r="BQ8" s="987">
        <f>BP8*BN8</f>
        <v>0</v>
      </c>
      <c r="BS8" s="62"/>
      <c r="BT8" s="108"/>
      <c r="BU8" s="15">
        <v>1</v>
      </c>
      <c r="BV8" s="93"/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/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/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/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/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/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/>
      <c r="GW8" s="357"/>
      <c r="GX8" s="991"/>
      <c r="GY8" s="345"/>
      <c r="GZ8" s="287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>
        <f>BI5</f>
        <v>0</v>
      </c>
      <c r="C9" s="76">
        <f t="shared" ref="C9:H9" si="6">BJ5</f>
        <v>0</v>
      </c>
      <c r="D9" s="104">
        <f t="shared" si="6"/>
        <v>0</v>
      </c>
      <c r="E9" s="141">
        <f t="shared" si="6"/>
        <v>0</v>
      </c>
      <c r="F9" s="87">
        <f t="shared" si="6"/>
        <v>0</v>
      </c>
      <c r="G9" s="74">
        <f t="shared" si="6"/>
        <v>0</v>
      </c>
      <c r="H9" s="48">
        <f t="shared" si="6"/>
        <v>0</v>
      </c>
      <c r="I9" s="107">
        <f>BP5</f>
        <v>0</v>
      </c>
      <c r="K9" s="419"/>
      <c r="L9" s="420"/>
      <c r="M9" s="15">
        <v>1</v>
      </c>
      <c r="N9" s="93"/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/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/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/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/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/>
      <c r="BM9" s="141"/>
      <c r="BN9" s="93"/>
      <c r="BO9" s="96"/>
      <c r="BP9" s="411"/>
      <c r="BQ9" s="987">
        <f t="shared" ref="BQ9:BQ29" si="11">BP9*BN9</f>
        <v>0</v>
      </c>
      <c r="BT9" s="108"/>
      <c r="BU9" s="15">
        <v>2</v>
      </c>
      <c r="BV9" s="93"/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/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/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/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/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/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/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>
        <f t="shared" ref="B10:I10" si="46">BS5</f>
        <v>0</v>
      </c>
      <c r="C10" s="76">
        <f t="shared" si="46"/>
        <v>0</v>
      </c>
      <c r="D10" s="104">
        <f t="shared" si="46"/>
        <v>0</v>
      </c>
      <c r="E10" s="141">
        <f t="shared" si="46"/>
        <v>0</v>
      </c>
      <c r="F10" s="87">
        <f t="shared" si="46"/>
        <v>0</v>
      </c>
      <c r="G10" s="74">
        <f t="shared" si="46"/>
        <v>0</v>
      </c>
      <c r="H10" s="48">
        <f t="shared" si="46"/>
        <v>0</v>
      </c>
      <c r="I10" s="107">
        <f t="shared" si="46"/>
        <v>0</v>
      </c>
      <c r="L10" s="95"/>
      <c r="M10" s="15">
        <v>2</v>
      </c>
      <c r="N10" s="93"/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/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/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/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/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/>
      <c r="BM10" s="141"/>
      <c r="BN10" s="93"/>
      <c r="BO10" s="96"/>
      <c r="BP10" s="411"/>
      <c r="BQ10" s="987">
        <f t="shared" si="11"/>
        <v>0</v>
      </c>
      <c r="BT10" s="108"/>
      <c r="BU10" s="15">
        <v>3</v>
      </c>
      <c r="BV10" s="93"/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/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/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/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/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/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/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>
        <f t="shared" ref="B11:I11" si="49">CC5</f>
        <v>0</v>
      </c>
      <c r="C11" s="76">
        <f t="shared" si="49"/>
        <v>0</v>
      </c>
      <c r="D11" s="104">
        <f t="shared" si="49"/>
        <v>0</v>
      </c>
      <c r="E11" s="141">
        <f t="shared" si="49"/>
        <v>0</v>
      </c>
      <c r="F11" s="87">
        <f t="shared" si="49"/>
        <v>0</v>
      </c>
      <c r="G11" s="74">
        <f t="shared" si="49"/>
        <v>0</v>
      </c>
      <c r="H11" s="48">
        <f t="shared" si="49"/>
        <v>0</v>
      </c>
      <c r="I11" s="107">
        <f t="shared" si="49"/>
        <v>0</v>
      </c>
      <c r="L11" s="95"/>
      <c r="M11" s="15">
        <v>3</v>
      </c>
      <c r="N11" s="93"/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/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/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/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/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/>
      <c r="BM11" s="141"/>
      <c r="BN11" s="93"/>
      <c r="BO11" s="96"/>
      <c r="BP11" s="411"/>
      <c r="BQ11" s="987">
        <f t="shared" si="11"/>
        <v>0</v>
      </c>
      <c r="BS11" s="62"/>
      <c r="BT11" s="108"/>
      <c r="BU11" s="284">
        <v>4</v>
      </c>
      <c r="BV11" s="301"/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/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/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/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/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/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/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K12" s="62"/>
      <c r="L12" s="108"/>
      <c r="M12" s="15">
        <v>4</v>
      </c>
      <c r="N12" s="93"/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/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/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/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/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/>
      <c r="BM12" s="141"/>
      <c r="BN12" s="93"/>
      <c r="BO12" s="96"/>
      <c r="BP12" s="411"/>
      <c r="BQ12" s="987">
        <f t="shared" si="11"/>
        <v>0</v>
      </c>
      <c r="BT12" s="108"/>
      <c r="BU12" s="284">
        <v>5</v>
      </c>
      <c r="BV12" s="301"/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/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/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/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/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/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/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5</v>
      </c>
      <c r="N13" s="93"/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/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/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/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/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/>
      <c r="BM13" s="141"/>
      <c r="BN13" s="93"/>
      <c r="BO13" s="96"/>
      <c r="BP13" s="411"/>
      <c r="BQ13" s="987">
        <f t="shared" si="11"/>
        <v>0</v>
      </c>
      <c r="BT13" s="108"/>
      <c r="BU13" s="284">
        <v>6</v>
      </c>
      <c r="BV13" s="301"/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/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/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/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/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/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/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6</v>
      </c>
      <c r="N14" s="93"/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/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/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/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/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/>
      <c r="BM14" s="141"/>
      <c r="BN14" s="93"/>
      <c r="BO14" s="96"/>
      <c r="BP14" s="411"/>
      <c r="BQ14" s="987">
        <f t="shared" si="11"/>
        <v>0</v>
      </c>
      <c r="BT14" s="108"/>
      <c r="BU14" s="284">
        <v>7</v>
      </c>
      <c r="BV14" s="301"/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/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/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/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/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/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/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/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/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/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/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/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/>
      <c r="BM15" s="141"/>
      <c r="BN15" s="93"/>
      <c r="BO15" s="96"/>
      <c r="BP15" s="411"/>
      <c r="BQ15" s="987">
        <f t="shared" si="11"/>
        <v>0</v>
      </c>
      <c r="BT15" s="108"/>
      <c r="BU15" s="284">
        <v>8</v>
      </c>
      <c r="BV15" s="301"/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/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/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/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/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/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/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/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/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/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/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/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/>
      <c r="BM16" s="141"/>
      <c r="BN16" s="93"/>
      <c r="BO16" s="96"/>
      <c r="BP16" s="411"/>
      <c r="BQ16" s="987">
        <f t="shared" si="11"/>
        <v>0</v>
      </c>
      <c r="BT16" s="108"/>
      <c r="BU16" s="284">
        <v>9</v>
      </c>
      <c r="BV16" s="301"/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/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/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/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/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/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/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/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/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/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/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/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/>
      <c r="BM17" s="141"/>
      <c r="BN17" s="93"/>
      <c r="BO17" s="96"/>
      <c r="BP17" s="411"/>
      <c r="BQ17" s="987">
        <f t="shared" si="11"/>
        <v>0</v>
      </c>
      <c r="BT17" s="108"/>
      <c r="BU17" s="284">
        <v>10</v>
      </c>
      <c r="BV17" s="285"/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/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/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/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/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/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/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/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/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/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/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/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/>
      <c r="BM18" s="141"/>
      <c r="BN18" s="93"/>
      <c r="BO18" s="96"/>
      <c r="BP18" s="411"/>
      <c r="BQ18" s="987">
        <f t="shared" si="11"/>
        <v>0</v>
      </c>
      <c r="BT18" s="108"/>
      <c r="BU18" s="284">
        <v>11</v>
      </c>
      <c r="BV18" s="301"/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/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/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/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/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/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/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/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/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/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/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/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/>
      <c r="BM19" s="141"/>
      <c r="BN19" s="70"/>
      <c r="BO19" s="96"/>
      <c r="BP19" s="411"/>
      <c r="BQ19" s="987">
        <f t="shared" si="11"/>
        <v>0</v>
      </c>
      <c r="BT19" s="108"/>
      <c r="BU19" s="284">
        <v>12</v>
      </c>
      <c r="BV19" s="301"/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/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/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/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/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/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/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/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/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/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/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/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/>
      <c r="BM20" s="141"/>
      <c r="BN20" s="93"/>
      <c r="BO20" s="96"/>
      <c r="BP20" s="411"/>
      <c r="BQ20" s="987">
        <f t="shared" si="11"/>
        <v>0</v>
      </c>
      <c r="BT20" s="108"/>
      <c r="BU20" s="284">
        <v>13</v>
      </c>
      <c r="BV20" s="301"/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/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/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/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/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/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/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/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/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/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/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/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/>
      <c r="BM21" s="141"/>
      <c r="BN21" s="93"/>
      <c r="BO21" s="96"/>
      <c r="BP21" s="411"/>
      <c r="BQ21" s="987">
        <f t="shared" si="11"/>
        <v>0</v>
      </c>
      <c r="BT21" s="108"/>
      <c r="BU21" s="284">
        <v>14</v>
      </c>
      <c r="BV21" s="301"/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/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/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/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/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/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/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/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/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/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/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/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/>
      <c r="BM22" s="141"/>
      <c r="BN22" s="93"/>
      <c r="BO22" s="96"/>
      <c r="BP22" s="411"/>
      <c r="BQ22" s="987">
        <f t="shared" si="11"/>
        <v>0</v>
      </c>
      <c r="BT22" s="108"/>
      <c r="BU22" s="284">
        <v>15</v>
      </c>
      <c r="BV22" s="301"/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/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/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/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/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/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/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/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/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/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/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/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/>
      <c r="BM23" s="141"/>
      <c r="BN23" s="93"/>
      <c r="BO23" s="96"/>
      <c r="BP23" s="411"/>
      <c r="BQ23" s="987">
        <f t="shared" si="11"/>
        <v>0</v>
      </c>
      <c r="BT23" s="108"/>
      <c r="BU23" s="284">
        <v>16</v>
      </c>
      <c r="BV23" s="301"/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/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/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/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/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/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/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/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/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/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/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/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/>
      <c r="BM24" s="141"/>
      <c r="BN24" s="93"/>
      <c r="BO24" s="96"/>
      <c r="BP24" s="411"/>
      <c r="BQ24" s="987">
        <f t="shared" si="11"/>
        <v>0</v>
      </c>
      <c r="BT24" s="108"/>
      <c r="BU24" s="284">
        <v>17</v>
      </c>
      <c r="BV24" s="301"/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/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/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/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/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/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/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/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/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/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/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/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/>
      <c r="BM25" s="141"/>
      <c r="BN25" s="93"/>
      <c r="BO25" s="96"/>
      <c r="BP25" s="411"/>
      <c r="BQ25" s="987">
        <f t="shared" si="11"/>
        <v>0</v>
      </c>
      <c r="BT25" s="108"/>
      <c r="BU25" s="284">
        <v>18</v>
      </c>
      <c r="BV25" s="301"/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/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/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/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/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/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/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/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/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/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/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/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/>
      <c r="BM26" s="141"/>
      <c r="BN26" s="93"/>
      <c r="BO26" s="96"/>
      <c r="BP26" s="411"/>
      <c r="BQ26" s="987">
        <f t="shared" si="11"/>
        <v>0</v>
      </c>
      <c r="BT26" s="108"/>
      <c r="BU26" s="284">
        <v>19</v>
      </c>
      <c r="BV26" s="301"/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/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/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/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/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/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/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/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/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/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/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/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/>
      <c r="BM27" s="141"/>
      <c r="BN27" s="93"/>
      <c r="BO27" s="96"/>
      <c r="BP27" s="411"/>
      <c r="BQ27" s="987">
        <f t="shared" si="11"/>
        <v>0</v>
      </c>
      <c r="BT27" s="108"/>
      <c r="BU27" s="284">
        <v>20</v>
      </c>
      <c r="BV27" s="301"/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/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/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/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/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/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/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/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/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/>
      <c r="BC28" s="265"/>
      <c r="BD28" s="301"/>
      <c r="BE28" s="345"/>
      <c r="BF28" s="986"/>
      <c r="BG28" s="987">
        <f t="shared" si="10"/>
        <v>0</v>
      </c>
      <c r="BJ28" s="108"/>
      <c r="BK28" s="15">
        <v>21</v>
      </c>
      <c r="BL28" s="93"/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/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0</v>
      </c>
      <c r="Z32" s="107">
        <f>SUM(Z8:Z31)</f>
        <v>0</v>
      </c>
      <c r="AH32" s="87">
        <f>SUM(AH8:AH31)</f>
        <v>0</v>
      </c>
      <c r="AJ32" s="87">
        <f>SUM(AJ8:AJ31)</f>
        <v>0</v>
      </c>
      <c r="AR32" s="107">
        <f>SUM(AR8:AR31)</f>
        <v>0</v>
      </c>
      <c r="AT32" s="107">
        <f>SUM(AT8:AT31)</f>
        <v>0</v>
      </c>
      <c r="AZ32" s="76"/>
      <c r="BB32" s="107">
        <f>SUM(BB8:BB31)</f>
        <v>0</v>
      </c>
      <c r="BD32" s="107">
        <f>SUM(BD8:BD31)</f>
        <v>0</v>
      </c>
      <c r="BL32" s="107">
        <f>SUM(BL8:BL31)</f>
        <v>0</v>
      </c>
      <c r="BN32" s="107">
        <f>SUM(BN8:BN31)</f>
        <v>0</v>
      </c>
      <c r="BV32" s="107">
        <f>SUM(BV8:BV31)</f>
        <v>0</v>
      </c>
      <c r="BX32" s="107">
        <f>SUM(BX8:BX31)</f>
        <v>0</v>
      </c>
      <c r="CE32" s="15"/>
      <c r="CF32" s="107">
        <f>SUM(CF8:CF31)</f>
        <v>0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0</v>
      </c>
      <c r="P33" s="107">
        <f>SUM(P9:P32)</f>
        <v>0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4" t="s">
        <v>21</v>
      </c>
      <c r="IA33" s="875"/>
      <c r="IB33" s="329">
        <f>IC5-IB32</f>
        <v>0</v>
      </c>
      <c r="IC33" s="262"/>
      <c r="IJ33" s="874" t="s">
        <v>21</v>
      </c>
      <c r="IK33" s="875"/>
      <c r="IL33" s="147">
        <f>IJ32-IL32</f>
        <v>0</v>
      </c>
      <c r="IT33" s="874" t="s">
        <v>21</v>
      </c>
      <c r="IU33" s="875"/>
      <c r="IV33" s="147">
        <f>IT32-IV32</f>
        <v>0</v>
      </c>
      <c r="JD33" s="874" t="s">
        <v>21</v>
      </c>
      <c r="JE33" s="875"/>
      <c r="JF33" s="147">
        <f>JD32-JF32</f>
        <v>0</v>
      </c>
      <c r="JN33" s="874" t="s">
        <v>21</v>
      </c>
      <c r="JO33" s="875"/>
      <c r="JP33" s="147">
        <f>JN32-JP32</f>
        <v>0</v>
      </c>
      <c r="JX33" s="874" t="s">
        <v>21</v>
      </c>
      <c r="JY33" s="875"/>
      <c r="JZ33" s="329">
        <f>KA5-JZ32</f>
        <v>0</v>
      </c>
      <c r="KA33" s="262"/>
      <c r="KH33" s="874" t="s">
        <v>21</v>
      </c>
      <c r="KI33" s="875"/>
      <c r="KJ33" s="329">
        <f>KK5-KJ32</f>
        <v>0</v>
      </c>
      <c r="KK33" s="262"/>
      <c r="KR33" s="874" t="s">
        <v>21</v>
      </c>
      <c r="KS33" s="875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26" t="s">
        <v>21</v>
      </c>
      <c r="RT33" s="1027"/>
      <c r="RU33" s="147">
        <f>SUM(RV5-RU32)</f>
        <v>0</v>
      </c>
      <c r="SB33" s="1026" t="s">
        <v>21</v>
      </c>
      <c r="SC33" s="1027"/>
      <c r="SD33" s="147">
        <f>SUM(SE5-SD32)</f>
        <v>0</v>
      </c>
      <c r="SK33" s="1026" t="s">
        <v>21</v>
      </c>
      <c r="SL33" s="1027"/>
      <c r="SM33" s="249">
        <f>SUM(SN5-SM32)</f>
        <v>0</v>
      </c>
      <c r="ST33" s="1026" t="s">
        <v>21</v>
      </c>
      <c r="SU33" s="1027"/>
      <c r="SV33" s="147">
        <f>SUM(SW5-SV32)</f>
        <v>0</v>
      </c>
      <c r="TC33" s="1026" t="s">
        <v>21</v>
      </c>
      <c r="TD33" s="1027"/>
      <c r="TE33" s="147">
        <f>SUM(TF5-TE32)</f>
        <v>0</v>
      </c>
      <c r="TL33" s="1026" t="s">
        <v>21</v>
      </c>
      <c r="TM33" s="1027"/>
      <c r="TN33" s="147">
        <f>SUM(TO5-TN32)</f>
        <v>0</v>
      </c>
      <c r="TU33" s="1026" t="s">
        <v>21</v>
      </c>
      <c r="TV33" s="1027"/>
      <c r="TW33" s="147">
        <f>SUM(TX5-TW32)</f>
        <v>0</v>
      </c>
      <c r="UD33" s="1026" t="s">
        <v>21</v>
      </c>
      <c r="UE33" s="1027"/>
      <c r="UF33" s="147">
        <f>SUM(UG5-UF32)</f>
        <v>0</v>
      </c>
      <c r="UM33" s="1026" t="s">
        <v>21</v>
      </c>
      <c r="UN33" s="1027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26" t="s">
        <v>21</v>
      </c>
      <c r="VO33" s="1027"/>
      <c r="VP33" s="147">
        <f>VQ5-VP32</f>
        <v>-22</v>
      </c>
      <c r="VW33" s="1026" t="s">
        <v>21</v>
      </c>
      <c r="VX33" s="1027"/>
      <c r="VY33" s="147">
        <f>VZ5-VY32</f>
        <v>-22</v>
      </c>
      <c r="WF33" s="1026" t="s">
        <v>21</v>
      </c>
      <c r="WG33" s="1027"/>
      <c r="WH33" s="147">
        <f>WI5-WH32</f>
        <v>-22</v>
      </c>
      <c r="WO33" s="1026" t="s">
        <v>21</v>
      </c>
      <c r="WP33" s="1027"/>
      <c r="WQ33" s="147">
        <f>WR5-WQ32</f>
        <v>-22</v>
      </c>
      <c r="WX33" s="1026" t="s">
        <v>21</v>
      </c>
      <c r="WY33" s="1027"/>
      <c r="WZ33" s="147">
        <f>XA5-WZ32</f>
        <v>-22</v>
      </c>
      <c r="XG33" s="1026" t="s">
        <v>21</v>
      </c>
      <c r="XH33" s="1027"/>
      <c r="XI33" s="147">
        <f>XJ5-XI32</f>
        <v>-22</v>
      </c>
      <c r="XP33" s="1026" t="s">
        <v>21</v>
      </c>
      <c r="XQ33" s="1027"/>
      <c r="XR33" s="147">
        <f>XS5-XR32</f>
        <v>-22</v>
      </c>
      <c r="XY33" s="1026" t="s">
        <v>21</v>
      </c>
      <c r="XZ33" s="1027"/>
      <c r="YA33" s="147">
        <f>YB5-YA32</f>
        <v>-22</v>
      </c>
      <c r="YH33" s="1026" t="s">
        <v>21</v>
      </c>
      <c r="YI33" s="1027"/>
      <c r="YJ33" s="147">
        <f>YK5-YJ32</f>
        <v>-22</v>
      </c>
      <c r="YQ33" s="1026" t="s">
        <v>21</v>
      </c>
      <c r="YR33" s="1027"/>
      <c r="YS33" s="147">
        <f>YT5-YS32</f>
        <v>-22</v>
      </c>
      <c r="YZ33" s="1026" t="s">
        <v>21</v>
      </c>
      <c r="ZA33" s="1027"/>
      <c r="ZB33" s="147">
        <f>ZC5-ZB32</f>
        <v>-22</v>
      </c>
      <c r="ZI33" s="1026" t="s">
        <v>21</v>
      </c>
      <c r="ZJ33" s="1027"/>
      <c r="ZK33" s="147">
        <f>ZL5-ZK32</f>
        <v>-22</v>
      </c>
      <c r="ZR33" s="1026" t="s">
        <v>21</v>
      </c>
      <c r="ZS33" s="1027"/>
      <c r="ZT33" s="147">
        <f>ZU5-ZT32</f>
        <v>-22</v>
      </c>
      <c r="AAA33" s="1026" t="s">
        <v>21</v>
      </c>
      <c r="AAB33" s="1027"/>
      <c r="AAC33" s="147">
        <f>AAD5-AAC32</f>
        <v>-22</v>
      </c>
      <c r="AAJ33" s="1026" t="s">
        <v>21</v>
      </c>
      <c r="AAK33" s="1027"/>
      <c r="AAL33" s="147">
        <f>AAM5-AAL32</f>
        <v>-22</v>
      </c>
      <c r="AAS33" s="1026" t="s">
        <v>21</v>
      </c>
      <c r="AAT33" s="1027"/>
      <c r="AAU33" s="147">
        <f>AAU32-AAS32</f>
        <v>22</v>
      </c>
      <c r="ABB33" s="1026" t="s">
        <v>21</v>
      </c>
      <c r="ABC33" s="1027"/>
      <c r="ABD33" s="147">
        <f>ABE5-ABD32</f>
        <v>-22</v>
      </c>
      <c r="ABK33" s="1026" t="s">
        <v>21</v>
      </c>
      <c r="ABL33" s="1027"/>
      <c r="ABM33" s="147">
        <f>ABN5-ABM32</f>
        <v>-22</v>
      </c>
      <c r="ABT33" s="1026" t="s">
        <v>21</v>
      </c>
      <c r="ABU33" s="1027"/>
      <c r="ABV33" s="147">
        <f>ABW5-ABV32</f>
        <v>-22</v>
      </c>
      <c r="ACC33" s="1026" t="s">
        <v>21</v>
      </c>
      <c r="ACD33" s="1027"/>
      <c r="ACE33" s="147">
        <f>ACF5-ACE32</f>
        <v>-22</v>
      </c>
      <c r="ACL33" s="1026" t="s">
        <v>21</v>
      </c>
      <c r="ACM33" s="1027"/>
      <c r="ACN33" s="147">
        <f>ACO5-ACN32</f>
        <v>-22</v>
      </c>
      <c r="ACU33" s="1026" t="s">
        <v>21</v>
      </c>
      <c r="ACV33" s="1027"/>
      <c r="ACW33" s="147">
        <f>ACX5-ACW32</f>
        <v>-22</v>
      </c>
      <c r="ADD33" s="1026" t="s">
        <v>21</v>
      </c>
      <c r="ADE33" s="1027"/>
      <c r="ADF33" s="147">
        <f>ADG5-ADF32</f>
        <v>-22</v>
      </c>
      <c r="ADM33" s="1026" t="s">
        <v>21</v>
      </c>
      <c r="ADN33" s="1027"/>
      <c r="ADO33" s="147">
        <f>ADP5-ADO32</f>
        <v>-22</v>
      </c>
      <c r="ADV33" s="1026" t="s">
        <v>21</v>
      </c>
      <c r="ADW33" s="1027"/>
      <c r="ADX33" s="147">
        <f>ADY5-ADX32</f>
        <v>-22</v>
      </c>
      <c r="AEE33" s="1026" t="s">
        <v>21</v>
      </c>
      <c r="AEF33" s="1027"/>
      <c r="AEG33" s="147">
        <f>AEH5-AEG32</f>
        <v>-22</v>
      </c>
      <c r="AEN33" s="1026" t="s">
        <v>21</v>
      </c>
      <c r="AEO33" s="102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9" t="s">
        <v>21</v>
      </c>
      <c r="O34" s="940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6" t="s">
        <v>4</v>
      </c>
      <c r="IA34" s="877"/>
      <c r="IB34" s="49"/>
      <c r="IJ34" s="876" t="s">
        <v>4</v>
      </c>
      <c r="IK34" s="877"/>
      <c r="IL34" s="49"/>
      <c r="IT34" s="876" t="s">
        <v>4</v>
      </c>
      <c r="IU34" s="877"/>
      <c r="IV34" s="49"/>
      <c r="JD34" s="876" t="s">
        <v>4</v>
      </c>
      <c r="JE34" s="877"/>
      <c r="JF34" s="49"/>
      <c r="JN34" s="876" t="s">
        <v>4</v>
      </c>
      <c r="JO34" s="877"/>
      <c r="JP34" s="49">
        <v>0</v>
      </c>
      <c r="JX34" s="876" t="s">
        <v>4</v>
      </c>
      <c r="JY34" s="877"/>
      <c r="JZ34" s="49"/>
      <c r="KH34" s="876" t="s">
        <v>4</v>
      </c>
      <c r="KI34" s="877"/>
      <c r="KJ34" s="49"/>
      <c r="KR34" s="876" t="s">
        <v>4</v>
      </c>
      <c r="KS34" s="877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28" t="s">
        <v>4</v>
      </c>
      <c r="RT34" s="1029"/>
      <c r="RU34" s="49"/>
      <c r="SB34" s="1028" t="s">
        <v>4</v>
      </c>
      <c r="SC34" s="1029"/>
      <c r="SD34" s="49"/>
      <c r="SK34" s="1028" t="s">
        <v>4</v>
      </c>
      <c r="SL34" s="1029"/>
      <c r="SM34" s="49"/>
      <c r="ST34" s="1028" t="s">
        <v>4</v>
      </c>
      <c r="SU34" s="1029"/>
      <c r="SV34" s="49"/>
      <c r="TC34" s="1028" t="s">
        <v>4</v>
      </c>
      <c r="TD34" s="1029"/>
      <c r="TE34" s="49"/>
      <c r="TL34" s="1028" t="s">
        <v>4</v>
      </c>
      <c r="TM34" s="1029"/>
      <c r="TN34" s="49"/>
      <c r="TU34" s="1028" t="s">
        <v>4</v>
      </c>
      <c r="TV34" s="1029"/>
      <c r="TW34" s="49"/>
      <c r="UD34" s="1028" t="s">
        <v>4</v>
      </c>
      <c r="UE34" s="1029"/>
      <c r="UF34" s="49"/>
      <c r="UM34" s="1028" t="s">
        <v>4</v>
      </c>
      <c r="UN34" s="1029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28" t="s">
        <v>4</v>
      </c>
      <c r="VO34" s="1029"/>
      <c r="VP34" s="49"/>
      <c r="VW34" s="1028" t="s">
        <v>4</v>
      </c>
      <c r="VX34" s="1029"/>
      <c r="VY34" s="49"/>
      <c r="WF34" s="1028" t="s">
        <v>4</v>
      </c>
      <c r="WG34" s="1029"/>
      <c r="WH34" s="49"/>
      <c r="WO34" s="1028" t="s">
        <v>4</v>
      </c>
      <c r="WP34" s="1029"/>
      <c r="WQ34" s="49"/>
      <c r="WX34" s="1028" t="s">
        <v>4</v>
      </c>
      <c r="WY34" s="1029"/>
      <c r="WZ34" s="49"/>
      <c r="XG34" s="1028" t="s">
        <v>4</v>
      </c>
      <c r="XH34" s="1029"/>
      <c r="XI34" s="49"/>
      <c r="XP34" s="1028" t="s">
        <v>4</v>
      </c>
      <c r="XQ34" s="1029"/>
      <c r="XR34" s="49"/>
      <c r="XY34" s="1028" t="s">
        <v>4</v>
      </c>
      <c r="XZ34" s="1029"/>
      <c r="YA34" s="49"/>
      <c r="YH34" s="1028" t="s">
        <v>4</v>
      </c>
      <c r="YI34" s="1029"/>
      <c r="YJ34" s="49"/>
      <c r="YQ34" s="1028" t="s">
        <v>4</v>
      </c>
      <c r="YR34" s="1029"/>
      <c r="YS34" s="49"/>
      <c r="YZ34" s="1028" t="s">
        <v>4</v>
      </c>
      <c r="ZA34" s="1029"/>
      <c r="ZB34" s="49"/>
      <c r="ZI34" s="1028" t="s">
        <v>4</v>
      </c>
      <c r="ZJ34" s="1029"/>
      <c r="ZK34" s="49"/>
      <c r="ZR34" s="1028" t="s">
        <v>4</v>
      </c>
      <c r="ZS34" s="1029"/>
      <c r="ZT34" s="49"/>
      <c r="AAA34" s="1028" t="s">
        <v>4</v>
      </c>
      <c r="AAB34" s="1029"/>
      <c r="AAC34" s="49"/>
      <c r="AAJ34" s="1028" t="s">
        <v>4</v>
      </c>
      <c r="AAK34" s="1029"/>
      <c r="AAL34" s="49"/>
      <c r="AAS34" s="1028" t="s">
        <v>4</v>
      </c>
      <c r="AAT34" s="1029"/>
      <c r="AAU34" s="49"/>
      <c r="ABB34" s="1028" t="s">
        <v>4</v>
      </c>
      <c r="ABC34" s="1029"/>
      <c r="ABD34" s="49"/>
      <c r="ABK34" s="1028" t="s">
        <v>4</v>
      </c>
      <c r="ABL34" s="1029"/>
      <c r="ABM34" s="49"/>
      <c r="ABT34" s="1028" t="s">
        <v>4</v>
      </c>
      <c r="ABU34" s="1029"/>
      <c r="ABV34" s="49"/>
      <c r="ACC34" s="1028" t="s">
        <v>4</v>
      </c>
      <c r="ACD34" s="1029"/>
      <c r="ACE34" s="49"/>
      <c r="ACL34" s="1028" t="s">
        <v>4</v>
      </c>
      <c r="ACM34" s="1029"/>
      <c r="ACN34" s="49"/>
      <c r="ACU34" s="1028" t="s">
        <v>4</v>
      </c>
      <c r="ACV34" s="1029"/>
      <c r="ACW34" s="49"/>
      <c r="ADD34" s="1028" t="s">
        <v>4</v>
      </c>
      <c r="ADE34" s="1029"/>
      <c r="ADF34" s="49"/>
      <c r="ADM34" s="1028" t="s">
        <v>4</v>
      </c>
      <c r="ADN34" s="1029"/>
      <c r="ADO34" s="49"/>
      <c r="ADV34" s="1028" t="s">
        <v>4</v>
      </c>
      <c r="ADW34" s="1029"/>
      <c r="ADX34" s="49"/>
      <c r="AEE34" s="1028" t="s">
        <v>4</v>
      </c>
      <c r="AEF34" s="1029"/>
      <c r="AEG34" s="49"/>
      <c r="AEN34" s="1028" t="s">
        <v>4</v>
      </c>
      <c r="AEO34" s="102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41" t="s">
        <v>4</v>
      </c>
      <c r="O35" s="942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1" t="s">
        <v>210</v>
      </c>
      <c r="B1" s="1061"/>
      <c r="C1" s="1061"/>
      <c r="D1" s="1061"/>
      <c r="E1" s="1061"/>
      <c r="F1" s="1061"/>
      <c r="G1" s="106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62" t="s">
        <v>121</v>
      </c>
      <c r="C4" s="514"/>
      <c r="D4" s="283"/>
      <c r="E4" s="369"/>
      <c r="F4" s="339"/>
      <c r="G4" s="260"/>
    </row>
    <row r="5" spans="1:10" ht="15" customHeight="1" x14ac:dyDescent="0.25">
      <c r="A5" s="1055" t="s">
        <v>68</v>
      </c>
      <c r="B5" s="1063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056"/>
      <c r="B6" s="1064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153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187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200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202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997">
        <f t="shared" ref="D12:D18" si="3">C12*B12</f>
        <v>0</v>
      </c>
      <c r="E12" s="998"/>
      <c r="F12" s="996">
        <f t="shared" si="0"/>
        <v>0</v>
      </c>
      <c r="G12" s="943"/>
      <c r="H12" s="944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997">
        <f t="shared" si="3"/>
        <v>0</v>
      </c>
      <c r="E13" s="998"/>
      <c r="F13" s="996">
        <f t="shared" si="0"/>
        <v>0</v>
      </c>
      <c r="G13" s="943"/>
      <c r="H13" s="944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997">
        <f t="shared" si="3"/>
        <v>0</v>
      </c>
      <c r="E14" s="999"/>
      <c r="F14" s="996">
        <f t="shared" si="0"/>
        <v>0</v>
      </c>
      <c r="G14" s="943"/>
      <c r="H14" s="944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997">
        <f t="shared" si="3"/>
        <v>0</v>
      </c>
      <c r="E15" s="1000"/>
      <c r="F15" s="996">
        <f t="shared" si="0"/>
        <v>0</v>
      </c>
      <c r="G15" s="943"/>
      <c r="H15" s="944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997">
        <f t="shared" si="3"/>
        <v>0</v>
      </c>
      <c r="E16" s="1000"/>
      <c r="F16" s="996">
        <f t="shared" si="0"/>
        <v>0</v>
      </c>
      <c r="G16" s="943"/>
      <c r="H16" s="944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997">
        <f t="shared" si="3"/>
        <v>0</v>
      </c>
      <c r="E17" s="1000"/>
      <c r="F17" s="996">
        <f t="shared" si="0"/>
        <v>0</v>
      </c>
      <c r="G17" s="943"/>
      <c r="H17" s="944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997">
        <f t="shared" si="3"/>
        <v>0</v>
      </c>
      <c r="E18" s="1001"/>
      <c r="F18" s="996">
        <f t="shared" si="0"/>
        <v>0</v>
      </c>
      <c r="G18" s="943"/>
      <c r="H18" s="944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997">
        <f t="shared" ref="D19:D53" si="4">C19*B19</f>
        <v>0</v>
      </c>
      <c r="E19" s="1001"/>
      <c r="F19" s="996">
        <f t="shared" si="0"/>
        <v>0</v>
      </c>
      <c r="G19" s="943"/>
      <c r="H19" s="944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997">
        <f t="shared" si="4"/>
        <v>0</v>
      </c>
      <c r="E20" s="999"/>
      <c r="F20" s="996">
        <f t="shared" si="0"/>
        <v>0</v>
      </c>
      <c r="G20" s="943"/>
      <c r="H20" s="944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997">
        <f t="shared" si="4"/>
        <v>0</v>
      </c>
      <c r="E21" s="999"/>
      <c r="F21" s="996">
        <f t="shared" si="0"/>
        <v>0</v>
      </c>
      <c r="G21" s="943"/>
      <c r="H21" s="944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997">
        <f t="shared" si="4"/>
        <v>0</v>
      </c>
      <c r="E22" s="999"/>
      <c r="F22" s="996">
        <f t="shared" si="0"/>
        <v>0</v>
      </c>
      <c r="G22" s="943"/>
      <c r="H22" s="944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997">
        <f t="shared" si="4"/>
        <v>0</v>
      </c>
      <c r="E23" s="999"/>
      <c r="F23" s="996">
        <f t="shared" si="0"/>
        <v>0</v>
      </c>
      <c r="G23" s="943"/>
      <c r="H23" s="944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35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7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7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7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2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059" t="s">
        <v>11</v>
      </c>
      <c r="D55" s="1060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0"/>
      <c r="B1" s="1030"/>
      <c r="C1" s="1030"/>
      <c r="D1" s="1030"/>
      <c r="E1" s="1030"/>
      <c r="F1" s="1030"/>
      <c r="G1" s="103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55"/>
      <c r="B5" s="1057" t="s">
        <v>76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56"/>
      <c r="B6" s="1058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59" t="s">
        <v>11</v>
      </c>
      <c r="D55" s="1060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6"/>
  <sheetViews>
    <sheetView zoomScaleNormal="100" workbookViewId="0">
      <pane ySplit="8" topLeftCell="A18" activePane="bottomLeft" state="frozen"/>
      <selection activeCell="Y1" sqref="Y1"/>
      <selection pane="bottomLeft" activeCell="G29" sqref="G2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36" t="s">
        <v>211</v>
      </c>
      <c r="B1" s="1036"/>
      <c r="C1" s="1036"/>
      <c r="D1" s="1036"/>
      <c r="E1" s="1036"/>
      <c r="F1" s="1036"/>
      <c r="G1" s="1036"/>
      <c r="H1" s="11">
        <v>1</v>
      </c>
      <c r="I1" s="136"/>
      <c r="J1" s="74"/>
    </row>
    <row r="2" spans="1:11" ht="15.75" thickBot="1" x14ac:dyDescent="0.3">
      <c r="I2" s="136"/>
      <c r="J2" s="74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</row>
    <row r="4" spans="1:11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</row>
    <row r="5" spans="1:11" x14ac:dyDescent="0.25">
      <c r="A5" s="74" t="s">
        <v>75</v>
      </c>
      <c r="B5" s="1065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1289.3600000000001</v>
      </c>
      <c r="H5" s="7">
        <f>E4+E5-G5+E6+E7</f>
        <v>653.75999999999988</v>
      </c>
      <c r="I5" s="214"/>
      <c r="J5" s="74"/>
    </row>
    <row r="6" spans="1:11" x14ac:dyDescent="0.25">
      <c r="B6" s="1065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</row>
    <row r="7" spans="1:11" ht="15.75" thickBot="1" x14ac:dyDescent="0.3">
      <c r="B7" s="12"/>
      <c r="C7" s="224"/>
      <c r="D7" s="160"/>
      <c r="E7" s="107"/>
      <c r="F7" s="74"/>
      <c r="I7" s="215"/>
      <c r="J7" s="74"/>
    </row>
    <row r="8" spans="1:11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</row>
    <row r="9" spans="1:11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146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</row>
    <row r="10" spans="1:11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147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2">H10*F10</f>
        <v>12939</v>
      </c>
    </row>
    <row r="11" spans="1:11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157</v>
      </c>
      <c r="H11" s="287">
        <v>57</v>
      </c>
      <c r="I11" s="302">
        <f t="shared" ref="I11:I68" si="3">I10-F11</f>
        <v>1561.7599999999998</v>
      </c>
      <c r="J11" s="263">
        <f t="shared" ref="J11:J68" si="4">J10-C11</f>
        <v>344</v>
      </c>
      <c r="K11" s="61">
        <f t="shared" si="2"/>
        <v>1035.1200000000001</v>
      </c>
    </row>
    <row r="12" spans="1:11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158</v>
      </c>
      <c r="H12" s="287">
        <v>57</v>
      </c>
      <c r="I12" s="302">
        <f t="shared" si="3"/>
        <v>1470.9599999999998</v>
      </c>
      <c r="J12" s="263">
        <f t="shared" si="4"/>
        <v>324</v>
      </c>
      <c r="K12" s="61">
        <f t="shared" si="2"/>
        <v>5175.5999999999995</v>
      </c>
    </row>
    <row r="13" spans="1:11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161</v>
      </c>
      <c r="H13" s="287">
        <v>57</v>
      </c>
      <c r="I13" s="302">
        <f t="shared" si="3"/>
        <v>1380.1599999999999</v>
      </c>
      <c r="J13" s="263">
        <f t="shared" si="4"/>
        <v>304</v>
      </c>
      <c r="K13" s="61">
        <f t="shared" si="2"/>
        <v>5175.5999999999995</v>
      </c>
    </row>
    <row r="14" spans="1:11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168</v>
      </c>
      <c r="H14" s="287">
        <v>57</v>
      </c>
      <c r="I14" s="302">
        <f t="shared" si="3"/>
        <v>1375.62</v>
      </c>
      <c r="J14" s="263">
        <f t="shared" si="4"/>
        <v>303</v>
      </c>
      <c r="K14" s="61">
        <f t="shared" si="2"/>
        <v>258.78000000000003</v>
      </c>
    </row>
    <row r="15" spans="1:11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170</v>
      </c>
      <c r="H15" s="287">
        <v>57</v>
      </c>
      <c r="I15" s="302">
        <f t="shared" si="3"/>
        <v>1366.54</v>
      </c>
      <c r="J15" s="263">
        <f t="shared" si="4"/>
        <v>301</v>
      </c>
      <c r="K15" s="61">
        <f t="shared" si="2"/>
        <v>517.56000000000006</v>
      </c>
    </row>
    <row r="16" spans="1:11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172</v>
      </c>
      <c r="H16" s="287">
        <v>57</v>
      </c>
      <c r="I16" s="302">
        <f t="shared" si="3"/>
        <v>1321.1399999999999</v>
      </c>
      <c r="J16" s="263">
        <f t="shared" si="4"/>
        <v>291</v>
      </c>
      <c r="K16" s="61">
        <f t="shared" si="2"/>
        <v>2587.7999999999997</v>
      </c>
    </row>
    <row r="17" spans="2:11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173</v>
      </c>
      <c r="H17" s="287">
        <v>57</v>
      </c>
      <c r="I17" s="302">
        <f t="shared" si="3"/>
        <v>1184.9399999999998</v>
      </c>
      <c r="J17" s="263">
        <f t="shared" si="4"/>
        <v>261</v>
      </c>
      <c r="K17" s="61">
        <f t="shared" si="2"/>
        <v>7763.4</v>
      </c>
    </row>
    <row r="18" spans="2:11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176</v>
      </c>
      <c r="H18" s="287">
        <v>57</v>
      </c>
      <c r="I18" s="302">
        <f t="shared" si="3"/>
        <v>1175.8599999999999</v>
      </c>
      <c r="J18" s="263">
        <f t="shared" si="4"/>
        <v>259</v>
      </c>
      <c r="K18" s="61">
        <f t="shared" si="2"/>
        <v>517.56000000000006</v>
      </c>
    </row>
    <row r="19" spans="2:11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179</v>
      </c>
      <c r="H19" s="287">
        <v>57</v>
      </c>
      <c r="I19" s="302">
        <f t="shared" si="3"/>
        <v>1085.06</v>
      </c>
      <c r="J19" s="263">
        <f t="shared" si="4"/>
        <v>239</v>
      </c>
      <c r="K19" s="61">
        <f t="shared" si="2"/>
        <v>5175.5999999999995</v>
      </c>
    </row>
    <row r="20" spans="2:11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183</v>
      </c>
      <c r="H20" s="72">
        <v>57</v>
      </c>
      <c r="I20" s="214">
        <f t="shared" si="3"/>
        <v>994.26</v>
      </c>
      <c r="J20" s="74">
        <f t="shared" si="4"/>
        <v>219</v>
      </c>
      <c r="K20" s="61">
        <f t="shared" si="2"/>
        <v>5175.5999999999995</v>
      </c>
    </row>
    <row r="21" spans="2:11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188</v>
      </c>
      <c r="H21" s="72">
        <v>57</v>
      </c>
      <c r="I21" s="214">
        <f t="shared" si="3"/>
        <v>858.06</v>
      </c>
      <c r="J21" s="74">
        <f t="shared" si="4"/>
        <v>189</v>
      </c>
      <c r="K21" s="61">
        <f t="shared" si="2"/>
        <v>7763.4</v>
      </c>
    </row>
    <row r="22" spans="2:11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197</v>
      </c>
      <c r="H22" s="72">
        <v>57</v>
      </c>
      <c r="I22" s="214">
        <f t="shared" si="3"/>
        <v>835.3599999999999</v>
      </c>
      <c r="J22" s="74">
        <f t="shared" si="4"/>
        <v>184</v>
      </c>
      <c r="K22" s="61">
        <f t="shared" si="2"/>
        <v>1293.8999999999999</v>
      </c>
    </row>
    <row r="23" spans="2:11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199</v>
      </c>
      <c r="H23" s="72">
        <v>57</v>
      </c>
      <c r="I23" s="214">
        <f t="shared" si="3"/>
        <v>699.15999999999985</v>
      </c>
      <c r="J23" s="74">
        <f t="shared" si="4"/>
        <v>154</v>
      </c>
      <c r="K23" s="61">
        <f t="shared" si="2"/>
        <v>7763.4</v>
      </c>
    </row>
    <row r="24" spans="2:11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201</v>
      </c>
      <c r="H24" s="72">
        <v>57</v>
      </c>
      <c r="I24" s="214">
        <f t="shared" si="3"/>
        <v>653.75999999999988</v>
      </c>
      <c r="J24" s="74">
        <f t="shared" si="4"/>
        <v>144</v>
      </c>
      <c r="K24" s="61">
        <f t="shared" si="2"/>
        <v>2587.7999999999997</v>
      </c>
    </row>
    <row r="25" spans="2:11" x14ac:dyDescent="0.25">
      <c r="B25" s="139">
        <v>4.54</v>
      </c>
      <c r="C25" s="15"/>
      <c r="D25" s="931">
        <f t="shared" si="0"/>
        <v>0</v>
      </c>
      <c r="E25" s="1002"/>
      <c r="F25" s="931">
        <f t="shared" si="1"/>
        <v>0</v>
      </c>
      <c r="G25" s="933"/>
      <c r="H25" s="934"/>
      <c r="I25" s="214">
        <f t="shared" si="3"/>
        <v>653.75999999999988</v>
      </c>
      <c r="J25" s="74">
        <f t="shared" si="4"/>
        <v>144</v>
      </c>
      <c r="K25" s="61">
        <f t="shared" si="2"/>
        <v>0</v>
      </c>
    </row>
    <row r="26" spans="2:11" x14ac:dyDescent="0.25">
      <c r="B26" s="139">
        <v>4.54</v>
      </c>
      <c r="C26" s="15"/>
      <c r="D26" s="931">
        <f t="shared" si="0"/>
        <v>0</v>
      </c>
      <c r="E26" s="1002"/>
      <c r="F26" s="931">
        <f t="shared" si="1"/>
        <v>0</v>
      </c>
      <c r="G26" s="933"/>
      <c r="H26" s="934"/>
      <c r="I26" s="214">
        <f t="shared" si="3"/>
        <v>653.75999999999988</v>
      </c>
      <c r="J26" s="74">
        <f t="shared" si="4"/>
        <v>144</v>
      </c>
      <c r="K26" s="61">
        <f t="shared" si="2"/>
        <v>0</v>
      </c>
    </row>
    <row r="27" spans="2:11" x14ac:dyDescent="0.25">
      <c r="B27" s="139">
        <v>4.54</v>
      </c>
      <c r="C27" s="15"/>
      <c r="D27" s="931">
        <f t="shared" si="0"/>
        <v>0</v>
      </c>
      <c r="E27" s="1002"/>
      <c r="F27" s="931">
        <f t="shared" si="1"/>
        <v>0</v>
      </c>
      <c r="G27" s="933"/>
      <c r="H27" s="934"/>
      <c r="I27" s="214">
        <f t="shared" si="3"/>
        <v>653.75999999999988</v>
      </c>
      <c r="J27" s="74">
        <f t="shared" si="4"/>
        <v>144</v>
      </c>
      <c r="K27" s="61">
        <f t="shared" si="2"/>
        <v>0</v>
      </c>
    </row>
    <row r="28" spans="2:11" x14ac:dyDescent="0.25">
      <c r="B28" s="139">
        <v>4.54</v>
      </c>
      <c r="C28" s="15"/>
      <c r="D28" s="931">
        <f t="shared" ref="D28:D69" si="5">C28*B28</f>
        <v>0</v>
      </c>
      <c r="E28" s="1002"/>
      <c r="F28" s="931">
        <f t="shared" si="1"/>
        <v>0</v>
      </c>
      <c r="G28" s="933"/>
      <c r="H28" s="934"/>
      <c r="I28" s="214">
        <f t="shared" si="3"/>
        <v>653.75999999999988</v>
      </c>
      <c r="J28" s="74">
        <f t="shared" si="4"/>
        <v>144</v>
      </c>
      <c r="K28" s="61">
        <f t="shared" si="2"/>
        <v>0</v>
      </c>
    </row>
    <row r="29" spans="2:11" x14ac:dyDescent="0.25">
      <c r="B29" s="139">
        <v>4.54</v>
      </c>
      <c r="C29" s="15"/>
      <c r="D29" s="931">
        <f t="shared" si="5"/>
        <v>0</v>
      </c>
      <c r="E29" s="1002"/>
      <c r="F29" s="931">
        <f t="shared" si="1"/>
        <v>0</v>
      </c>
      <c r="G29" s="933"/>
      <c r="H29" s="934"/>
      <c r="I29" s="214">
        <f t="shared" si="3"/>
        <v>653.75999999999988</v>
      </c>
      <c r="J29" s="74">
        <f t="shared" si="4"/>
        <v>144</v>
      </c>
      <c r="K29" s="61">
        <f t="shared" si="2"/>
        <v>0</v>
      </c>
    </row>
    <row r="30" spans="2:11" x14ac:dyDescent="0.25">
      <c r="B30" s="139">
        <v>4.54</v>
      </c>
      <c r="C30" s="15"/>
      <c r="D30" s="931">
        <f t="shared" si="5"/>
        <v>0</v>
      </c>
      <c r="E30" s="1002"/>
      <c r="F30" s="931">
        <f t="shared" si="1"/>
        <v>0</v>
      </c>
      <c r="G30" s="933"/>
      <c r="H30" s="934"/>
      <c r="I30" s="214">
        <f t="shared" si="3"/>
        <v>653.75999999999988</v>
      </c>
      <c r="J30" s="74">
        <f t="shared" si="4"/>
        <v>144</v>
      </c>
      <c r="K30" s="61">
        <f t="shared" si="2"/>
        <v>0</v>
      </c>
    </row>
    <row r="31" spans="2:11" x14ac:dyDescent="0.25">
      <c r="B31" s="139">
        <v>4.54</v>
      </c>
      <c r="C31" s="15"/>
      <c r="D31" s="931">
        <f t="shared" si="5"/>
        <v>0</v>
      </c>
      <c r="E31" s="1002"/>
      <c r="F31" s="931">
        <f t="shared" si="1"/>
        <v>0</v>
      </c>
      <c r="G31" s="933"/>
      <c r="H31" s="934"/>
      <c r="I31" s="214">
        <f t="shared" si="3"/>
        <v>653.75999999999988</v>
      </c>
      <c r="J31" s="74">
        <f t="shared" si="4"/>
        <v>144</v>
      </c>
      <c r="K31" s="61">
        <f t="shared" si="2"/>
        <v>0</v>
      </c>
    </row>
    <row r="32" spans="2:11" x14ac:dyDescent="0.25">
      <c r="B32" s="139">
        <v>4.54</v>
      </c>
      <c r="C32" s="15"/>
      <c r="D32" s="931">
        <f t="shared" si="5"/>
        <v>0</v>
      </c>
      <c r="E32" s="1002"/>
      <c r="F32" s="931">
        <f>D32</f>
        <v>0</v>
      </c>
      <c r="G32" s="933"/>
      <c r="H32" s="934"/>
      <c r="I32" s="214">
        <f t="shared" si="3"/>
        <v>653.75999999999988</v>
      </c>
      <c r="J32" s="74">
        <f t="shared" si="4"/>
        <v>144</v>
      </c>
      <c r="K32" s="61">
        <f t="shared" si="2"/>
        <v>0</v>
      </c>
    </row>
    <row r="33" spans="1:11" x14ac:dyDescent="0.25">
      <c r="B33" s="139">
        <v>4.54</v>
      </c>
      <c r="C33" s="15"/>
      <c r="D33" s="931">
        <f t="shared" si="5"/>
        <v>0</v>
      </c>
      <c r="E33" s="1003"/>
      <c r="F33" s="931">
        <f>D33</f>
        <v>0</v>
      </c>
      <c r="G33" s="933"/>
      <c r="H33" s="934"/>
      <c r="I33" s="214">
        <f t="shared" si="3"/>
        <v>653.75999999999988</v>
      </c>
      <c r="J33" s="74">
        <f t="shared" si="4"/>
        <v>144</v>
      </c>
      <c r="K33" s="61">
        <f t="shared" si="2"/>
        <v>0</v>
      </c>
    </row>
    <row r="34" spans="1:11" x14ac:dyDescent="0.25">
      <c r="B34" s="139">
        <v>4.54</v>
      </c>
      <c r="C34" s="15"/>
      <c r="D34" s="931">
        <f t="shared" si="5"/>
        <v>0</v>
      </c>
      <c r="E34" s="1004"/>
      <c r="F34" s="931">
        <f t="shared" ref="F34:F69" si="6">D34</f>
        <v>0</v>
      </c>
      <c r="G34" s="933"/>
      <c r="H34" s="934"/>
      <c r="I34" s="214">
        <f t="shared" si="3"/>
        <v>653.75999999999988</v>
      </c>
      <c r="J34" s="74">
        <f t="shared" si="4"/>
        <v>144</v>
      </c>
      <c r="K34" s="61">
        <f t="shared" si="2"/>
        <v>0</v>
      </c>
    </row>
    <row r="35" spans="1:11" x14ac:dyDescent="0.25">
      <c r="B35" s="139">
        <v>4.54</v>
      </c>
      <c r="C35" s="15"/>
      <c r="D35" s="931">
        <f t="shared" si="5"/>
        <v>0</v>
      </c>
      <c r="E35" s="1004"/>
      <c r="F35" s="931">
        <f t="shared" si="6"/>
        <v>0</v>
      </c>
      <c r="G35" s="933"/>
      <c r="H35" s="934"/>
      <c r="I35" s="214">
        <f t="shared" si="3"/>
        <v>653.75999999999988</v>
      </c>
      <c r="J35" s="74">
        <f t="shared" si="4"/>
        <v>144</v>
      </c>
      <c r="K35" s="61">
        <f t="shared" si="2"/>
        <v>0</v>
      </c>
    </row>
    <row r="36" spans="1:11" x14ac:dyDescent="0.25">
      <c r="A36" s="76"/>
      <c r="B36" s="139">
        <v>4.54</v>
      </c>
      <c r="C36" s="15"/>
      <c r="D36" s="931">
        <f t="shared" si="5"/>
        <v>0</v>
      </c>
      <c r="E36" s="1004"/>
      <c r="F36" s="931">
        <f t="shared" si="6"/>
        <v>0</v>
      </c>
      <c r="G36" s="933"/>
      <c r="H36" s="934"/>
      <c r="I36" s="214">
        <f t="shared" si="3"/>
        <v>653.75999999999988</v>
      </c>
      <c r="J36" s="74">
        <f t="shared" si="4"/>
        <v>144</v>
      </c>
      <c r="K36" s="61">
        <f t="shared" si="2"/>
        <v>0</v>
      </c>
    </row>
    <row r="37" spans="1:11" x14ac:dyDescent="0.25">
      <c r="B37" s="139">
        <v>4.54</v>
      </c>
      <c r="C37" s="15"/>
      <c r="D37" s="931">
        <f t="shared" si="5"/>
        <v>0</v>
      </c>
      <c r="E37" s="1004"/>
      <c r="F37" s="931">
        <f t="shared" si="6"/>
        <v>0</v>
      </c>
      <c r="G37" s="933"/>
      <c r="H37" s="934"/>
      <c r="I37" s="214">
        <f t="shared" si="3"/>
        <v>653.75999999999988</v>
      </c>
      <c r="J37" s="74">
        <f t="shared" si="4"/>
        <v>144</v>
      </c>
      <c r="K37" s="61">
        <f t="shared" si="2"/>
        <v>0</v>
      </c>
    </row>
    <row r="38" spans="1:11" x14ac:dyDescent="0.25">
      <c r="B38" s="139">
        <v>4.54</v>
      </c>
      <c r="C38" s="15"/>
      <c r="D38" s="976">
        <f t="shared" si="5"/>
        <v>0</v>
      </c>
      <c r="E38" s="978"/>
      <c r="F38" s="976">
        <f t="shared" si="6"/>
        <v>0</v>
      </c>
      <c r="G38" s="977"/>
      <c r="H38" s="217"/>
      <c r="I38" s="214">
        <f t="shared" si="3"/>
        <v>653.75999999999988</v>
      </c>
      <c r="J38" s="74">
        <f t="shared" si="4"/>
        <v>144</v>
      </c>
      <c r="K38" s="61">
        <f t="shared" si="2"/>
        <v>0</v>
      </c>
    </row>
    <row r="39" spans="1:11" x14ac:dyDescent="0.25">
      <c r="B39" s="139">
        <v>4.54</v>
      </c>
      <c r="C39" s="15"/>
      <c r="D39" s="976">
        <f t="shared" si="5"/>
        <v>0</v>
      </c>
      <c r="E39" s="978"/>
      <c r="F39" s="976">
        <f t="shared" si="6"/>
        <v>0</v>
      </c>
      <c r="G39" s="977"/>
      <c r="H39" s="217"/>
      <c r="I39" s="214">
        <f t="shared" si="3"/>
        <v>653.75999999999988</v>
      </c>
      <c r="J39" s="74">
        <f t="shared" si="4"/>
        <v>144</v>
      </c>
      <c r="K39" s="61">
        <f t="shared" si="2"/>
        <v>0</v>
      </c>
    </row>
    <row r="40" spans="1:11" x14ac:dyDescent="0.25">
      <c r="B40" s="139">
        <v>4.54</v>
      </c>
      <c r="C40" s="15"/>
      <c r="D40" s="976">
        <f t="shared" si="5"/>
        <v>0</v>
      </c>
      <c r="E40" s="978"/>
      <c r="F40" s="976">
        <f t="shared" si="6"/>
        <v>0</v>
      </c>
      <c r="G40" s="977"/>
      <c r="H40" s="217"/>
      <c r="I40" s="214">
        <f t="shared" si="3"/>
        <v>653.75999999999988</v>
      </c>
      <c r="J40" s="74">
        <f t="shared" si="4"/>
        <v>144</v>
      </c>
      <c r="K40" s="61">
        <f t="shared" si="2"/>
        <v>0</v>
      </c>
    </row>
    <row r="41" spans="1:11" x14ac:dyDescent="0.25">
      <c r="B41" s="139">
        <v>4.54</v>
      </c>
      <c r="C41" s="15"/>
      <c r="D41" s="976">
        <f t="shared" si="5"/>
        <v>0</v>
      </c>
      <c r="E41" s="978"/>
      <c r="F41" s="976">
        <f t="shared" si="6"/>
        <v>0</v>
      </c>
      <c r="G41" s="977"/>
      <c r="H41" s="217"/>
      <c r="I41" s="214">
        <f t="shared" si="3"/>
        <v>653.75999999999988</v>
      </c>
      <c r="J41" s="74">
        <f t="shared" si="4"/>
        <v>144</v>
      </c>
      <c r="K41" s="61">
        <f t="shared" si="2"/>
        <v>0</v>
      </c>
    </row>
    <row r="42" spans="1:11" x14ac:dyDescent="0.25">
      <c r="B42" s="139">
        <v>4.54</v>
      </c>
      <c r="C42" s="15"/>
      <c r="D42" s="976">
        <f t="shared" si="5"/>
        <v>0</v>
      </c>
      <c r="E42" s="978"/>
      <c r="F42" s="976">
        <f t="shared" si="6"/>
        <v>0</v>
      </c>
      <c r="G42" s="977"/>
      <c r="H42" s="217"/>
      <c r="I42" s="214">
        <f t="shared" si="3"/>
        <v>653.75999999999988</v>
      </c>
      <c r="J42" s="74">
        <f t="shared" si="4"/>
        <v>144</v>
      </c>
      <c r="K42" s="61">
        <f t="shared" si="2"/>
        <v>0</v>
      </c>
    </row>
    <row r="43" spans="1:11" x14ac:dyDescent="0.25">
      <c r="B43" s="139">
        <v>4.54</v>
      </c>
      <c r="C43" s="15"/>
      <c r="D43" s="976">
        <f t="shared" si="5"/>
        <v>0</v>
      </c>
      <c r="E43" s="978"/>
      <c r="F43" s="976">
        <f t="shared" si="6"/>
        <v>0</v>
      </c>
      <c r="G43" s="977"/>
      <c r="H43" s="217"/>
      <c r="I43" s="214">
        <f t="shared" si="3"/>
        <v>653.75999999999988</v>
      </c>
      <c r="J43" s="74">
        <f t="shared" si="4"/>
        <v>144</v>
      </c>
      <c r="K43" s="61">
        <f t="shared" si="2"/>
        <v>0</v>
      </c>
    </row>
    <row r="44" spans="1:11" x14ac:dyDescent="0.25">
      <c r="B44" s="139">
        <v>4.54</v>
      </c>
      <c r="C44" s="15"/>
      <c r="D44" s="976">
        <f t="shared" si="5"/>
        <v>0</v>
      </c>
      <c r="E44" s="978"/>
      <c r="F44" s="976">
        <f t="shared" si="6"/>
        <v>0</v>
      </c>
      <c r="G44" s="977"/>
      <c r="H44" s="217"/>
      <c r="I44" s="214">
        <f t="shared" si="3"/>
        <v>653.75999999999988</v>
      </c>
      <c r="J44" s="74">
        <f t="shared" si="4"/>
        <v>144</v>
      </c>
      <c r="K44" s="61">
        <f t="shared" si="2"/>
        <v>0</v>
      </c>
    </row>
    <row r="45" spans="1:11" x14ac:dyDescent="0.25">
      <c r="B45" s="139">
        <v>4.54</v>
      </c>
      <c r="C45" s="15"/>
      <c r="D45" s="976">
        <f t="shared" si="5"/>
        <v>0</v>
      </c>
      <c r="E45" s="978"/>
      <c r="F45" s="976">
        <f t="shared" si="6"/>
        <v>0</v>
      </c>
      <c r="G45" s="977"/>
      <c r="H45" s="217"/>
      <c r="I45" s="214">
        <f t="shared" si="3"/>
        <v>653.75999999999988</v>
      </c>
      <c r="J45" s="74">
        <f t="shared" si="4"/>
        <v>144</v>
      </c>
      <c r="K45" s="61">
        <f t="shared" si="2"/>
        <v>0</v>
      </c>
    </row>
    <row r="46" spans="1:11" x14ac:dyDescent="0.25">
      <c r="B46" s="139">
        <v>4.54</v>
      </c>
      <c r="C46" s="15"/>
      <c r="D46" s="976">
        <f t="shared" si="5"/>
        <v>0</v>
      </c>
      <c r="E46" s="978"/>
      <c r="F46" s="976">
        <f t="shared" si="6"/>
        <v>0</v>
      </c>
      <c r="G46" s="977"/>
      <c r="H46" s="217"/>
      <c r="I46" s="214">
        <f t="shared" si="3"/>
        <v>653.75999999999988</v>
      </c>
      <c r="J46" s="74">
        <f t="shared" si="4"/>
        <v>144</v>
      </c>
      <c r="K46" s="61">
        <f t="shared" si="2"/>
        <v>0</v>
      </c>
    </row>
    <row r="47" spans="1:11" x14ac:dyDescent="0.25">
      <c r="B47" s="139">
        <v>4.54</v>
      </c>
      <c r="C47" s="15"/>
      <c r="D47" s="976">
        <f t="shared" si="5"/>
        <v>0</v>
      </c>
      <c r="E47" s="978"/>
      <c r="F47" s="976">
        <f t="shared" si="6"/>
        <v>0</v>
      </c>
      <c r="G47" s="977"/>
      <c r="H47" s="217"/>
      <c r="I47" s="214">
        <f t="shared" si="3"/>
        <v>653.75999999999988</v>
      </c>
      <c r="J47" s="74">
        <f t="shared" si="4"/>
        <v>144</v>
      </c>
      <c r="K47" s="61">
        <f t="shared" si="2"/>
        <v>0</v>
      </c>
    </row>
    <row r="48" spans="1:11" x14ac:dyDescent="0.25">
      <c r="B48" s="139">
        <v>4.54</v>
      </c>
      <c r="C48" s="15"/>
      <c r="D48" s="976">
        <f t="shared" si="5"/>
        <v>0</v>
      </c>
      <c r="E48" s="978"/>
      <c r="F48" s="976">
        <f t="shared" si="6"/>
        <v>0</v>
      </c>
      <c r="G48" s="977"/>
      <c r="H48" s="217"/>
      <c r="I48" s="879">
        <f t="shared" si="3"/>
        <v>653.75999999999988</v>
      </c>
      <c r="J48" s="74">
        <f t="shared" si="4"/>
        <v>144</v>
      </c>
      <c r="K48" s="61">
        <f t="shared" si="2"/>
        <v>0</v>
      </c>
    </row>
    <row r="49" spans="2:11" x14ac:dyDescent="0.25">
      <c r="B49" s="139">
        <v>4.54</v>
      </c>
      <c r="C49" s="15"/>
      <c r="D49" s="244">
        <f t="shared" si="5"/>
        <v>0</v>
      </c>
      <c r="E49" s="878"/>
      <c r="F49" s="244">
        <f t="shared" si="6"/>
        <v>0</v>
      </c>
      <c r="G49" s="183"/>
      <c r="H49" s="121"/>
      <c r="I49" s="879">
        <f t="shared" si="3"/>
        <v>653.75999999999988</v>
      </c>
      <c r="J49" s="74">
        <f t="shared" si="4"/>
        <v>144</v>
      </c>
      <c r="K49" s="61">
        <f t="shared" si="2"/>
        <v>0</v>
      </c>
    </row>
    <row r="50" spans="2:11" x14ac:dyDescent="0.25">
      <c r="B50" s="139">
        <v>4.54</v>
      </c>
      <c r="C50" s="15"/>
      <c r="D50" s="244">
        <f t="shared" si="5"/>
        <v>0</v>
      </c>
      <c r="E50" s="878"/>
      <c r="F50" s="244">
        <f t="shared" si="6"/>
        <v>0</v>
      </c>
      <c r="G50" s="183"/>
      <c r="H50" s="121"/>
      <c r="I50" s="879">
        <f t="shared" si="3"/>
        <v>653.75999999999988</v>
      </c>
      <c r="J50" s="74">
        <f t="shared" si="4"/>
        <v>144</v>
      </c>
      <c r="K50" s="61">
        <f t="shared" si="2"/>
        <v>0</v>
      </c>
    </row>
    <row r="51" spans="2:11" x14ac:dyDescent="0.25">
      <c r="B51" s="139">
        <v>4.54</v>
      </c>
      <c r="C51" s="15"/>
      <c r="D51" s="244">
        <f t="shared" si="5"/>
        <v>0</v>
      </c>
      <c r="E51" s="878"/>
      <c r="F51" s="244">
        <f t="shared" si="6"/>
        <v>0</v>
      </c>
      <c r="G51" s="183"/>
      <c r="H51" s="121"/>
      <c r="I51" s="879">
        <f t="shared" si="3"/>
        <v>653.75999999999988</v>
      </c>
      <c r="J51" s="74">
        <f t="shared" si="4"/>
        <v>144</v>
      </c>
      <c r="K51" s="61">
        <f t="shared" si="2"/>
        <v>0</v>
      </c>
    </row>
    <row r="52" spans="2:11" x14ac:dyDescent="0.25">
      <c r="B52" s="139">
        <v>4.54</v>
      </c>
      <c r="C52" s="15"/>
      <c r="D52" s="244">
        <f t="shared" si="5"/>
        <v>0</v>
      </c>
      <c r="E52" s="878"/>
      <c r="F52" s="244">
        <f t="shared" si="6"/>
        <v>0</v>
      </c>
      <c r="G52" s="183"/>
      <c r="H52" s="121"/>
      <c r="I52" s="879">
        <f t="shared" si="3"/>
        <v>653.75999999999988</v>
      </c>
      <c r="J52" s="74">
        <f t="shared" si="4"/>
        <v>144</v>
      </c>
      <c r="K52" s="61">
        <f t="shared" si="2"/>
        <v>0</v>
      </c>
    </row>
    <row r="53" spans="2:11" x14ac:dyDescent="0.25">
      <c r="B53" s="139">
        <v>4.54</v>
      </c>
      <c r="C53" s="15"/>
      <c r="D53" s="244">
        <f t="shared" si="5"/>
        <v>0</v>
      </c>
      <c r="E53" s="878"/>
      <c r="F53" s="244">
        <f t="shared" si="6"/>
        <v>0</v>
      </c>
      <c r="G53" s="183"/>
      <c r="H53" s="121"/>
      <c r="I53" s="879">
        <f t="shared" si="3"/>
        <v>653.75999999999988</v>
      </c>
      <c r="J53" s="74">
        <f t="shared" si="4"/>
        <v>144</v>
      </c>
      <c r="K53" s="61">
        <f t="shared" si="2"/>
        <v>0</v>
      </c>
    </row>
    <row r="54" spans="2:11" x14ac:dyDescent="0.25">
      <c r="B54" s="139">
        <v>4.54</v>
      </c>
      <c r="C54" s="15"/>
      <c r="D54" s="244">
        <f t="shared" si="5"/>
        <v>0</v>
      </c>
      <c r="E54" s="878"/>
      <c r="F54" s="244">
        <f t="shared" si="6"/>
        <v>0</v>
      </c>
      <c r="G54" s="183"/>
      <c r="H54" s="121"/>
      <c r="I54" s="879">
        <f t="shared" si="3"/>
        <v>653.75999999999988</v>
      </c>
      <c r="J54" s="74">
        <f t="shared" si="4"/>
        <v>144</v>
      </c>
      <c r="K54" s="61">
        <f t="shared" si="2"/>
        <v>0</v>
      </c>
    </row>
    <row r="55" spans="2:11" x14ac:dyDescent="0.25">
      <c r="B55" s="139">
        <v>4.54</v>
      </c>
      <c r="C55" s="15"/>
      <c r="D55" s="244">
        <f t="shared" si="5"/>
        <v>0</v>
      </c>
      <c r="E55" s="878"/>
      <c r="F55" s="244">
        <f t="shared" si="6"/>
        <v>0</v>
      </c>
      <c r="G55" s="183"/>
      <c r="H55" s="121"/>
      <c r="I55" s="214">
        <f t="shared" si="3"/>
        <v>653.75999999999988</v>
      </c>
      <c r="J55" s="74">
        <f t="shared" si="4"/>
        <v>144</v>
      </c>
      <c r="K55" s="61">
        <f t="shared" si="2"/>
        <v>0</v>
      </c>
    </row>
    <row r="56" spans="2:11" x14ac:dyDescent="0.25">
      <c r="B56" s="139">
        <v>4.54</v>
      </c>
      <c r="C56" s="15"/>
      <c r="D56" s="244">
        <f t="shared" si="5"/>
        <v>0</v>
      </c>
      <c r="E56" s="878"/>
      <c r="F56" s="244">
        <f t="shared" si="6"/>
        <v>0</v>
      </c>
      <c r="G56" s="183"/>
      <c r="H56" s="121"/>
      <c r="I56" s="214">
        <f t="shared" si="3"/>
        <v>653.75999999999988</v>
      </c>
      <c r="J56" s="74">
        <f t="shared" si="4"/>
        <v>144</v>
      </c>
      <c r="K56" s="61">
        <f t="shared" si="2"/>
        <v>0</v>
      </c>
    </row>
    <row r="57" spans="2:11" x14ac:dyDescent="0.25">
      <c r="B57" s="139">
        <v>4.54</v>
      </c>
      <c r="C57" s="15"/>
      <c r="D57" s="244">
        <f t="shared" si="5"/>
        <v>0</v>
      </c>
      <c r="E57" s="878"/>
      <c r="F57" s="244">
        <f t="shared" si="6"/>
        <v>0</v>
      </c>
      <c r="G57" s="183"/>
      <c r="H57" s="121"/>
      <c r="I57" s="214">
        <f t="shared" si="3"/>
        <v>653.75999999999988</v>
      </c>
      <c r="J57" s="74">
        <f t="shared" si="4"/>
        <v>144</v>
      </c>
      <c r="K57" s="61">
        <f t="shared" si="2"/>
        <v>0</v>
      </c>
    </row>
    <row r="58" spans="2:11" x14ac:dyDescent="0.25">
      <c r="B58" s="139">
        <v>4.54</v>
      </c>
      <c r="C58" s="15"/>
      <c r="D58" s="244">
        <f t="shared" si="5"/>
        <v>0</v>
      </c>
      <c r="E58" s="878"/>
      <c r="F58" s="244">
        <f t="shared" si="6"/>
        <v>0</v>
      </c>
      <c r="G58" s="183"/>
      <c r="H58" s="121"/>
      <c r="I58" s="214">
        <f t="shared" si="3"/>
        <v>653.75999999999988</v>
      </c>
      <c r="J58" s="74">
        <f t="shared" si="4"/>
        <v>144</v>
      </c>
      <c r="K58" s="61">
        <f t="shared" si="2"/>
        <v>0</v>
      </c>
    </row>
    <row r="59" spans="2:11" x14ac:dyDescent="0.25">
      <c r="B59" s="139">
        <v>4.54</v>
      </c>
      <c r="C59" s="15"/>
      <c r="D59" s="244">
        <f t="shared" si="5"/>
        <v>0</v>
      </c>
      <c r="E59" s="878"/>
      <c r="F59" s="244">
        <f t="shared" si="6"/>
        <v>0</v>
      </c>
      <c r="G59" s="183"/>
      <c r="H59" s="121"/>
      <c r="I59" s="214">
        <f t="shared" si="3"/>
        <v>653.75999999999988</v>
      </c>
      <c r="J59" s="74">
        <f t="shared" si="4"/>
        <v>144</v>
      </c>
      <c r="K59" s="61">
        <f t="shared" si="2"/>
        <v>0</v>
      </c>
    </row>
    <row r="60" spans="2:11" x14ac:dyDescent="0.25">
      <c r="B60" s="139">
        <v>4.54</v>
      </c>
      <c r="C60" s="15"/>
      <c r="D60" s="244">
        <f t="shared" si="5"/>
        <v>0</v>
      </c>
      <c r="E60" s="878"/>
      <c r="F60" s="244">
        <f t="shared" si="6"/>
        <v>0</v>
      </c>
      <c r="G60" s="183"/>
      <c r="H60" s="121"/>
      <c r="I60" s="214">
        <f t="shared" si="3"/>
        <v>653.75999999999988</v>
      </c>
      <c r="J60" s="74">
        <f t="shared" si="4"/>
        <v>144</v>
      </c>
      <c r="K60" s="61">
        <f t="shared" si="2"/>
        <v>0</v>
      </c>
    </row>
    <row r="61" spans="2:11" x14ac:dyDescent="0.25">
      <c r="B61" s="139">
        <v>4.54</v>
      </c>
      <c r="C61" s="15"/>
      <c r="D61" s="244">
        <f t="shared" si="5"/>
        <v>0</v>
      </c>
      <c r="E61" s="763"/>
      <c r="F61" s="244">
        <f t="shared" si="6"/>
        <v>0</v>
      </c>
      <c r="G61" s="762"/>
      <c r="H61" s="186"/>
      <c r="I61" s="214">
        <f t="shared" si="3"/>
        <v>653.75999999999988</v>
      </c>
      <c r="J61" s="74">
        <f t="shared" si="4"/>
        <v>144</v>
      </c>
      <c r="K61" s="61">
        <f t="shared" si="2"/>
        <v>0</v>
      </c>
    </row>
    <row r="62" spans="2:11" x14ac:dyDescent="0.25">
      <c r="B62" s="139">
        <v>4.54</v>
      </c>
      <c r="C62" s="15"/>
      <c r="D62" s="244">
        <f t="shared" si="5"/>
        <v>0</v>
      </c>
      <c r="E62" s="763"/>
      <c r="F62" s="244">
        <f t="shared" si="6"/>
        <v>0</v>
      </c>
      <c r="G62" s="762"/>
      <c r="H62" s="186"/>
      <c r="I62" s="214">
        <f t="shared" si="3"/>
        <v>653.75999999999988</v>
      </c>
      <c r="J62" s="74">
        <f t="shared" si="4"/>
        <v>144</v>
      </c>
      <c r="K62" s="61">
        <f t="shared" si="2"/>
        <v>0</v>
      </c>
    </row>
    <row r="63" spans="2:11" x14ac:dyDescent="0.25">
      <c r="B63" s="139">
        <v>4.54</v>
      </c>
      <c r="C63" s="15"/>
      <c r="D63" s="244">
        <f t="shared" si="5"/>
        <v>0</v>
      </c>
      <c r="E63" s="763"/>
      <c r="F63" s="244">
        <f t="shared" si="6"/>
        <v>0</v>
      </c>
      <c r="G63" s="762"/>
      <c r="H63" s="186"/>
      <c r="I63" s="214">
        <f t="shared" si="3"/>
        <v>653.75999999999988</v>
      </c>
      <c r="J63" s="74">
        <f t="shared" si="4"/>
        <v>144</v>
      </c>
      <c r="K63" s="61">
        <f t="shared" si="2"/>
        <v>0</v>
      </c>
    </row>
    <row r="64" spans="2:11" x14ac:dyDescent="0.25">
      <c r="B64" s="139">
        <v>4.54</v>
      </c>
      <c r="C64" s="15"/>
      <c r="D64" s="244">
        <f t="shared" si="5"/>
        <v>0</v>
      </c>
      <c r="E64" s="763"/>
      <c r="F64" s="244">
        <f t="shared" si="6"/>
        <v>0</v>
      </c>
      <c r="G64" s="762"/>
      <c r="H64" s="186"/>
      <c r="I64" s="214">
        <f t="shared" si="3"/>
        <v>653.75999999999988</v>
      </c>
      <c r="J64" s="74">
        <f t="shared" si="4"/>
        <v>144</v>
      </c>
      <c r="K64" s="61">
        <f t="shared" si="2"/>
        <v>0</v>
      </c>
    </row>
    <row r="65" spans="2:11" x14ac:dyDescent="0.25">
      <c r="B65" s="139">
        <v>4.54</v>
      </c>
      <c r="C65" s="15"/>
      <c r="D65" s="244">
        <f t="shared" si="5"/>
        <v>0</v>
      </c>
      <c r="E65" s="763"/>
      <c r="F65" s="244">
        <f t="shared" si="6"/>
        <v>0</v>
      </c>
      <c r="G65" s="762"/>
      <c r="H65" s="186"/>
      <c r="I65" s="214">
        <f t="shared" si="3"/>
        <v>653.75999999999988</v>
      </c>
      <c r="J65" s="74">
        <f t="shared" si="4"/>
        <v>144</v>
      </c>
      <c r="K65" s="61">
        <f t="shared" si="2"/>
        <v>0</v>
      </c>
    </row>
    <row r="66" spans="2:11" x14ac:dyDescent="0.25">
      <c r="B66" s="139">
        <v>4.54</v>
      </c>
      <c r="C66" s="15"/>
      <c r="D66" s="244">
        <f t="shared" si="5"/>
        <v>0</v>
      </c>
      <c r="E66" s="763"/>
      <c r="F66" s="244">
        <f t="shared" si="6"/>
        <v>0</v>
      </c>
      <c r="G66" s="762"/>
      <c r="H66" s="186"/>
      <c r="I66" s="214">
        <f t="shared" si="3"/>
        <v>653.75999999999988</v>
      </c>
      <c r="J66" s="74">
        <f t="shared" si="4"/>
        <v>144</v>
      </c>
      <c r="K66" s="61">
        <f t="shared" si="2"/>
        <v>0</v>
      </c>
    </row>
    <row r="67" spans="2:11" x14ac:dyDescent="0.25">
      <c r="B67" s="139">
        <v>4.54</v>
      </c>
      <c r="C67" s="15"/>
      <c r="D67" s="244">
        <f t="shared" si="5"/>
        <v>0</v>
      </c>
      <c r="E67" s="763"/>
      <c r="F67" s="244">
        <f t="shared" si="6"/>
        <v>0</v>
      </c>
      <c r="G67" s="762"/>
      <c r="H67" s="186"/>
      <c r="I67" s="214">
        <f t="shared" si="3"/>
        <v>653.75999999999988</v>
      </c>
      <c r="J67" s="74">
        <f t="shared" si="4"/>
        <v>144</v>
      </c>
      <c r="K67" s="61">
        <f t="shared" si="2"/>
        <v>0</v>
      </c>
    </row>
    <row r="68" spans="2:11" x14ac:dyDescent="0.25">
      <c r="B68" s="139">
        <v>4.54</v>
      </c>
      <c r="C68" s="15"/>
      <c r="D68" s="244">
        <f t="shared" si="5"/>
        <v>0</v>
      </c>
      <c r="E68" s="763"/>
      <c r="F68" s="761">
        <f t="shared" si="6"/>
        <v>0</v>
      </c>
      <c r="G68" s="762"/>
      <c r="H68" s="186"/>
      <c r="I68" s="214">
        <f t="shared" si="3"/>
        <v>653.75999999999988</v>
      </c>
      <c r="J68" s="74">
        <f t="shared" si="4"/>
        <v>144</v>
      </c>
      <c r="K68" s="61">
        <f t="shared" si="2"/>
        <v>0</v>
      </c>
    </row>
    <row r="69" spans="2:11" ht="15.75" thickBot="1" x14ac:dyDescent="0.3">
      <c r="B69" s="139">
        <v>4.54</v>
      </c>
      <c r="C69" s="37"/>
      <c r="D69" s="244">
        <f t="shared" si="5"/>
        <v>0</v>
      </c>
      <c r="E69" s="222"/>
      <c r="F69" s="161">
        <f t="shared" si="6"/>
        <v>0</v>
      </c>
      <c r="G69" s="145"/>
      <c r="H69" s="223"/>
      <c r="I69" s="136"/>
      <c r="J69" s="74"/>
    </row>
    <row r="70" spans="2:11" ht="15.75" thickTop="1" x14ac:dyDescent="0.25">
      <c r="C70" s="15">
        <f>SUM(C9:C69)</f>
        <v>284</v>
      </c>
      <c r="D70" s="6">
        <f>SUM(D9:D69)</f>
        <v>1289.3600000000001</v>
      </c>
      <c r="E70" s="13"/>
      <c r="F70" s="6">
        <f>SUM(F9:F69)</f>
        <v>1289.3600000000001</v>
      </c>
      <c r="G70" s="31"/>
      <c r="H70" s="17"/>
      <c r="I70" s="136"/>
      <c r="J70" s="74"/>
    </row>
    <row r="71" spans="2:11" ht="15.75" thickBot="1" x14ac:dyDescent="0.3">
      <c r="C71" s="15"/>
      <c r="D71" s="6"/>
      <c r="E71" s="13"/>
      <c r="F71" s="6"/>
      <c r="G71" s="31"/>
      <c r="H71" s="17"/>
      <c r="I71" s="136"/>
      <c r="J71" s="74"/>
    </row>
    <row r="72" spans="2:11" x14ac:dyDescent="0.25">
      <c r="C72" s="50" t="s">
        <v>4</v>
      </c>
      <c r="D72" s="237">
        <f>F4+F5-C70+F6+F7</f>
        <v>144</v>
      </c>
      <c r="E72" s="40"/>
      <c r="F72" s="6"/>
      <c r="G72" s="31"/>
      <c r="H72" s="17"/>
      <c r="I72" s="136"/>
      <c r="J72" s="74"/>
    </row>
    <row r="73" spans="2:11" x14ac:dyDescent="0.25">
      <c r="C73" s="1066" t="s">
        <v>19</v>
      </c>
      <c r="D73" s="1067"/>
      <c r="E73" s="39">
        <f>E4+E5-F70+E6+E7</f>
        <v>653.75999999999988</v>
      </c>
      <c r="F73" s="6"/>
      <c r="G73" s="6"/>
      <c r="H73" s="17"/>
      <c r="I73" s="136"/>
      <c r="J73" s="74"/>
    </row>
    <row r="74" spans="2:11" ht="15.75" thickBot="1" x14ac:dyDescent="0.3">
      <c r="C74" s="44"/>
      <c r="D74" s="43"/>
      <c r="E74" s="41"/>
      <c r="F74" s="6"/>
      <c r="G74" s="31"/>
      <c r="H74" s="17"/>
      <c r="I74" s="136"/>
      <c r="J74" s="74"/>
    </row>
    <row r="75" spans="2:11" x14ac:dyDescent="0.25">
      <c r="C75" s="15"/>
      <c r="D75" s="6"/>
      <c r="E75" s="13"/>
      <c r="F75" s="6"/>
      <c r="G75" s="31"/>
      <c r="H75" s="17"/>
      <c r="I75" s="136"/>
      <c r="J75" s="74"/>
    </row>
    <row r="76" spans="2:11" x14ac:dyDescent="0.25">
      <c r="I76" s="136"/>
      <c r="J76" s="74"/>
    </row>
  </sheetData>
  <mergeCells count="3"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68" t="s">
        <v>19</v>
      </c>
      <c r="J7" s="1070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69"/>
      <c r="J8" s="1071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66" t="s">
        <v>19</v>
      </c>
      <c r="D64" s="106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36" t="s">
        <v>209</v>
      </c>
      <c r="B1" s="1036"/>
      <c r="C1" s="1036"/>
      <c r="D1" s="1036"/>
      <c r="E1" s="1036"/>
      <c r="F1" s="1036"/>
      <c r="G1" s="1036"/>
      <c r="H1" s="11">
        <v>1</v>
      </c>
      <c r="I1" s="136"/>
      <c r="J1" s="74"/>
      <c r="M1" s="1036" t="str">
        <f>A1</f>
        <v>INVENTARIO     DEL MES DE SEPTIEMBRE 2021</v>
      </c>
      <c r="N1" s="1036"/>
      <c r="O1" s="1036"/>
      <c r="P1" s="1036"/>
      <c r="Q1" s="1036"/>
      <c r="R1" s="1036"/>
      <c r="S1" s="103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75</v>
      </c>
      <c r="B5" s="1072" t="s">
        <v>134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75</v>
      </c>
      <c r="N5" s="1073" t="s">
        <v>133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072"/>
      <c r="C6" s="224"/>
      <c r="D6" s="160"/>
      <c r="E6" s="107"/>
      <c r="F6" s="74"/>
      <c r="I6" s="215"/>
      <c r="J6" s="74"/>
      <c r="N6" s="1073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195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195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195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1005">
        <f>O10*N10</f>
        <v>0</v>
      </c>
      <c r="Q10" s="1006"/>
      <c r="R10" s="1005">
        <f t="shared" si="1"/>
        <v>0</v>
      </c>
      <c r="S10" s="1007"/>
      <c r="T10" s="1008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31">
        <f t="shared" ref="D11:D27" si="4">C11*B11</f>
        <v>0</v>
      </c>
      <c r="E11" s="1002"/>
      <c r="F11" s="931">
        <f t="shared" si="0"/>
        <v>0</v>
      </c>
      <c r="G11" s="943"/>
      <c r="H11" s="944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1005">
        <f t="shared" ref="P11:P27" si="7">O11*N11</f>
        <v>0</v>
      </c>
      <c r="Q11" s="1006"/>
      <c r="R11" s="1005">
        <f t="shared" si="1"/>
        <v>0</v>
      </c>
      <c r="S11" s="1009"/>
      <c r="T11" s="1010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31">
        <f t="shared" si="4"/>
        <v>0</v>
      </c>
      <c r="E12" s="1002"/>
      <c r="F12" s="931">
        <f t="shared" si="0"/>
        <v>0</v>
      </c>
      <c r="G12" s="943"/>
      <c r="H12" s="944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1005">
        <f t="shared" si="7"/>
        <v>0</v>
      </c>
      <c r="Q12" s="1006"/>
      <c r="R12" s="1005">
        <f t="shared" si="1"/>
        <v>0</v>
      </c>
      <c r="S12" s="1009"/>
      <c r="T12" s="1010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31">
        <f t="shared" si="4"/>
        <v>0</v>
      </c>
      <c r="E13" s="1002"/>
      <c r="F13" s="931">
        <f t="shared" si="0"/>
        <v>0</v>
      </c>
      <c r="G13" s="943"/>
      <c r="H13" s="944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1005">
        <f t="shared" si="7"/>
        <v>0</v>
      </c>
      <c r="Q13" s="1006"/>
      <c r="R13" s="1005">
        <f t="shared" si="1"/>
        <v>0</v>
      </c>
      <c r="S13" s="1009"/>
      <c r="T13" s="1010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31">
        <f t="shared" si="4"/>
        <v>0</v>
      </c>
      <c r="E14" s="1002"/>
      <c r="F14" s="931">
        <f t="shared" si="0"/>
        <v>0</v>
      </c>
      <c r="G14" s="943"/>
      <c r="H14" s="944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1005">
        <f t="shared" si="7"/>
        <v>0</v>
      </c>
      <c r="Q14" s="1006"/>
      <c r="R14" s="1005">
        <f t="shared" si="1"/>
        <v>0</v>
      </c>
      <c r="S14" s="1009"/>
      <c r="T14" s="1010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31">
        <f t="shared" si="4"/>
        <v>0</v>
      </c>
      <c r="E15" s="1004"/>
      <c r="F15" s="931">
        <f t="shared" si="0"/>
        <v>0</v>
      </c>
      <c r="G15" s="943"/>
      <c r="H15" s="944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1005">
        <f t="shared" si="7"/>
        <v>0</v>
      </c>
      <c r="Q15" s="1011"/>
      <c r="R15" s="1005">
        <f t="shared" si="1"/>
        <v>0</v>
      </c>
      <c r="S15" s="1009"/>
      <c r="T15" s="1010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31">
        <f t="shared" si="4"/>
        <v>0</v>
      </c>
      <c r="E16" s="1002"/>
      <c r="F16" s="931">
        <f t="shared" si="0"/>
        <v>0</v>
      </c>
      <c r="G16" s="943"/>
      <c r="H16" s="944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1005">
        <f t="shared" si="7"/>
        <v>0</v>
      </c>
      <c r="Q16" s="1006"/>
      <c r="R16" s="1005">
        <f t="shared" si="1"/>
        <v>0</v>
      </c>
      <c r="S16" s="1009"/>
      <c r="T16" s="1010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31">
        <f t="shared" si="4"/>
        <v>0</v>
      </c>
      <c r="E17" s="1002"/>
      <c r="F17" s="931">
        <f t="shared" si="0"/>
        <v>0</v>
      </c>
      <c r="G17" s="943"/>
      <c r="H17" s="944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1005">
        <f t="shared" si="7"/>
        <v>0</v>
      </c>
      <c r="Q17" s="1006"/>
      <c r="R17" s="1005">
        <f t="shared" si="1"/>
        <v>0</v>
      </c>
      <c r="S17" s="1009"/>
      <c r="T17" s="1010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31">
        <f t="shared" si="4"/>
        <v>0</v>
      </c>
      <c r="E18" s="1002"/>
      <c r="F18" s="931">
        <f t="shared" si="0"/>
        <v>0</v>
      </c>
      <c r="G18" s="943"/>
      <c r="H18" s="944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1005">
        <f t="shared" si="7"/>
        <v>0</v>
      </c>
      <c r="Q18" s="1006"/>
      <c r="R18" s="1005">
        <f t="shared" si="1"/>
        <v>0</v>
      </c>
      <c r="S18" s="1009"/>
      <c r="T18" s="1010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31">
        <f t="shared" si="4"/>
        <v>0</v>
      </c>
      <c r="E19" s="1002"/>
      <c r="F19" s="931">
        <f t="shared" si="0"/>
        <v>0</v>
      </c>
      <c r="G19" s="943"/>
      <c r="H19" s="944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6">
        <f t="shared" ref="D28:D69" si="10">C28*B28</f>
        <v>0</v>
      </c>
      <c r="E28" s="978"/>
      <c r="F28" s="976">
        <f t="shared" si="0"/>
        <v>0</v>
      </c>
      <c r="G28" s="977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6">
        <f t="shared" ref="P28:P69" si="11">O28*N28</f>
        <v>0</v>
      </c>
      <c r="Q28" s="978"/>
      <c r="R28" s="976">
        <f t="shared" si="1"/>
        <v>0</v>
      </c>
      <c r="S28" s="977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6">
        <f t="shared" si="10"/>
        <v>0</v>
      </c>
      <c r="E29" s="978"/>
      <c r="F29" s="976">
        <f t="shared" si="0"/>
        <v>0</v>
      </c>
      <c r="G29" s="977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6">
        <f t="shared" si="11"/>
        <v>0</v>
      </c>
      <c r="Q29" s="978"/>
      <c r="R29" s="976">
        <f t="shared" si="1"/>
        <v>0</v>
      </c>
      <c r="S29" s="977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6">
        <f t="shared" si="10"/>
        <v>0</v>
      </c>
      <c r="E30" s="978"/>
      <c r="F30" s="976">
        <f t="shared" si="0"/>
        <v>0</v>
      </c>
      <c r="G30" s="977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6">
        <f t="shared" si="11"/>
        <v>0</v>
      </c>
      <c r="Q30" s="978"/>
      <c r="R30" s="976">
        <f t="shared" si="1"/>
        <v>0</v>
      </c>
      <c r="S30" s="977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6">
        <f t="shared" si="10"/>
        <v>0</v>
      </c>
      <c r="E31" s="978"/>
      <c r="F31" s="976">
        <f t="shared" si="0"/>
        <v>0</v>
      </c>
      <c r="G31" s="977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6">
        <f t="shared" si="11"/>
        <v>0</v>
      </c>
      <c r="Q31" s="978"/>
      <c r="R31" s="976">
        <f t="shared" si="1"/>
        <v>0</v>
      </c>
      <c r="S31" s="977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6">
        <f t="shared" si="10"/>
        <v>0</v>
      </c>
      <c r="E32" s="978"/>
      <c r="F32" s="976">
        <f>D32</f>
        <v>0</v>
      </c>
      <c r="G32" s="977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6">
        <f t="shared" si="11"/>
        <v>0</v>
      </c>
      <c r="Q32" s="978"/>
      <c r="R32" s="976">
        <f>P32</f>
        <v>0</v>
      </c>
      <c r="S32" s="977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6">
        <f t="shared" si="10"/>
        <v>0</v>
      </c>
      <c r="E33" s="979"/>
      <c r="F33" s="976">
        <f>D33</f>
        <v>0</v>
      </c>
      <c r="G33" s="977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6">
        <f t="shared" si="11"/>
        <v>0</v>
      </c>
      <c r="Q33" s="979"/>
      <c r="R33" s="976">
        <f>P33</f>
        <v>0</v>
      </c>
      <c r="S33" s="977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6">
        <f t="shared" si="10"/>
        <v>0</v>
      </c>
      <c r="E34" s="980"/>
      <c r="F34" s="976">
        <f t="shared" ref="F34:F69" si="12">D34</f>
        <v>0</v>
      </c>
      <c r="G34" s="977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6">
        <f t="shared" si="11"/>
        <v>0</v>
      </c>
      <c r="Q34" s="980"/>
      <c r="R34" s="976">
        <f t="shared" ref="R34:R69" si="13">P34</f>
        <v>0</v>
      </c>
      <c r="S34" s="977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6">
        <f t="shared" si="10"/>
        <v>0</v>
      </c>
      <c r="E35" s="980"/>
      <c r="F35" s="976">
        <f t="shared" si="12"/>
        <v>0</v>
      </c>
      <c r="G35" s="977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6">
        <f t="shared" si="11"/>
        <v>0</v>
      </c>
      <c r="Q35" s="980"/>
      <c r="R35" s="976">
        <f t="shared" si="13"/>
        <v>0</v>
      </c>
      <c r="S35" s="977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6">
        <f t="shared" si="10"/>
        <v>0</v>
      </c>
      <c r="E36" s="980"/>
      <c r="F36" s="976">
        <f t="shared" si="12"/>
        <v>0</v>
      </c>
      <c r="G36" s="977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6">
        <f t="shared" si="11"/>
        <v>0</v>
      </c>
      <c r="Q36" s="980"/>
      <c r="R36" s="976">
        <f t="shared" si="13"/>
        <v>0</v>
      </c>
      <c r="S36" s="977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6">
        <f t="shared" si="10"/>
        <v>0</v>
      </c>
      <c r="E37" s="980"/>
      <c r="F37" s="976">
        <f t="shared" si="12"/>
        <v>0</v>
      </c>
      <c r="G37" s="977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6">
        <f t="shared" si="11"/>
        <v>0</v>
      </c>
      <c r="Q37" s="980"/>
      <c r="R37" s="976">
        <f t="shared" si="13"/>
        <v>0</v>
      </c>
      <c r="S37" s="977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6">
        <f t="shared" si="10"/>
        <v>0</v>
      </c>
      <c r="E38" s="978"/>
      <c r="F38" s="976">
        <f t="shared" si="12"/>
        <v>0</v>
      </c>
      <c r="G38" s="977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6">
        <f t="shared" si="11"/>
        <v>0</v>
      </c>
      <c r="Q38" s="978"/>
      <c r="R38" s="976">
        <f t="shared" si="13"/>
        <v>0</v>
      </c>
      <c r="S38" s="977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6">
        <f t="shared" si="10"/>
        <v>0</v>
      </c>
      <c r="E39" s="978"/>
      <c r="F39" s="976">
        <f t="shared" si="12"/>
        <v>0</v>
      </c>
      <c r="G39" s="977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6">
        <f t="shared" si="11"/>
        <v>0</v>
      </c>
      <c r="Q39" s="978"/>
      <c r="R39" s="976">
        <f t="shared" si="13"/>
        <v>0</v>
      </c>
      <c r="S39" s="977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6">
        <f t="shared" si="10"/>
        <v>0</v>
      </c>
      <c r="E40" s="978"/>
      <c r="F40" s="976">
        <f t="shared" si="12"/>
        <v>0</v>
      </c>
      <c r="G40" s="977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6">
        <f t="shared" si="11"/>
        <v>0</v>
      </c>
      <c r="Q40" s="978"/>
      <c r="R40" s="976">
        <f t="shared" si="13"/>
        <v>0</v>
      </c>
      <c r="S40" s="977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6">
        <f t="shared" si="10"/>
        <v>0</v>
      </c>
      <c r="E41" s="978"/>
      <c r="F41" s="976">
        <f t="shared" si="12"/>
        <v>0</v>
      </c>
      <c r="G41" s="977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6">
        <f t="shared" si="11"/>
        <v>0</v>
      </c>
      <c r="Q41" s="978"/>
      <c r="R41" s="976">
        <f t="shared" si="13"/>
        <v>0</v>
      </c>
      <c r="S41" s="977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6">
        <f t="shared" si="10"/>
        <v>0</v>
      </c>
      <c r="E42" s="978"/>
      <c r="F42" s="976">
        <f t="shared" si="12"/>
        <v>0</v>
      </c>
      <c r="G42" s="977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6">
        <f t="shared" si="11"/>
        <v>0</v>
      </c>
      <c r="Q42" s="978"/>
      <c r="R42" s="976">
        <f t="shared" si="13"/>
        <v>0</v>
      </c>
      <c r="S42" s="977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6">
        <f t="shared" si="10"/>
        <v>0</v>
      </c>
      <c r="E43" s="978"/>
      <c r="F43" s="976">
        <f t="shared" si="12"/>
        <v>0</v>
      </c>
      <c r="G43" s="977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6">
        <f t="shared" si="11"/>
        <v>0</v>
      </c>
      <c r="Q43" s="978"/>
      <c r="R43" s="976">
        <f t="shared" si="13"/>
        <v>0</v>
      </c>
      <c r="S43" s="977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6">
        <f t="shared" si="10"/>
        <v>0</v>
      </c>
      <c r="E44" s="978"/>
      <c r="F44" s="976">
        <f t="shared" si="12"/>
        <v>0</v>
      </c>
      <c r="G44" s="977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6">
        <f t="shared" si="11"/>
        <v>0</v>
      </c>
      <c r="Q44" s="978"/>
      <c r="R44" s="976">
        <f t="shared" si="13"/>
        <v>0</v>
      </c>
      <c r="S44" s="977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6">
        <f t="shared" si="10"/>
        <v>0</v>
      </c>
      <c r="E45" s="978"/>
      <c r="F45" s="976">
        <f t="shared" si="12"/>
        <v>0</v>
      </c>
      <c r="G45" s="977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6">
        <f t="shared" si="11"/>
        <v>0</v>
      </c>
      <c r="Q45" s="978"/>
      <c r="R45" s="976">
        <f t="shared" si="13"/>
        <v>0</v>
      </c>
      <c r="S45" s="977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6">
        <f t="shared" si="10"/>
        <v>0</v>
      </c>
      <c r="E46" s="978"/>
      <c r="F46" s="976">
        <f t="shared" si="12"/>
        <v>0</v>
      </c>
      <c r="G46" s="977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6">
        <f t="shared" si="11"/>
        <v>0</v>
      </c>
      <c r="Q46" s="978"/>
      <c r="R46" s="976">
        <f t="shared" si="13"/>
        <v>0</v>
      </c>
      <c r="S46" s="977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6">
        <f t="shared" si="10"/>
        <v>0</v>
      </c>
      <c r="E47" s="978"/>
      <c r="F47" s="976">
        <f t="shared" si="12"/>
        <v>0</v>
      </c>
      <c r="G47" s="977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6">
        <f t="shared" si="11"/>
        <v>0</v>
      </c>
      <c r="Q47" s="978"/>
      <c r="R47" s="976">
        <f t="shared" si="13"/>
        <v>0</v>
      </c>
      <c r="S47" s="977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6">
        <f t="shared" si="10"/>
        <v>0</v>
      </c>
      <c r="E48" s="978"/>
      <c r="F48" s="976">
        <f t="shared" si="12"/>
        <v>0</v>
      </c>
      <c r="G48" s="977"/>
      <c r="H48" s="217"/>
      <c r="I48" s="879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6">
        <f t="shared" si="11"/>
        <v>0</v>
      </c>
      <c r="Q48" s="978"/>
      <c r="R48" s="976">
        <f t="shared" si="13"/>
        <v>0</v>
      </c>
      <c r="S48" s="977"/>
      <c r="T48" s="217"/>
      <c r="U48" s="879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8"/>
      <c r="F49" s="244">
        <f t="shared" si="12"/>
        <v>0</v>
      </c>
      <c r="G49" s="183"/>
      <c r="H49" s="121"/>
      <c r="I49" s="879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8"/>
      <c r="R49" s="244">
        <f t="shared" si="13"/>
        <v>0</v>
      </c>
      <c r="S49" s="183"/>
      <c r="T49" s="121"/>
      <c r="U49" s="879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8"/>
      <c r="F50" s="244">
        <f t="shared" si="12"/>
        <v>0</v>
      </c>
      <c r="G50" s="183"/>
      <c r="H50" s="121"/>
      <c r="I50" s="879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8"/>
      <c r="R50" s="244">
        <f t="shared" si="13"/>
        <v>0</v>
      </c>
      <c r="S50" s="183"/>
      <c r="T50" s="121"/>
      <c r="U50" s="879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8"/>
      <c r="F51" s="244">
        <f t="shared" si="12"/>
        <v>0</v>
      </c>
      <c r="G51" s="183"/>
      <c r="H51" s="121"/>
      <c r="I51" s="879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8"/>
      <c r="R51" s="244">
        <f t="shared" si="13"/>
        <v>0</v>
      </c>
      <c r="S51" s="183"/>
      <c r="T51" s="121"/>
      <c r="U51" s="879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8"/>
      <c r="F52" s="244">
        <f t="shared" si="12"/>
        <v>0</v>
      </c>
      <c r="G52" s="183"/>
      <c r="H52" s="121"/>
      <c r="I52" s="879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8"/>
      <c r="R52" s="244">
        <f t="shared" si="13"/>
        <v>0</v>
      </c>
      <c r="S52" s="183"/>
      <c r="T52" s="121"/>
      <c r="U52" s="879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8"/>
      <c r="F53" s="244">
        <f t="shared" si="12"/>
        <v>0</v>
      </c>
      <c r="G53" s="183"/>
      <c r="H53" s="121"/>
      <c r="I53" s="879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8"/>
      <c r="R53" s="244">
        <f t="shared" si="13"/>
        <v>0</v>
      </c>
      <c r="S53" s="183"/>
      <c r="T53" s="121"/>
      <c r="U53" s="879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8"/>
      <c r="F54" s="244">
        <f t="shared" si="12"/>
        <v>0</v>
      </c>
      <c r="G54" s="183"/>
      <c r="H54" s="121"/>
      <c r="I54" s="879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8"/>
      <c r="R54" s="244">
        <f t="shared" si="13"/>
        <v>0</v>
      </c>
      <c r="S54" s="183"/>
      <c r="T54" s="121"/>
      <c r="U54" s="879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8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8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8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8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8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8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8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8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8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8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8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8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066" t="s">
        <v>19</v>
      </c>
      <c r="D73" s="1067"/>
      <c r="E73" s="39">
        <f>E4+E5-F70+E6+E7</f>
        <v>30</v>
      </c>
      <c r="F73" s="6"/>
      <c r="G73" s="6"/>
      <c r="H73" s="17"/>
      <c r="I73" s="136"/>
      <c r="J73" s="74"/>
      <c r="O73" s="1066" t="s">
        <v>19</v>
      </c>
      <c r="P73" s="1067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74"/>
      <c r="B1" s="1074"/>
      <c r="C1" s="1074"/>
      <c r="D1" s="1074"/>
      <c r="E1" s="1074"/>
      <c r="F1" s="1074"/>
      <c r="G1" s="1074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079" t="s">
        <v>78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080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075" t="s">
        <v>50</v>
      </c>
      <c r="J8" s="107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076"/>
      <c r="J9" s="1078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6"/>
      <c r="E12" s="923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6">
        <v>0</v>
      </c>
      <c r="E13" s="924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6">
        <v>0</v>
      </c>
      <c r="E14" s="924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6">
        <v>0</v>
      </c>
      <c r="E15" s="924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6">
        <v>0</v>
      </c>
      <c r="E16" s="923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6">
        <v>0</v>
      </c>
      <c r="E17" s="924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6">
        <v>0</v>
      </c>
      <c r="E18" s="924"/>
      <c r="F18" s="244">
        <f t="shared" si="0"/>
        <v>0</v>
      </c>
      <c r="G18" s="937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6">
        <v>0</v>
      </c>
      <c r="E19" s="924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6">
        <v>0</v>
      </c>
      <c r="E20" s="923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6">
        <v>0</v>
      </c>
      <c r="E21" s="923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59" t="s">
        <v>11</v>
      </c>
      <c r="D40" s="1060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D21" sqref="D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36" t="s">
        <v>209</v>
      </c>
      <c r="B1" s="1036"/>
      <c r="C1" s="1036"/>
      <c r="D1" s="1036"/>
      <c r="E1" s="1036"/>
      <c r="F1" s="1036"/>
      <c r="G1" s="103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083" t="s">
        <v>67</v>
      </c>
      <c r="B5" s="1085" t="s">
        <v>117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084"/>
      <c r="B6" s="1086"/>
      <c r="C6" s="267"/>
      <c r="D6" s="336"/>
      <c r="E6" s="340"/>
      <c r="F6" s="341"/>
      <c r="G6" s="260"/>
      <c r="I6" s="1087" t="s">
        <v>3</v>
      </c>
      <c r="J6" s="10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88"/>
      <c r="J7" s="1082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139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140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150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162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166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171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154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182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185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191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194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196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198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90"/>
      <c r="E21" s="887"/>
      <c r="F21" s="761">
        <f t="shared" si="3"/>
        <v>0</v>
      </c>
      <c r="G21" s="762"/>
      <c r="H21" s="101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90"/>
      <c r="E22" s="887"/>
      <c r="F22" s="761">
        <f t="shared" si="3"/>
        <v>0</v>
      </c>
      <c r="G22" s="762"/>
      <c r="H22" s="101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90"/>
      <c r="E23" s="887"/>
      <c r="F23" s="761">
        <f t="shared" si="3"/>
        <v>0</v>
      </c>
      <c r="G23" s="762"/>
      <c r="H23" s="101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90"/>
      <c r="E24" s="889"/>
      <c r="F24" s="761">
        <f t="shared" si="3"/>
        <v>0</v>
      </c>
      <c r="G24" s="762"/>
      <c r="H24" s="101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90"/>
      <c r="E25" s="889"/>
      <c r="F25" s="761">
        <f t="shared" si="3"/>
        <v>0</v>
      </c>
      <c r="G25" s="762"/>
      <c r="H25" s="101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90"/>
      <c r="E26" s="889"/>
      <c r="F26" s="761">
        <f t="shared" si="3"/>
        <v>0</v>
      </c>
      <c r="G26" s="762"/>
      <c r="H26" s="101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90"/>
      <c r="E27" s="889"/>
      <c r="F27" s="761">
        <f t="shared" si="3"/>
        <v>0</v>
      </c>
      <c r="G27" s="762"/>
      <c r="H27" s="101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90">
        <f t="shared" ref="D28:D42" si="4">C28*B28</f>
        <v>0</v>
      </c>
      <c r="E28" s="887"/>
      <c r="F28" s="761">
        <f t="shared" si="3"/>
        <v>0</v>
      </c>
      <c r="G28" s="743"/>
      <c r="H28" s="1013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90">
        <f t="shared" si="4"/>
        <v>0</v>
      </c>
      <c r="E29" s="887"/>
      <c r="F29" s="761">
        <f t="shared" si="3"/>
        <v>0</v>
      </c>
      <c r="G29" s="743"/>
      <c r="H29" s="1013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90">
        <f t="shared" si="4"/>
        <v>0</v>
      </c>
      <c r="E30" s="887"/>
      <c r="F30" s="761">
        <f t="shared" si="3"/>
        <v>0</v>
      </c>
      <c r="G30" s="743"/>
      <c r="H30" s="1013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90">
        <f t="shared" si="4"/>
        <v>0</v>
      </c>
      <c r="E31" s="887"/>
      <c r="F31" s="761">
        <f t="shared" si="3"/>
        <v>0</v>
      </c>
      <c r="G31" s="743"/>
      <c r="H31" s="1013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90">
        <f t="shared" si="4"/>
        <v>0</v>
      </c>
      <c r="E32" s="887"/>
      <c r="F32" s="761">
        <f t="shared" si="3"/>
        <v>0</v>
      </c>
      <c r="G32" s="743"/>
      <c r="H32" s="1013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90">
        <f t="shared" si="4"/>
        <v>0</v>
      </c>
      <c r="E33" s="887"/>
      <c r="F33" s="761">
        <f t="shared" si="3"/>
        <v>0</v>
      </c>
      <c r="G33" s="762"/>
      <c r="H33" s="101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90">
        <f t="shared" si="4"/>
        <v>0</v>
      </c>
      <c r="E34" s="887"/>
      <c r="F34" s="761">
        <f t="shared" si="3"/>
        <v>0</v>
      </c>
      <c r="G34" s="762"/>
      <c r="H34" s="101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90">
        <f t="shared" si="4"/>
        <v>0</v>
      </c>
      <c r="E35" s="888"/>
      <c r="F35" s="761">
        <f t="shared" si="3"/>
        <v>0</v>
      </c>
      <c r="G35" s="762"/>
      <c r="H35" s="101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90">
        <f t="shared" si="4"/>
        <v>0</v>
      </c>
      <c r="E36" s="888"/>
      <c r="F36" s="761">
        <f t="shared" si="3"/>
        <v>0</v>
      </c>
      <c r="G36" s="762"/>
      <c r="H36" s="101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90">
        <f t="shared" si="4"/>
        <v>0</v>
      </c>
      <c r="E37" s="888"/>
      <c r="F37" s="761">
        <f t="shared" si="3"/>
        <v>0</v>
      </c>
      <c r="G37" s="762"/>
      <c r="H37" s="101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90">
        <f t="shared" si="4"/>
        <v>0</v>
      </c>
      <c r="E38" s="888"/>
      <c r="F38" s="761">
        <f t="shared" si="3"/>
        <v>0</v>
      </c>
      <c r="G38" s="762"/>
      <c r="H38" s="101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90">
        <f t="shared" si="4"/>
        <v>0</v>
      </c>
      <c r="E39" s="888"/>
      <c r="F39" s="761">
        <f t="shared" si="3"/>
        <v>0</v>
      </c>
      <c r="G39" s="762"/>
      <c r="H39" s="101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90">
        <f t="shared" si="4"/>
        <v>0</v>
      </c>
      <c r="E40" s="888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90">
        <f t="shared" si="4"/>
        <v>0</v>
      </c>
      <c r="E41" s="888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90">
        <f t="shared" si="4"/>
        <v>0</v>
      </c>
      <c r="E42" s="888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14">
        <f>C43*B33</f>
        <v>0</v>
      </c>
      <c r="E43" s="1015"/>
      <c r="F43" s="1016">
        <f t="shared" si="3"/>
        <v>0</v>
      </c>
      <c r="G43" s="1017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59" t="s">
        <v>11</v>
      </c>
      <c r="D47" s="1060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41"/>
      <c r="B1" s="1041"/>
      <c r="C1" s="1041"/>
      <c r="D1" s="1041"/>
      <c r="E1" s="1041"/>
      <c r="F1" s="1041"/>
      <c r="G1" s="104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55"/>
      <c r="B5" s="1085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56"/>
      <c r="B6" s="1086"/>
      <c r="C6" s="267"/>
      <c r="D6" s="336"/>
      <c r="E6" s="340"/>
      <c r="F6" s="341"/>
      <c r="G6" s="260"/>
      <c r="I6" s="1087" t="s">
        <v>3</v>
      </c>
      <c r="J6" s="108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88"/>
      <c r="J7" s="1082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59" t="s">
        <v>11</v>
      </c>
      <c r="D33" s="1060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36" t="s">
        <v>214</v>
      </c>
      <c r="B1" s="1036"/>
      <c r="C1" s="1036"/>
      <c r="D1" s="1036"/>
      <c r="E1" s="1036"/>
      <c r="F1" s="1036"/>
      <c r="G1" s="1036"/>
      <c r="H1" s="100" t="s">
        <v>212</v>
      </c>
      <c r="L1" s="1036" t="str">
        <f>A1</f>
        <v>INVENTARIO    DEL MES DE  SEPTIEMBRE       2021</v>
      </c>
      <c r="M1" s="1036"/>
      <c r="N1" s="1036"/>
      <c r="O1" s="1036"/>
      <c r="P1" s="1036"/>
      <c r="Q1" s="1036"/>
      <c r="R1" s="1036"/>
      <c r="S1" s="100" t="s">
        <v>213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089" t="s">
        <v>67</v>
      </c>
      <c r="B5" s="1090" t="s">
        <v>119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089" t="s">
        <v>67</v>
      </c>
      <c r="M5" s="1090" t="s">
        <v>119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089"/>
      <c r="B6" s="1090"/>
      <c r="C6" s="510"/>
      <c r="D6" s="268"/>
      <c r="E6" s="580"/>
      <c r="F6" s="150"/>
      <c r="G6" s="327"/>
      <c r="H6" s="59">
        <f>E4+E5+E6+E7-G5</f>
        <v>1031.04</v>
      </c>
      <c r="L6" s="1089"/>
      <c r="M6" s="1090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093" t="s">
        <v>3</v>
      </c>
      <c r="J7" s="1091" t="s">
        <v>4</v>
      </c>
      <c r="L7" s="311"/>
      <c r="M7" s="921"/>
      <c r="N7" s="510"/>
      <c r="O7" s="268"/>
      <c r="P7" s="580"/>
      <c r="Q7" s="150"/>
      <c r="R7" s="260"/>
      <c r="T7" s="1093" t="s">
        <v>3</v>
      </c>
      <c r="U7" s="1091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094"/>
      <c r="J8" s="1092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094"/>
      <c r="U8" s="1092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059" t="s">
        <v>11</v>
      </c>
      <c r="D48" s="1060"/>
      <c r="E48" s="152">
        <f>E6+E5-F45</f>
        <v>1031.04</v>
      </c>
      <c r="L48" s="47"/>
      <c r="N48" s="1059" t="s">
        <v>11</v>
      </c>
      <c r="O48" s="1060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095" t="s">
        <v>77</v>
      </c>
      <c r="C4" s="132"/>
      <c r="D4" s="141"/>
      <c r="E4" s="87"/>
      <c r="F4" s="74"/>
      <c r="G4" s="491"/>
    </row>
    <row r="5" spans="1:10" ht="15" customHeight="1" x14ac:dyDescent="0.25">
      <c r="A5" s="76"/>
      <c r="B5" s="1096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I1" workbookViewId="0">
      <pane ySplit="8" topLeftCell="A9" activePane="bottomLeft" state="frozen"/>
      <selection pane="bottomLeft" activeCell="U1" sqref="U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36" t="s">
        <v>206</v>
      </c>
      <c r="B1" s="1036"/>
      <c r="C1" s="1036"/>
      <c r="D1" s="1036"/>
      <c r="E1" s="1036"/>
      <c r="F1" s="1036"/>
      <c r="G1" s="1036"/>
      <c r="H1" s="11">
        <v>1</v>
      </c>
      <c r="K1" s="1036" t="str">
        <f>A1</f>
        <v>INVENTARIO DEL MES DE SEPTIEMBRE 2021</v>
      </c>
      <c r="L1" s="1036"/>
      <c r="M1" s="1036"/>
      <c r="N1" s="1036"/>
      <c r="O1" s="1036"/>
      <c r="P1" s="1036"/>
      <c r="Q1" s="1036"/>
      <c r="R1" s="11">
        <v>2</v>
      </c>
    </row>
    <row r="2" spans="1:19" ht="15.75" thickBot="1" x14ac:dyDescent="0.3">
      <c r="C2" s="12"/>
      <c r="D2" s="12"/>
      <c r="F2" s="12"/>
      <c r="K2" t="s">
        <v>82</v>
      </c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15" customHeight="1" x14ac:dyDescent="0.25">
      <c r="A5" s="270" t="s">
        <v>109</v>
      </c>
      <c r="B5" s="1040" t="s">
        <v>110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120</v>
      </c>
      <c r="L5" s="1037" t="s">
        <v>111</v>
      </c>
      <c r="M5" s="292">
        <v>87</v>
      </c>
      <c r="N5" s="268">
        <v>44461</v>
      </c>
      <c r="O5" s="280">
        <v>387.1</v>
      </c>
      <c r="P5" s="274">
        <v>30</v>
      </c>
      <c r="Q5" s="281"/>
    </row>
    <row r="6" spans="1:19" x14ac:dyDescent="0.25">
      <c r="A6" s="270"/>
      <c r="B6" s="1040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1009.05</v>
      </c>
      <c r="H6" s="7">
        <f>E6-G6+E7+E5-G5</f>
        <v>163.35000000000002</v>
      </c>
      <c r="K6" s="703"/>
      <c r="L6" s="1037"/>
      <c r="M6" s="666"/>
      <c r="N6" s="268"/>
      <c r="O6" s="288"/>
      <c r="P6" s="274"/>
      <c r="Q6" s="283">
        <f>P78</f>
        <v>258.22000000000003</v>
      </c>
      <c r="R6" s="7">
        <f>O6-Q6+O7+O5-Q5</f>
        <v>128.88</v>
      </c>
    </row>
    <row r="7" spans="1:1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</row>
    <row r="8" spans="1:1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124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154</v>
      </c>
      <c r="R9" s="287">
        <v>90</v>
      </c>
      <c r="S9" s="297">
        <f>O6-P9+O5+O7</f>
        <v>128.88</v>
      </c>
    </row>
    <row r="10" spans="1:1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125</v>
      </c>
      <c r="H10" s="287">
        <v>95</v>
      </c>
      <c r="I10" s="297">
        <f>I9-F10</f>
        <v>678.86</v>
      </c>
      <c r="K10" s="219"/>
      <c r="L10" s="84">
        <f>L9-M10</f>
        <v>10</v>
      </c>
      <c r="M10" s="15"/>
      <c r="N10" s="285"/>
      <c r="O10" s="318"/>
      <c r="P10" s="285">
        <f t="shared" si="1"/>
        <v>0</v>
      </c>
      <c r="Q10" s="286"/>
      <c r="R10" s="287"/>
      <c r="S10" s="297">
        <f>S9-P10</f>
        <v>128.88</v>
      </c>
    </row>
    <row r="11" spans="1:19" x14ac:dyDescent="0.25">
      <c r="A11" s="206"/>
      <c r="B11" s="84">
        <f t="shared" ref="B11:B54" si="2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126</v>
      </c>
      <c r="H11" s="287">
        <v>95</v>
      </c>
      <c r="I11" s="297">
        <f t="shared" ref="I11:I74" si="3">I10-F11</f>
        <v>428.17</v>
      </c>
      <c r="K11" s="206"/>
      <c r="L11" s="84">
        <f t="shared" ref="L11:L54" si="4">L10-M11</f>
        <v>10</v>
      </c>
      <c r="M11" s="15"/>
      <c r="N11" s="285"/>
      <c r="O11" s="318"/>
      <c r="P11" s="285">
        <f t="shared" si="1"/>
        <v>0</v>
      </c>
      <c r="Q11" s="286"/>
      <c r="R11" s="287"/>
      <c r="S11" s="297">
        <f t="shared" ref="S11:S74" si="5">S10-P11</f>
        <v>128.88</v>
      </c>
    </row>
    <row r="12" spans="1:19" x14ac:dyDescent="0.25">
      <c r="A12" s="206"/>
      <c r="B12" s="84">
        <f t="shared" si="2"/>
        <v>14</v>
      </c>
      <c r="C12" s="74">
        <v>20</v>
      </c>
      <c r="D12" s="366">
        <v>252.16</v>
      </c>
      <c r="E12" s="973">
        <v>44447</v>
      </c>
      <c r="F12" s="366">
        <f t="shared" si="0"/>
        <v>252.16</v>
      </c>
      <c r="G12" s="974" t="s">
        <v>136</v>
      </c>
      <c r="H12" s="326">
        <v>95</v>
      </c>
      <c r="I12" s="297">
        <f t="shared" si="3"/>
        <v>176.01000000000002</v>
      </c>
      <c r="K12" s="206"/>
      <c r="L12" s="84">
        <f t="shared" si="4"/>
        <v>10</v>
      </c>
      <c r="M12" s="15"/>
      <c r="N12" s="366"/>
      <c r="O12" s="973"/>
      <c r="P12" s="366">
        <f t="shared" si="1"/>
        <v>0</v>
      </c>
      <c r="Q12" s="974"/>
      <c r="R12" s="326"/>
      <c r="S12" s="297">
        <f t="shared" si="5"/>
        <v>128.88</v>
      </c>
    </row>
    <row r="13" spans="1:19" x14ac:dyDescent="0.25">
      <c r="A13" s="83" t="s">
        <v>33</v>
      </c>
      <c r="B13" s="84">
        <f t="shared" si="2"/>
        <v>13</v>
      </c>
      <c r="C13" s="74">
        <v>1</v>
      </c>
      <c r="D13" s="366">
        <v>12.66</v>
      </c>
      <c r="E13" s="973">
        <v>44468</v>
      </c>
      <c r="F13" s="366">
        <f t="shared" si="0"/>
        <v>12.66</v>
      </c>
      <c r="G13" s="974" t="s">
        <v>189</v>
      </c>
      <c r="H13" s="326">
        <v>95</v>
      </c>
      <c r="I13" s="297">
        <f t="shared" si="3"/>
        <v>163.35000000000002</v>
      </c>
      <c r="K13" s="83" t="s">
        <v>33</v>
      </c>
      <c r="L13" s="84">
        <f t="shared" si="4"/>
        <v>10</v>
      </c>
      <c r="M13" s="15"/>
      <c r="N13" s="366"/>
      <c r="O13" s="973"/>
      <c r="P13" s="366">
        <f t="shared" si="1"/>
        <v>0</v>
      </c>
      <c r="Q13" s="974"/>
      <c r="R13" s="326"/>
      <c r="S13" s="297">
        <f t="shared" si="5"/>
        <v>128.88</v>
      </c>
    </row>
    <row r="14" spans="1:19" x14ac:dyDescent="0.25">
      <c r="A14" s="74"/>
      <c r="B14" s="84">
        <f t="shared" si="2"/>
        <v>13</v>
      </c>
      <c r="C14" s="74"/>
      <c r="D14" s="366"/>
      <c r="E14" s="973"/>
      <c r="F14" s="366">
        <f t="shared" si="0"/>
        <v>0</v>
      </c>
      <c r="G14" s="974"/>
      <c r="H14" s="326"/>
      <c r="I14" s="297">
        <f t="shared" si="3"/>
        <v>163.35000000000002</v>
      </c>
      <c r="K14" s="74"/>
      <c r="L14" s="84">
        <f t="shared" si="4"/>
        <v>10</v>
      </c>
      <c r="M14" s="15"/>
      <c r="N14" s="366"/>
      <c r="O14" s="973"/>
      <c r="P14" s="366">
        <f t="shared" si="1"/>
        <v>0</v>
      </c>
      <c r="Q14" s="974"/>
      <c r="R14" s="326"/>
      <c r="S14" s="297">
        <f t="shared" si="5"/>
        <v>128.88</v>
      </c>
    </row>
    <row r="15" spans="1:19" x14ac:dyDescent="0.25">
      <c r="A15" s="74"/>
      <c r="B15" s="84">
        <f t="shared" si="2"/>
        <v>13</v>
      </c>
      <c r="C15" s="74"/>
      <c r="D15" s="366"/>
      <c r="E15" s="973"/>
      <c r="F15" s="366">
        <f t="shared" si="0"/>
        <v>0</v>
      </c>
      <c r="G15" s="974"/>
      <c r="H15" s="326"/>
      <c r="I15" s="297">
        <f t="shared" si="3"/>
        <v>163.35000000000002</v>
      </c>
      <c r="K15" s="74"/>
      <c r="L15" s="84">
        <f t="shared" si="4"/>
        <v>10</v>
      </c>
      <c r="M15" s="15"/>
      <c r="N15" s="366"/>
      <c r="O15" s="973"/>
      <c r="P15" s="366">
        <f t="shared" si="1"/>
        <v>0</v>
      </c>
      <c r="Q15" s="974"/>
      <c r="R15" s="326"/>
      <c r="S15" s="297">
        <f t="shared" si="5"/>
        <v>128.88</v>
      </c>
    </row>
    <row r="16" spans="1:19" x14ac:dyDescent="0.25">
      <c r="B16" s="84">
        <f t="shared" si="2"/>
        <v>13</v>
      </c>
      <c r="C16" s="74"/>
      <c r="D16" s="366"/>
      <c r="E16" s="973"/>
      <c r="F16" s="366">
        <f t="shared" si="0"/>
        <v>0</v>
      </c>
      <c r="G16" s="974"/>
      <c r="H16" s="326"/>
      <c r="I16" s="297">
        <f t="shared" si="3"/>
        <v>163.35000000000002</v>
      </c>
      <c r="L16" s="84">
        <f t="shared" si="4"/>
        <v>10</v>
      </c>
      <c r="M16" s="15"/>
      <c r="N16" s="366"/>
      <c r="O16" s="973"/>
      <c r="P16" s="366">
        <f t="shared" si="1"/>
        <v>0</v>
      </c>
      <c r="Q16" s="974"/>
      <c r="R16" s="326"/>
      <c r="S16" s="297">
        <f t="shared" si="5"/>
        <v>128.88</v>
      </c>
    </row>
    <row r="17" spans="1:19" x14ac:dyDescent="0.25">
      <c r="B17" s="84">
        <f t="shared" si="2"/>
        <v>13</v>
      </c>
      <c r="C17" s="74"/>
      <c r="D17" s="366"/>
      <c r="E17" s="973"/>
      <c r="F17" s="366">
        <f t="shared" si="0"/>
        <v>0</v>
      </c>
      <c r="G17" s="974"/>
      <c r="H17" s="326"/>
      <c r="I17" s="297">
        <f t="shared" si="3"/>
        <v>163.35000000000002</v>
      </c>
      <c r="L17" s="84">
        <f t="shared" si="4"/>
        <v>10</v>
      </c>
      <c r="M17" s="15"/>
      <c r="N17" s="366"/>
      <c r="O17" s="973"/>
      <c r="P17" s="366">
        <f t="shared" si="1"/>
        <v>0</v>
      </c>
      <c r="Q17" s="974"/>
      <c r="R17" s="326"/>
      <c r="S17" s="297">
        <f t="shared" si="5"/>
        <v>128.88</v>
      </c>
    </row>
    <row r="18" spans="1:19" x14ac:dyDescent="0.25">
      <c r="A18" s="126"/>
      <c r="B18" s="84">
        <f t="shared" si="2"/>
        <v>13</v>
      </c>
      <c r="C18" s="74"/>
      <c r="D18" s="366"/>
      <c r="E18" s="973"/>
      <c r="F18" s="366">
        <f t="shared" si="0"/>
        <v>0</v>
      </c>
      <c r="G18" s="974"/>
      <c r="H18" s="326"/>
      <c r="I18" s="297">
        <f t="shared" si="3"/>
        <v>163.35000000000002</v>
      </c>
      <c r="K18" s="126"/>
      <c r="L18" s="84">
        <f t="shared" si="4"/>
        <v>10</v>
      </c>
      <c r="M18" s="15"/>
      <c r="N18" s="366"/>
      <c r="O18" s="973"/>
      <c r="P18" s="366">
        <f t="shared" si="1"/>
        <v>0</v>
      </c>
      <c r="Q18" s="974"/>
      <c r="R18" s="326"/>
      <c r="S18" s="297">
        <f t="shared" si="5"/>
        <v>128.88</v>
      </c>
    </row>
    <row r="19" spans="1:19" x14ac:dyDescent="0.25">
      <c r="A19" s="126"/>
      <c r="B19" s="84">
        <f t="shared" si="2"/>
        <v>13</v>
      </c>
      <c r="C19" s="15"/>
      <c r="D19" s="366"/>
      <c r="E19" s="973"/>
      <c r="F19" s="366">
        <f t="shared" si="0"/>
        <v>0</v>
      </c>
      <c r="G19" s="974"/>
      <c r="H19" s="326"/>
      <c r="I19" s="297">
        <f t="shared" si="3"/>
        <v>163.35000000000002</v>
      </c>
      <c r="K19" s="126"/>
      <c r="L19" s="84">
        <f t="shared" si="4"/>
        <v>10</v>
      </c>
      <c r="M19" s="15"/>
      <c r="N19" s="366"/>
      <c r="O19" s="973"/>
      <c r="P19" s="366">
        <f t="shared" si="1"/>
        <v>0</v>
      </c>
      <c r="Q19" s="974"/>
      <c r="R19" s="326"/>
      <c r="S19" s="297">
        <f t="shared" si="5"/>
        <v>128.88</v>
      </c>
    </row>
    <row r="20" spans="1:19" x14ac:dyDescent="0.25">
      <c r="A20" s="126"/>
      <c r="B20" s="84">
        <f t="shared" si="2"/>
        <v>13</v>
      </c>
      <c r="C20" s="15"/>
      <c r="D20" s="366"/>
      <c r="E20" s="973"/>
      <c r="F20" s="366">
        <f t="shared" si="0"/>
        <v>0</v>
      </c>
      <c r="G20" s="974"/>
      <c r="H20" s="326"/>
      <c r="I20" s="297">
        <f t="shared" si="3"/>
        <v>163.35000000000002</v>
      </c>
      <c r="K20" s="126"/>
      <c r="L20" s="84">
        <f t="shared" si="4"/>
        <v>10</v>
      </c>
      <c r="M20" s="15"/>
      <c r="N20" s="366"/>
      <c r="O20" s="973"/>
      <c r="P20" s="366">
        <f t="shared" si="1"/>
        <v>0</v>
      </c>
      <c r="Q20" s="974"/>
      <c r="R20" s="326"/>
      <c r="S20" s="297">
        <f t="shared" si="5"/>
        <v>128.88</v>
      </c>
    </row>
    <row r="21" spans="1:19" x14ac:dyDescent="0.25">
      <c r="A21" s="126"/>
      <c r="B21" s="84">
        <f t="shared" si="2"/>
        <v>13</v>
      </c>
      <c r="C21" s="15"/>
      <c r="D21" s="366"/>
      <c r="E21" s="973"/>
      <c r="F21" s="366">
        <f t="shared" si="0"/>
        <v>0</v>
      </c>
      <c r="G21" s="974"/>
      <c r="H21" s="326"/>
      <c r="I21" s="297">
        <f t="shared" si="3"/>
        <v>163.35000000000002</v>
      </c>
      <c r="K21" s="126"/>
      <c r="L21" s="84">
        <f t="shared" si="4"/>
        <v>10</v>
      </c>
      <c r="M21" s="15"/>
      <c r="N21" s="366"/>
      <c r="O21" s="973"/>
      <c r="P21" s="366">
        <f t="shared" si="1"/>
        <v>0</v>
      </c>
      <c r="Q21" s="974"/>
      <c r="R21" s="326"/>
      <c r="S21" s="297">
        <f t="shared" si="5"/>
        <v>128.88</v>
      </c>
    </row>
    <row r="22" spans="1:19" x14ac:dyDescent="0.25">
      <c r="A22" s="126"/>
      <c r="B22" s="303">
        <f t="shared" si="2"/>
        <v>13</v>
      </c>
      <c r="C22" s="15"/>
      <c r="D22" s="366"/>
      <c r="E22" s="973"/>
      <c r="F22" s="366">
        <f t="shared" si="0"/>
        <v>0</v>
      </c>
      <c r="G22" s="974"/>
      <c r="H22" s="326"/>
      <c r="I22" s="297">
        <f t="shared" si="3"/>
        <v>163.35000000000002</v>
      </c>
      <c r="K22" s="126"/>
      <c r="L22" s="303">
        <f t="shared" si="4"/>
        <v>10</v>
      </c>
      <c r="M22" s="15"/>
      <c r="N22" s="366"/>
      <c r="O22" s="973"/>
      <c r="P22" s="366">
        <f t="shared" si="1"/>
        <v>0</v>
      </c>
      <c r="Q22" s="974"/>
      <c r="R22" s="326"/>
      <c r="S22" s="297">
        <f t="shared" si="5"/>
        <v>128.88</v>
      </c>
    </row>
    <row r="23" spans="1:19" x14ac:dyDescent="0.25">
      <c r="A23" s="127"/>
      <c r="B23" s="303">
        <f t="shared" si="2"/>
        <v>13</v>
      </c>
      <c r="C23" s="15"/>
      <c r="D23" s="366"/>
      <c r="E23" s="973"/>
      <c r="F23" s="366">
        <f t="shared" si="0"/>
        <v>0</v>
      </c>
      <c r="G23" s="974"/>
      <c r="H23" s="326"/>
      <c r="I23" s="297">
        <f t="shared" si="3"/>
        <v>163.35000000000002</v>
      </c>
      <c r="K23" s="127"/>
      <c r="L23" s="303">
        <f t="shared" si="4"/>
        <v>10</v>
      </c>
      <c r="M23" s="15"/>
      <c r="N23" s="366"/>
      <c r="O23" s="973"/>
      <c r="P23" s="366">
        <f t="shared" si="1"/>
        <v>0</v>
      </c>
      <c r="Q23" s="974"/>
      <c r="R23" s="326"/>
      <c r="S23" s="297">
        <f t="shared" si="5"/>
        <v>128.88</v>
      </c>
    </row>
    <row r="24" spans="1:19" x14ac:dyDescent="0.25">
      <c r="A24" s="126"/>
      <c r="B24" s="303">
        <f t="shared" si="2"/>
        <v>13</v>
      </c>
      <c r="C24" s="15"/>
      <c r="D24" s="366"/>
      <c r="E24" s="973"/>
      <c r="F24" s="366">
        <f t="shared" si="0"/>
        <v>0</v>
      </c>
      <c r="G24" s="974"/>
      <c r="H24" s="326"/>
      <c r="I24" s="297">
        <f t="shared" si="3"/>
        <v>163.35000000000002</v>
      </c>
      <c r="K24" s="126"/>
      <c r="L24" s="303">
        <f t="shared" si="4"/>
        <v>10</v>
      </c>
      <c r="M24" s="15"/>
      <c r="N24" s="366"/>
      <c r="O24" s="973"/>
      <c r="P24" s="366">
        <f t="shared" si="1"/>
        <v>0</v>
      </c>
      <c r="Q24" s="974"/>
      <c r="R24" s="326"/>
      <c r="S24" s="297">
        <f t="shared" si="5"/>
        <v>128.88</v>
      </c>
    </row>
    <row r="25" spans="1:19" x14ac:dyDescent="0.25">
      <c r="A25" s="126"/>
      <c r="B25" s="303">
        <f t="shared" si="2"/>
        <v>13</v>
      </c>
      <c r="C25" s="15"/>
      <c r="D25" s="366"/>
      <c r="E25" s="973"/>
      <c r="F25" s="366">
        <f t="shared" si="0"/>
        <v>0</v>
      </c>
      <c r="G25" s="974"/>
      <c r="H25" s="326"/>
      <c r="I25" s="297">
        <f t="shared" si="3"/>
        <v>163.35000000000002</v>
      </c>
      <c r="K25" s="126"/>
      <c r="L25" s="303">
        <f t="shared" si="4"/>
        <v>10</v>
      </c>
      <c r="M25" s="15"/>
      <c r="N25" s="366"/>
      <c r="O25" s="973"/>
      <c r="P25" s="366">
        <f t="shared" si="1"/>
        <v>0</v>
      </c>
      <c r="Q25" s="974"/>
      <c r="R25" s="326"/>
      <c r="S25" s="297">
        <f t="shared" si="5"/>
        <v>128.88</v>
      </c>
    </row>
    <row r="26" spans="1:19" x14ac:dyDescent="0.25">
      <c r="A26" s="126"/>
      <c r="B26" s="206">
        <f t="shared" si="2"/>
        <v>13</v>
      </c>
      <c r="C26" s="15"/>
      <c r="D26" s="366"/>
      <c r="E26" s="973"/>
      <c r="F26" s="366">
        <f t="shared" si="0"/>
        <v>0</v>
      </c>
      <c r="G26" s="974"/>
      <c r="H26" s="326"/>
      <c r="I26" s="297">
        <f t="shared" si="3"/>
        <v>163.35000000000002</v>
      </c>
      <c r="K26" s="126"/>
      <c r="L26" s="206">
        <f t="shared" si="4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128.88</v>
      </c>
    </row>
    <row r="27" spans="1:19" x14ac:dyDescent="0.25">
      <c r="A27" s="126"/>
      <c r="B27" s="303">
        <f t="shared" si="2"/>
        <v>13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3"/>
        <v>163.35000000000002</v>
      </c>
      <c r="K27" s="126"/>
      <c r="L27" s="303">
        <f t="shared" si="4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128.88</v>
      </c>
    </row>
    <row r="28" spans="1:19" x14ac:dyDescent="0.25">
      <c r="A28" s="126"/>
      <c r="B28" s="206">
        <f t="shared" si="2"/>
        <v>13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3"/>
        <v>163.35000000000002</v>
      </c>
      <c r="K28" s="126"/>
      <c r="L28" s="206">
        <f t="shared" si="4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128.88</v>
      </c>
    </row>
    <row r="29" spans="1:19" x14ac:dyDescent="0.25">
      <c r="A29" s="126"/>
      <c r="B29" s="303">
        <f t="shared" si="2"/>
        <v>13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3"/>
        <v>163.35000000000002</v>
      </c>
      <c r="K29" s="126"/>
      <c r="L29" s="303">
        <f t="shared" si="4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128.88</v>
      </c>
    </row>
    <row r="30" spans="1:19" x14ac:dyDescent="0.25">
      <c r="A30" s="126"/>
      <c r="B30" s="303">
        <f t="shared" si="2"/>
        <v>13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3"/>
        <v>163.35000000000002</v>
      </c>
      <c r="K30" s="126"/>
      <c r="L30" s="303">
        <f t="shared" si="4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128.88</v>
      </c>
    </row>
    <row r="31" spans="1:19" x14ac:dyDescent="0.25">
      <c r="A31" s="126"/>
      <c r="B31" s="303">
        <f t="shared" si="2"/>
        <v>13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3"/>
        <v>163.35000000000002</v>
      </c>
      <c r="K31" s="126"/>
      <c r="L31" s="303">
        <f t="shared" si="4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128.88</v>
      </c>
    </row>
    <row r="32" spans="1:19" x14ac:dyDescent="0.25">
      <c r="A32" s="126"/>
      <c r="B32" s="303">
        <f t="shared" si="2"/>
        <v>13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3"/>
        <v>163.35000000000002</v>
      </c>
      <c r="K32" s="126"/>
      <c r="L32" s="303">
        <f t="shared" si="4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128.88</v>
      </c>
    </row>
    <row r="33" spans="1:19" x14ac:dyDescent="0.25">
      <c r="A33" s="126"/>
      <c r="B33" s="303">
        <f t="shared" si="2"/>
        <v>13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3"/>
        <v>163.35000000000002</v>
      </c>
      <c r="K33" s="126"/>
      <c r="L33" s="303">
        <f t="shared" si="4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128.88</v>
      </c>
    </row>
    <row r="34" spans="1:19" x14ac:dyDescent="0.25">
      <c r="A34" s="126"/>
      <c r="B34" s="303">
        <f t="shared" si="2"/>
        <v>13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3"/>
        <v>163.35000000000002</v>
      </c>
      <c r="K34" s="126"/>
      <c r="L34" s="303">
        <f t="shared" si="4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128.88</v>
      </c>
    </row>
    <row r="35" spans="1:19" x14ac:dyDescent="0.25">
      <c r="A35" s="126"/>
      <c r="B35" s="303">
        <f t="shared" si="2"/>
        <v>13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3"/>
        <v>163.35000000000002</v>
      </c>
      <c r="K35" s="126"/>
      <c r="L35" s="303">
        <f t="shared" si="4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128.88</v>
      </c>
    </row>
    <row r="36" spans="1:19" x14ac:dyDescent="0.25">
      <c r="A36" s="126" t="s">
        <v>22</v>
      </c>
      <c r="B36" s="303">
        <f t="shared" si="2"/>
        <v>13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3"/>
        <v>163.35000000000002</v>
      </c>
      <c r="K36" s="126" t="s">
        <v>22</v>
      </c>
      <c r="L36" s="303">
        <f t="shared" si="4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128.88</v>
      </c>
    </row>
    <row r="37" spans="1:19" x14ac:dyDescent="0.25">
      <c r="A37" s="127"/>
      <c r="B37" s="303">
        <f t="shared" si="2"/>
        <v>13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3"/>
        <v>163.35000000000002</v>
      </c>
      <c r="K37" s="127"/>
      <c r="L37" s="303">
        <f t="shared" si="4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128.88</v>
      </c>
    </row>
    <row r="38" spans="1:19" x14ac:dyDescent="0.25">
      <c r="A38" s="126"/>
      <c r="B38" s="303">
        <f t="shared" si="2"/>
        <v>13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3"/>
        <v>163.35000000000002</v>
      </c>
      <c r="K38" s="126"/>
      <c r="L38" s="303">
        <f t="shared" si="4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128.88</v>
      </c>
    </row>
    <row r="39" spans="1:19" x14ac:dyDescent="0.25">
      <c r="A39" s="126"/>
      <c r="B39" s="84">
        <f t="shared" si="2"/>
        <v>13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3"/>
        <v>163.35000000000002</v>
      </c>
      <c r="K39" s="126"/>
      <c r="L39" s="84">
        <f t="shared" si="4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128.88</v>
      </c>
    </row>
    <row r="40" spans="1:19" x14ac:dyDescent="0.25">
      <c r="A40" s="126"/>
      <c r="B40" s="84">
        <f t="shared" si="2"/>
        <v>13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3"/>
        <v>163.35000000000002</v>
      </c>
      <c r="K40" s="126"/>
      <c r="L40" s="84">
        <f t="shared" si="4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128.88</v>
      </c>
    </row>
    <row r="41" spans="1:19" x14ac:dyDescent="0.25">
      <c r="A41" s="126"/>
      <c r="B41" s="84">
        <f t="shared" si="2"/>
        <v>13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3"/>
        <v>163.35000000000002</v>
      </c>
      <c r="K41" s="126"/>
      <c r="L41" s="84">
        <f t="shared" si="4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128.88</v>
      </c>
    </row>
    <row r="42" spans="1:19" x14ac:dyDescent="0.25">
      <c r="A42" s="126"/>
      <c r="B42" s="84">
        <f t="shared" si="2"/>
        <v>13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3"/>
        <v>163.35000000000002</v>
      </c>
      <c r="K42" s="126"/>
      <c r="L42" s="84">
        <f t="shared" si="4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128.88</v>
      </c>
    </row>
    <row r="43" spans="1:19" x14ac:dyDescent="0.25">
      <c r="A43" s="126"/>
      <c r="B43" s="84">
        <f t="shared" si="2"/>
        <v>13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3"/>
        <v>163.35000000000002</v>
      </c>
      <c r="K43" s="126"/>
      <c r="L43" s="84">
        <f t="shared" si="4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128.88</v>
      </c>
    </row>
    <row r="44" spans="1:19" x14ac:dyDescent="0.25">
      <c r="A44" s="126"/>
      <c r="B44" s="84">
        <f t="shared" si="2"/>
        <v>13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3"/>
        <v>163.35000000000002</v>
      </c>
      <c r="K44" s="126"/>
      <c r="L44" s="84">
        <f t="shared" si="4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128.88</v>
      </c>
    </row>
    <row r="45" spans="1:19" x14ac:dyDescent="0.25">
      <c r="A45" s="126"/>
      <c r="B45" s="84">
        <f t="shared" si="2"/>
        <v>13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3"/>
        <v>163.35000000000002</v>
      </c>
      <c r="K45" s="126"/>
      <c r="L45" s="84">
        <f t="shared" si="4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128.88</v>
      </c>
    </row>
    <row r="46" spans="1:19" x14ac:dyDescent="0.25">
      <c r="A46" s="126"/>
      <c r="B46" s="84">
        <f t="shared" si="2"/>
        <v>13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163.35000000000002</v>
      </c>
      <c r="K46" s="126"/>
      <c r="L46" s="84">
        <f t="shared" si="4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128.88</v>
      </c>
    </row>
    <row r="47" spans="1:19" x14ac:dyDescent="0.25">
      <c r="A47" s="126"/>
      <c r="B47" s="84">
        <f t="shared" si="2"/>
        <v>13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163.35000000000002</v>
      </c>
      <c r="K47" s="126"/>
      <c r="L47" s="84">
        <f t="shared" si="4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128.88</v>
      </c>
    </row>
    <row r="48" spans="1:19" x14ac:dyDescent="0.25">
      <c r="A48" s="126"/>
      <c r="B48" s="84">
        <f t="shared" si="2"/>
        <v>13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163.35000000000002</v>
      </c>
      <c r="K48" s="126"/>
      <c r="L48" s="84">
        <f t="shared" si="4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128.88</v>
      </c>
    </row>
    <row r="49" spans="1:19" x14ac:dyDescent="0.25">
      <c r="A49" s="126"/>
      <c r="B49" s="84">
        <f t="shared" si="2"/>
        <v>13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163.35000000000002</v>
      </c>
      <c r="K49" s="126"/>
      <c r="L49" s="84">
        <f t="shared" si="4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128.88</v>
      </c>
    </row>
    <row r="50" spans="1:19" x14ac:dyDescent="0.25">
      <c r="A50" s="126"/>
      <c r="B50" s="84">
        <f t="shared" si="2"/>
        <v>13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163.35000000000002</v>
      </c>
      <c r="K50" s="126"/>
      <c r="L50" s="84">
        <f t="shared" si="4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128.88</v>
      </c>
    </row>
    <row r="51" spans="1:19" x14ac:dyDescent="0.25">
      <c r="A51" s="126"/>
      <c r="B51" s="84">
        <f t="shared" si="2"/>
        <v>13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163.35000000000002</v>
      </c>
      <c r="K51" s="126"/>
      <c r="L51" s="84">
        <f t="shared" si="4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128.88</v>
      </c>
    </row>
    <row r="52" spans="1:19" x14ac:dyDescent="0.25">
      <c r="A52" s="126"/>
      <c r="B52" s="84">
        <f t="shared" si="2"/>
        <v>13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163.35000000000002</v>
      </c>
      <c r="K52" s="126"/>
      <c r="L52" s="84">
        <f t="shared" si="4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128.88</v>
      </c>
    </row>
    <row r="53" spans="1:19" x14ac:dyDescent="0.25">
      <c r="A53" s="126"/>
      <c r="B53" s="84">
        <f t="shared" si="2"/>
        <v>13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163.35000000000002</v>
      </c>
      <c r="K53" s="126"/>
      <c r="L53" s="84">
        <f t="shared" si="4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128.88</v>
      </c>
    </row>
    <row r="54" spans="1:19" x14ac:dyDescent="0.25">
      <c r="A54" s="126"/>
      <c r="B54" s="84">
        <f t="shared" si="2"/>
        <v>13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163.35000000000002</v>
      </c>
      <c r="K54" s="126"/>
      <c r="L54" s="84">
        <f t="shared" si="4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128.88</v>
      </c>
    </row>
    <row r="55" spans="1:19" x14ac:dyDescent="0.25">
      <c r="A55" s="126"/>
      <c r="B55" s="12">
        <f>B54-C55</f>
        <v>13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163.35000000000002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128.88</v>
      </c>
    </row>
    <row r="56" spans="1:19" x14ac:dyDescent="0.25">
      <c r="A56" s="126"/>
      <c r="B56" s="12">
        <f t="shared" ref="B56:B75" si="6">B55-C56</f>
        <v>13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163.35000000000002</v>
      </c>
      <c r="K56" s="126"/>
      <c r="L56" s="12">
        <f t="shared" ref="L56:L75" si="7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128.88</v>
      </c>
    </row>
    <row r="57" spans="1:19" x14ac:dyDescent="0.25">
      <c r="A57" s="126"/>
      <c r="B57" s="12">
        <f t="shared" si="6"/>
        <v>13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163.35000000000002</v>
      </c>
      <c r="K57" s="126"/>
      <c r="L57" s="12">
        <f t="shared" si="7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128.88</v>
      </c>
    </row>
    <row r="58" spans="1:19" x14ac:dyDescent="0.25">
      <c r="A58" s="126"/>
      <c r="B58" s="12">
        <f t="shared" si="6"/>
        <v>13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163.35000000000002</v>
      </c>
      <c r="K58" s="126"/>
      <c r="L58" s="12">
        <f t="shared" si="7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128.88</v>
      </c>
    </row>
    <row r="59" spans="1:19" x14ac:dyDescent="0.25">
      <c r="A59" s="126"/>
      <c r="B59" s="12">
        <f t="shared" si="6"/>
        <v>13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163.35000000000002</v>
      </c>
      <c r="K59" s="126"/>
      <c r="L59" s="12">
        <f t="shared" si="7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128.88</v>
      </c>
    </row>
    <row r="60" spans="1:19" x14ac:dyDescent="0.25">
      <c r="A60" s="126"/>
      <c r="B60" s="12">
        <f t="shared" si="6"/>
        <v>13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163.35000000000002</v>
      </c>
      <c r="K60" s="126"/>
      <c r="L60" s="12">
        <f t="shared" si="7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128.88</v>
      </c>
    </row>
    <row r="61" spans="1:19" x14ac:dyDescent="0.25">
      <c r="A61" s="126"/>
      <c r="B61" s="12">
        <f t="shared" si="6"/>
        <v>13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163.35000000000002</v>
      </c>
      <c r="K61" s="126"/>
      <c r="L61" s="12">
        <f t="shared" si="7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128.88</v>
      </c>
    </row>
    <row r="62" spans="1:19" x14ac:dyDescent="0.25">
      <c r="A62" s="126"/>
      <c r="B62" s="12">
        <f t="shared" si="6"/>
        <v>13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163.35000000000002</v>
      </c>
      <c r="K62" s="126"/>
      <c r="L62" s="12">
        <f t="shared" si="7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128.88</v>
      </c>
    </row>
    <row r="63" spans="1:19" x14ac:dyDescent="0.25">
      <c r="A63" s="126"/>
      <c r="B63" s="12">
        <f t="shared" si="6"/>
        <v>13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163.35000000000002</v>
      </c>
      <c r="K63" s="126"/>
      <c r="L63" s="12">
        <f t="shared" si="7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128.88</v>
      </c>
    </row>
    <row r="64" spans="1:19" x14ac:dyDescent="0.25">
      <c r="A64" s="126"/>
      <c r="B64" s="12">
        <f t="shared" si="6"/>
        <v>13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163.35000000000002</v>
      </c>
      <c r="K64" s="126"/>
      <c r="L64" s="12">
        <f t="shared" si="7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128.88</v>
      </c>
    </row>
    <row r="65" spans="1:19" x14ac:dyDescent="0.25">
      <c r="A65" s="126"/>
      <c r="B65" s="12">
        <f t="shared" si="6"/>
        <v>13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163.35000000000002</v>
      </c>
      <c r="K65" s="126"/>
      <c r="L65" s="12">
        <f t="shared" si="7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128.88</v>
      </c>
    </row>
    <row r="66" spans="1:19" x14ac:dyDescent="0.25">
      <c r="A66" s="126"/>
      <c r="B66" s="12">
        <f t="shared" si="6"/>
        <v>13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163.35000000000002</v>
      </c>
      <c r="K66" s="126"/>
      <c r="L66" s="12">
        <f t="shared" si="7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128.88</v>
      </c>
    </row>
    <row r="67" spans="1:19" x14ac:dyDescent="0.25">
      <c r="A67" s="126"/>
      <c r="B67" s="12">
        <f t="shared" si="6"/>
        <v>13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3"/>
        <v>163.35000000000002</v>
      </c>
      <c r="K67" s="126"/>
      <c r="L67" s="12">
        <f t="shared" si="7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5"/>
        <v>128.88</v>
      </c>
    </row>
    <row r="68" spans="1:19" x14ac:dyDescent="0.25">
      <c r="A68" s="126"/>
      <c r="B68" s="12">
        <f t="shared" si="6"/>
        <v>13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3"/>
        <v>163.35000000000002</v>
      </c>
      <c r="K68" s="126"/>
      <c r="L68" s="12">
        <f t="shared" si="7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5"/>
        <v>128.88</v>
      </c>
    </row>
    <row r="69" spans="1:19" x14ac:dyDescent="0.25">
      <c r="A69" s="126"/>
      <c r="B69" s="12">
        <f t="shared" si="6"/>
        <v>13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163.35000000000002</v>
      </c>
      <c r="K69" s="126"/>
      <c r="L69" s="12">
        <f t="shared" si="7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128.88</v>
      </c>
    </row>
    <row r="70" spans="1:19" x14ac:dyDescent="0.25">
      <c r="A70" s="126"/>
      <c r="B70" s="12">
        <f t="shared" si="6"/>
        <v>13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163.35000000000002</v>
      </c>
      <c r="K70" s="126"/>
      <c r="L70" s="12">
        <f t="shared" si="7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128.88</v>
      </c>
    </row>
    <row r="71" spans="1:19" x14ac:dyDescent="0.25">
      <c r="A71" s="126"/>
      <c r="B71" s="12">
        <f t="shared" si="6"/>
        <v>13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163.35000000000002</v>
      </c>
      <c r="K71" s="126"/>
      <c r="L71" s="12">
        <f t="shared" si="7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128.88</v>
      </c>
    </row>
    <row r="72" spans="1:19" x14ac:dyDescent="0.25">
      <c r="A72" s="126"/>
      <c r="B72" s="12">
        <f t="shared" si="6"/>
        <v>13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163.35000000000002</v>
      </c>
      <c r="K72" s="126"/>
      <c r="L72" s="12">
        <f t="shared" si="7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128.88</v>
      </c>
    </row>
    <row r="73" spans="1:19" x14ac:dyDescent="0.25">
      <c r="A73" s="126"/>
      <c r="B73" s="12">
        <f t="shared" si="6"/>
        <v>13</v>
      </c>
      <c r="C73" s="15"/>
      <c r="D73" s="60"/>
      <c r="E73" s="240"/>
      <c r="F73" s="70">
        <f t="shared" ref="F73" si="8">D73</f>
        <v>0</v>
      </c>
      <c r="G73" s="71"/>
      <c r="H73" s="72"/>
      <c r="I73" s="107">
        <f t="shared" si="3"/>
        <v>163.35000000000002</v>
      </c>
      <c r="K73" s="126"/>
      <c r="L73" s="12">
        <f t="shared" si="7"/>
        <v>10</v>
      </c>
      <c r="M73" s="15"/>
      <c r="N73" s="60"/>
      <c r="O73" s="240"/>
      <c r="P73" s="70">
        <f t="shared" ref="P73" si="9">N73</f>
        <v>0</v>
      </c>
      <c r="Q73" s="71"/>
      <c r="R73" s="72"/>
      <c r="S73" s="107">
        <f t="shared" si="5"/>
        <v>128.88</v>
      </c>
    </row>
    <row r="74" spans="1:19" x14ac:dyDescent="0.25">
      <c r="A74" s="126"/>
      <c r="B74" s="12">
        <f t="shared" si="6"/>
        <v>13</v>
      </c>
      <c r="C74" s="15"/>
      <c r="D74" s="60"/>
      <c r="E74" s="240"/>
      <c r="F74" s="70">
        <f>D74</f>
        <v>0</v>
      </c>
      <c r="G74" s="71"/>
      <c r="H74" s="72"/>
      <c r="I74" s="107">
        <f t="shared" si="3"/>
        <v>163.35000000000002</v>
      </c>
      <c r="K74" s="126"/>
      <c r="L74" s="12">
        <f t="shared" si="7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5"/>
        <v>128.88</v>
      </c>
    </row>
    <row r="75" spans="1:19" x14ac:dyDescent="0.25">
      <c r="A75" s="126"/>
      <c r="B75" s="12">
        <f t="shared" si="6"/>
        <v>13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0">I74-F75</f>
        <v>163.35000000000002</v>
      </c>
      <c r="K75" s="126"/>
      <c r="L75" s="12">
        <f t="shared" si="7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1">S74-P75</f>
        <v>128.88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0"/>
        <v>163.35000000000002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1"/>
        <v>128.88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81</v>
      </c>
      <c r="D78" s="6">
        <f>SUM(D9:D77)</f>
        <v>1009.05</v>
      </c>
      <c r="F78" s="6">
        <f>SUM(F9:F77)</f>
        <v>1009.05</v>
      </c>
      <c r="M78" s="53">
        <f>SUM(M9:M77)</f>
        <v>20</v>
      </c>
      <c r="N78" s="6">
        <f>SUM(N9:N77)</f>
        <v>258.22000000000003</v>
      </c>
      <c r="P78" s="6">
        <f>SUM(P9:P77)</f>
        <v>258.22000000000003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13</v>
      </c>
      <c r="N81" s="45" t="s">
        <v>4</v>
      </c>
      <c r="O81" s="57">
        <f>P5+P6-M78+P7</f>
        <v>10</v>
      </c>
    </row>
    <row r="82" spans="3:16" ht="15.75" thickBot="1" x14ac:dyDescent="0.3"/>
    <row r="83" spans="3:16" ht="15.75" thickBot="1" x14ac:dyDescent="0.3">
      <c r="C83" s="1038" t="s">
        <v>11</v>
      </c>
      <c r="D83" s="1039"/>
      <c r="E83" s="58">
        <f>E5+E6-F78+E7</f>
        <v>163.35000000000014</v>
      </c>
      <c r="F83" s="74"/>
      <c r="M83" s="1038" t="s">
        <v>11</v>
      </c>
      <c r="N83" s="1039"/>
      <c r="O83" s="58">
        <f>O5+O6-P78+O7</f>
        <v>128.88</v>
      </c>
      <c r="P83" s="74"/>
    </row>
  </sheetData>
  <mergeCells count="6"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7" t="s">
        <v>73</v>
      </c>
      <c r="C4" s="104"/>
      <c r="D4" s="141"/>
      <c r="E4" s="87"/>
      <c r="F4" s="74"/>
      <c r="G4" s="607"/>
    </row>
    <row r="5" spans="1:9" x14ac:dyDescent="0.25">
      <c r="A5" s="76"/>
      <c r="B5" s="1098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74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9" t="s">
        <v>118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0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9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10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10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10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10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36" t="s">
        <v>215</v>
      </c>
      <c r="B1" s="1036"/>
      <c r="C1" s="1036"/>
      <c r="D1" s="1036"/>
      <c r="E1" s="1036"/>
      <c r="F1" s="1036"/>
      <c r="G1" s="10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34" t="s">
        <v>53</v>
      </c>
      <c r="B5" s="1101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34"/>
      <c r="B6" s="1101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84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85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87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88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89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90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91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86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92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93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94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95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96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97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98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38" t="s">
        <v>11</v>
      </c>
      <c r="D60" s="103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41"/>
      <c r="B1" s="1041"/>
      <c r="C1" s="1041"/>
      <c r="D1" s="1041"/>
      <c r="E1" s="1041"/>
      <c r="F1" s="1041"/>
      <c r="G1" s="1041"/>
      <c r="H1" s="100">
        <v>1</v>
      </c>
    </row>
    <row r="2" spans="1:11" ht="15.75" thickBot="1" x14ac:dyDescent="0.3">
      <c r="A2" t="s">
        <v>82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03"/>
      <c r="B5" s="1057" t="s">
        <v>80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04"/>
      <c r="B6" s="1058"/>
      <c r="C6" s="510"/>
      <c r="D6" s="268"/>
      <c r="E6" s="523"/>
      <c r="F6" s="341"/>
      <c r="I6" s="1087" t="s">
        <v>3</v>
      </c>
      <c r="J6" s="1081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05"/>
      <c r="J7" s="1102"/>
    </row>
    <row r="8" spans="1:11" ht="16.5" thickBot="1" x14ac:dyDescent="0.3">
      <c r="A8" s="583"/>
      <c r="B8" s="577"/>
      <c r="C8" s="510"/>
      <c r="D8" s="268"/>
      <c r="E8" s="584"/>
      <c r="F8" s="341"/>
      <c r="I8" s="1105"/>
      <c r="J8" s="1102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088"/>
      <c r="J9" s="1102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059" t="s">
        <v>11</v>
      </c>
      <c r="D49" s="1060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9" t="s">
        <v>112</v>
      </c>
      <c r="C4" s="104"/>
      <c r="D4" s="141"/>
      <c r="E4" s="87"/>
      <c r="F4" s="74"/>
      <c r="G4" s="863"/>
    </row>
    <row r="5" spans="1:9" x14ac:dyDescent="0.25">
      <c r="A5" s="76"/>
      <c r="B5" s="1100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9" t="s">
        <v>21</v>
      </c>
      <c r="E33" s="860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1" t="s">
        <v>4</v>
      </c>
      <c r="E34" s="8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9" t="s">
        <v>79</v>
      </c>
      <c r="C4" s="104"/>
      <c r="D4" s="141"/>
      <c r="E4" s="87"/>
      <c r="F4" s="74"/>
      <c r="G4" s="628"/>
    </row>
    <row r="5" spans="1:9" x14ac:dyDescent="0.25">
      <c r="A5" s="76"/>
      <c r="B5" s="110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F14" sqref="F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41"/>
      <c r="B1" s="1041"/>
      <c r="C1" s="1041"/>
      <c r="D1" s="1041"/>
      <c r="E1" s="1041"/>
      <c r="F1" s="1041"/>
      <c r="G1" s="104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06" t="s">
        <v>116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07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08"/>
      <c r="C6" s="267"/>
      <c r="D6" s="265"/>
      <c r="E6" s="502"/>
      <c r="F6" s="289"/>
      <c r="G6" s="260"/>
      <c r="H6" s="260"/>
      <c r="I6" s="1087" t="s">
        <v>3</v>
      </c>
      <c r="J6" s="108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88"/>
      <c r="J7" s="1102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059" t="s">
        <v>11</v>
      </c>
      <c r="D47" s="1060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34"/>
      <c r="C5" s="744"/>
      <c r="D5" s="268"/>
      <c r="E5" s="280"/>
      <c r="F5" s="274"/>
      <c r="G5" s="281"/>
    </row>
    <row r="6" spans="1:9" x14ac:dyDescent="0.25">
      <c r="A6" s="270"/>
      <c r="B6" s="1034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38" t="s">
        <v>11</v>
      </c>
      <c r="D83" s="1039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22" activePane="bottomLeft" state="frozen"/>
      <selection pane="bottomLeft" activeCell="H31" sqref="H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41" t="s">
        <v>131</v>
      </c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3"/>
      <c r="B4" s="1042" t="s">
        <v>123</v>
      </c>
      <c r="C4" s="349"/>
      <c r="D4" s="268"/>
      <c r="E4" s="925"/>
      <c r="F4" s="263"/>
      <c r="G4" s="166"/>
      <c r="H4" s="166"/>
    </row>
    <row r="5" spans="1:9" ht="15" customHeight="1" x14ac:dyDescent="0.25">
      <c r="A5" s="1044" t="s">
        <v>68</v>
      </c>
      <c r="B5" s="1043"/>
      <c r="C5" s="666">
        <v>135</v>
      </c>
      <c r="D5" s="268">
        <v>44449</v>
      </c>
      <c r="E5" s="925">
        <v>2719.84</v>
      </c>
      <c r="F5" s="263">
        <v>90</v>
      </c>
      <c r="G5" s="281"/>
    </row>
    <row r="6" spans="1:9" x14ac:dyDescent="0.25">
      <c r="A6" s="1044"/>
      <c r="B6" s="1043"/>
      <c r="C6" s="687">
        <v>135</v>
      </c>
      <c r="D6" s="268">
        <v>44457</v>
      </c>
      <c r="E6" s="926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3"/>
      <c r="B7" s="294"/>
      <c r="C7" s="305">
        <v>138</v>
      </c>
      <c r="D7" s="296">
        <v>44468</v>
      </c>
      <c r="E7" s="925">
        <v>205.81</v>
      </c>
      <c r="F7" s="263">
        <v>7</v>
      </c>
      <c r="G7" s="260"/>
    </row>
    <row r="8" spans="1:9" ht="15.75" thickBot="1" x14ac:dyDescent="0.3">
      <c r="A8" s="813"/>
      <c r="B8" s="294"/>
      <c r="C8" s="305"/>
      <c r="D8" s="296"/>
      <c r="E8" s="925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138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142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143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144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145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146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156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162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163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164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165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154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174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176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186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366"/>
      <c r="E25" s="973"/>
      <c r="F25" s="366">
        <f t="shared" si="0"/>
        <v>0</v>
      </c>
      <c r="G25" s="974"/>
      <c r="H25" s="326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366"/>
      <c r="E26" s="973"/>
      <c r="F26" s="366">
        <f t="shared" si="0"/>
        <v>0</v>
      </c>
      <c r="G26" s="974"/>
      <c r="H26" s="326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366"/>
      <c r="E27" s="973"/>
      <c r="F27" s="366">
        <f t="shared" si="0"/>
        <v>0</v>
      </c>
      <c r="G27" s="974"/>
      <c r="H27" s="326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366"/>
      <c r="E28" s="973"/>
      <c r="F28" s="366">
        <f t="shared" si="0"/>
        <v>0</v>
      </c>
      <c r="G28" s="974"/>
      <c r="H28" s="326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366"/>
      <c r="E29" s="973"/>
      <c r="F29" s="366">
        <f t="shared" si="0"/>
        <v>0</v>
      </c>
      <c r="G29" s="974"/>
      <c r="H29" s="326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366"/>
      <c r="E30" s="973"/>
      <c r="F30" s="366">
        <f t="shared" si="0"/>
        <v>0</v>
      </c>
      <c r="G30" s="974"/>
      <c r="H30" s="326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366"/>
      <c r="E31" s="973"/>
      <c r="F31" s="366">
        <f t="shared" si="0"/>
        <v>0</v>
      </c>
      <c r="G31" s="974"/>
      <c r="H31" s="326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038" t="s">
        <v>11</v>
      </c>
      <c r="D84" s="1039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32"/>
      <c r="B5" s="1034"/>
      <c r="C5" s="292"/>
      <c r="D5" s="268"/>
      <c r="E5" s="280"/>
      <c r="F5" s="274"/>
      <c r="G5" s="281"/>
    </row>
    <row r="6" spans="1:9" x14ac:dyDescent="0.25">
      <c r="A6" s="1032"/>
      <c r="B6" s="1034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32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38" t="s">
        <v>11</v>
      </c>
      <c r="D83" s="103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34"/>
      <c r="B5" s="1045" t="s">
        <v>108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34"/>
      <c r="B6" s="1045"/>
      <c r="C6" s="864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38" t="s">
        <v>11</v>
      </c>
      <c r="D40" s="103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41" t="s">
        <v>131</v>
      </c>
      <c r="B1" s="1041"/>
      <c r="C1" s="1041"/>
      <c r="D1" s="1041"/>
      <c r="E1" s="1041"/>
      <c r="F1" s="1041"/>
      <c r="G1" s="104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61"/>
      <c r="B5" s="893" t="s">
        <v>113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4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62"/>
      <c r="B8" s="963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26" t="s">
        <v>21</v>
      </c>
      <c r="E38" s="1027"/>
      <c r="F38" s="147">
        <f>E4+E5-F36+E6</f>
        <v>0</v>
      </c>
    </row>
    <row r="39" spans="1:9" ht="15.75" thickBot="1" x14ac:dyDescent="0.3">
      <c r="A39" s="129"/>
      <c r="D39" s="959" t="s">
        <v>4</v>
      </c>
      <c r="E39" s="960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41"/>
      <c r="B1" s="1041"/>
      <c r="C1" s="1041"/>
      <c r="D1" s="1041"/>
      <c r="E1" s="1041"/>
      <c r="F1" s="1041"/>
      <c r="G1" s="10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34"/>
      <c r="B5" s="1046" t="s">
        <v>100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34"/>
      <c r="B6" s="1047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7"/>
      <c r="I8" s="905">
        <f>E4+E5+E6-F8</f>
        <v>0</v>
      </c>
      <c r="J8" s="838">
        <f>H8*F8</f>
        <v>0</v>
      </c>
    </row>
    <row r="9" spans="1:10" ht="15.75" x14ac:dyDescent="0.25">
      <c r="B9" s="206">
        <f>B8-C9</f>
        <v>0</v>
      </c>
      <c r="C9" s="839"/>
      <c r="D9" s="418">
        <v>0</v>
      </c>
      <c r="E9" s="354"/>
      <c r="F9" s="906">
        <f t="shared" si="0"/>
        <v>0</v>
      </c>
      <c r="G9" s="286"/>
      <c r="H9" s="309"/>
      <c r="I9" s="907">
        <f>I8-F9</f>
        <v>0</v>
      </c>
      <c r="J9" s="84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39"/>
      <c r="D10" s="418">
        <f t="shared" ref="D10:D18" si="3">C10*B10</f>
        <v>0</v>
      </c>
      <c r="E10" s="354"/>
      <c r="F10" s="906">
        <f t="shared" si="0"/>
        <v>0</v>
      </c>
      <c r="G10" s="286"/>
      <c r="H10" s="309"/>
      <c r="I10" s="907">
        <f t="shared" ref="I10:I38" si="4">I9-F10</f>
        <v>0</v>
      </c>
      <c r="J10" s="904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39"/>
      <c r="D11" s="418">
        <f t="shared" si="3"/>
        <v>0</v>
      </c>
      <c r="E11" s="354"/>
      <c r="F11" s="906">
        <f t="shared" si="0"/>
        <v>0</v>
      </c>
      <c r="G11" s="286"/>
      <c r="H11" s="309"/>
      <c r="I11" s="907">
        <f t="shared" si="4"/>
        <v>0</v>
      </c>
      <c r="J11" s="904">
        <f t="shared" si="1"/>
        <v>0</v>
      </c>
    </row>
    <row r="12" spans="1:10" ht="15.75" x14ac:dyDescent="0.25">
      <c r="B12" s="206">
        <f t="shared" si="2"/>
        <v>0</v>
      </c>
      <c r="C12" s="839"/>
      <c r="D12" s="418">
        <f t="shared" si="3"/>
        <v>0</v>
      </c>
      <c r="E12" s="354"/>
      <c r="F12" s="906">
        <f t="shared" si="0"/>
        <v>0</v>
      </c>
      <c r="G12" s="286"/>
      <c r="H12" s="309"/>
      <c r="I12" s="907">
        <f t="shared" si="4"/>
        <v>0</v>
      </c>
      <c r="J12" s="904">
        <f t="shared" si="1"/>
        <v>0</v>
      </c>
    </row>
    <row r="13" spans="1:10" ht="15.75" x14ac:dyDescent="0.25">
      <c r="A13" s="19"/>
      <c r="B13" s="206">
        <f t="shared" si="2"/>
        <v>0</v>
      </c>
      <c r="C13" s="840"/>
      <c r="D13" s="418">
        <f t="shared" si="3"/>
        <v>0</v>
      </c>
      <c r="E13" s="354"/>
      <c r="F13" s="906">
        <f t="shared" si="0"/>
        <v>0</v>
      </c>
      <c r="G13" s="286"/>
      <c r="H13" s="309"/>
      <c r="I13" s="907">
        <f t="shared" si="4"/>
        <v>0</v>
      </c>
      <c r="J13" s="904">
        <f t="shared" si="1"/>
        <v>0</v>
      </c>
    </row>
    <row r="14" spans="1:10" ht="15.75" x14ac:dyDescent="0.25">
      <c r="B14" s="206">
        <f t="shared" si="2"/>
        <v>0</v>
      </c>
      <c r="C14" s="839"/>
      <c r="D14" s="418">
        <f t="shared" si="3"/>
        <v>0</v>
      </c>
      <c r="E14" s="354"/>
      <c r="F14" s="841">
        <f t="shared" si="0"/>
        <v>0</v>
      </c>
      <c r="G14" s="286"/>
      <c r="H14" s="309"/>
      <c r="I14" s="907">
        <f t="shared" si="4"/>
        <v>0</v>
      </c>
      <c r="J14" s="843">
        <f t="shared" si="1"/>
        <v>0</v>
      </c>
    </row>
    <row r="15" spans="1:10" ht="15.75" x14ac:dyDescent="0.25">
      <c r="B15" s="206">
        <f t="shared" si="2"/>
        <v>0</v>
      </c>
      <c r="C15" s="839"/>
      <c r="D15" s="418">
        <f t="shared" si="3"/>
        <v>0</v>
      </c>
      <c r="E15" s="354"/>
      <c r="F15" s="841">
        <f t="shared" si="0"/>
        <v>0</v>
      </c>
      <c r="G15" s="71"/>
      <c r="H15" s="716"/>
      <c r="I15" s="908">
        <f t="shared" si="4"/>
        <v>0</v>
      </c>
      <c r="J15" s="843">
        <f t="shared" si="1"/>
        <v>0</v>
      </c>
    </row>
    <row r="16" spans="1:10" ht="15.75" x14ac:dyDescent="0.25">
      <c r="B16" s="206">
        <f t="shared" si="2"/>
        <v>0</v>
      </c>
      <c r="C16" s="839"/>
      <c r="D16" s="418">
        <f t="shared" si="3"/>
        <v>0</v>
      </c>
      <c r="E16" s="354"/>
      <c r="F16" s="841">
        <f>D16</f>
        <v>0</v>
      </c>
      <c r="G16" s="71"/>
      <c r="H16" s="716"/>
      <c r="I16" s="908">
        <f t="shared" si="4"/>
        <v>0</v>
      </c>
      <c r="J16" s="843">
        <f t="shared" si="1"/>
        <v>0</v>
      </c>
    </row>
    <row r="17" spans="1:10" ht="15.75" x14ac:dyDescent="0.25">
      <c r="B17" s="206">
        <f t="shared" si="2"/>
        <v>0</v>
      </c>
      <c r="C17" s="839"/>
      <c r="D17" s="418">
        <f t="shared" si="3"/>
        <v>0</v>
      </c>
      <c r="E17" s="354"/>
      <c r="F17" s="841">
        <f>D17</f>
        <v>0</v>
      </c>
      <c r="G17" s="71"/>
      <c r="H17" s="716"/>
      <c r="I17" s="908">
        <f t="shared" si="4"/>
        <v>0</v>
      </c>
      <c r="J17" s="843">
        <f t="shared" si="1"/>
        <v>0</v>
      </c>
    </row>
    <row r="18" spans="1:10" ht="15.75" x14ac:dyDescent="0.25">
      <c r="B18" s="206">
        <f t="shared" si="2"/>
        <v>0</v>
      </c>
      <c r="C18" s="839"/>
      <c r="D18" s="418">
        <f t="shared" si="3"/>
        <v>0</v>
      </c>
      <c r="E18" s="354"/>
      <c r="F18" s="841">
        <f t="shared" ref="F18:F39" si="5">D18</f>
        <v>0</v>
      </c>
      <c r="G18" s="71"/>
      <c r="H18" s="716"/>
      <c r="I18" s="908">
        <f t="shared" si="4"/>
        <v>0</v>
      </c>
      <c r="J18" s="843">
        <f t="shared" si="1"/>
        <v>0</v>
      </c>
    </row>
    <row r="19" spans="1:10" ht="15.75" x14ac:dyDescent="0.25">
      <c r="B19" s="206">
        <f t="shared" si="2"/>
        <v>0</v>
      </c>
      <c r="C19" s="839"/>
      <c r="D19" s="418">
        <f t="shared" ref="D19:D39" si="6">C19*B19</f>
        <v>0</v>
      </c>
      <c r="E19" s="354"/>
      <c r="F19" s="841">
        <f t="shared" si="5"/>
        <v>0</v>
      </c>
      <c r="G19" s="286"/>
      <c r="H19" s="309"/>
      <c r="I19" s="907">
        <f t="shared" si="4"/>
        <v>0</v>
      </c>
      <c r="J19" s="843">
        <f t="shared" si="1"/>
        <v>0</v>
      </c>
    </row>
    <row r="20" spans="1:10" ht="15.75" x14ac:dyDescent="0.25">
      <c r="B20" s="206">
        <f t="shared" si="2"/>
        <v>0</v>
      </c>
      <c r="C20" s="839"/>
      <c r="D20" s="418">
        <f t="shared" si="6"/>
        <v>0</v>
      </c>
      <c r="E20" s="354"/>
      <c r="F20" s="841">
        <f t="shared" si="5"/>
        <v>0</v>
      </c>
      <c r="G20" s="286"/>
      <c r="H20" s="309"/>
      <c r="I20" s="907">
        <f t="shared" si="4"/>
        <v>0</v>
      </c>
      <c r="J20" s="843">
        <f t="shared" si="1"/>
        <v>0</v>
      </c>
    </row>
    <row r="21" spans="1:10" ht="15.75" x14ac:dyDescent="0.25">
      <c r="B21" s="206">
        <f t="shared" si="2"/>
        <v>0</v>
      </c>
      <c r="C21" s="839"/>
      <c r="D21" s="418">
        <f t="shared" si="6"/>
        <v>0</v>
      </c>
      <c r="E21" s="354"/>
      <c r="F21" s="841">
        <f t="shared" si="5"/>
        <v>0</v>
      </c>
      <c r="G21" s="286"/>
      <c r="H21" s="309"/>
      <c r="I21" s="907">
        <f t="shared" si="4"/>
        <v>0</v>
      </c>
      <c r="J21" s="843">
        <f t="shared" si="1"/>
        <v>0</v>
      </c>
    </row>
    <row r="22" spans="1:10" ht="15.75" x14ac:dyDescent="0.25">
      <c r="B22" s="206">
        <f t="shared" si="2"/>
        <v>0</v>
      </c>
      <c r="C22" s="839"/>
      <c r="D22" s="418">
        <f t="shared" si="6"/>
        <v>0</v>
      </c>
      <c r="E22" s="354"/>
      <c r="F22" s="841">
        <f t="shared" si="5"/>
        <v>0</v>
      </c>
      <c r="G22" s="286"/>
      <c r="H22" s="309"/>
      <c r="I22" s="907">
        <f t="shared" si="4"/>
        <v>0</v>
      </c>
      <c r="J22" s="843">
        <f t="shared" si="1"/>
        <v>0</v>
      </c>
    </row>
    <row r="23" spans="1:10" ht="15.75" x14ac:dyDescent="0.25">
      <c r="B23" s="206">
        <f t="shared" si="2"/>
        <v>0</v>
      </c>
      <c r="C23" s="839"/>
      <c r="D23" s="418">
        <f t="shared" si="6"/>
        <v>0</v>
      </c>
      <c r="E23" s="354"/>
      <c r="F23" s="841">
        <f t="shared" si="5"/>
        <v>0</v>
      </c>
      <c r="G23" s="286"/>
      <c r="H23" s="309"/>
      <c r="I23" s="907">
        <f t="shared" si="4"/>
        <v>0</v>
      </c>
      <c r="J23" s="843">
        <f t="shared" si="1"/>
        <v>0</v>
      </c>
    </row>
    <row r="24" spans="1:10" ht="15.75" x14ac:dyDescent="0.25">
      <c r="B24" s="206">
        <f t="shared" si="2"/>
        <v>0</v>
      </c>
      <c r="C24" s="839"/>
      <c r="D24" s="418">
        <f t="shared" si="6"/>
        <v>0</v>
      </c>
      <c r="E24" s="354"/>
      <c r="F24" s="841">
        <f t="shared" si="5"/>
        <v>0</v>
      </c>
      <c r="G24" s="286"/>
      <c r="H24" s="309"/>
      <c r="I24" s="907">
        <f t="shared" si="4"/>
        <v>0</v>
      </c>
      <c r="J24" s="843">
        <f t="shared" si="1"/>
        <v>0</v>
      </c>
    </row>
    <row r="25" spans="1:10" ht="15.75" x14ac:dyDescent="0.25">
      <c r="B25" s="206">
        <f t="shared" si="2"/>
        <v>0</v>
      </c>
      <c r="C25" s="839"/>
      <c r="D25" s="418">
        <f t="shared" si="6"/>
        <v>0</v>
      </c>
      <c r="E25" s="354"/>
      <c r="F25" s="841">
        <f t="shared" si="5"/>
        <v>0</v>
      </c>
      <c r="G25" s="286"/>
      <c r="H25" s="309"/>
      <c r="I25" s="907">
        <f t="shared" si="4"/>
        <v>0</v>
      </c>
      <c r="J25" s="843">
        <f t="shared" si="1"/>
        <v>0</v>
      </c>
    </row>
    <row r="26" spans="1:10" ht="15.75" x14ac:dyDescent="0.25">
      <c r="B26" s="206">
        <f t="shared" si="2"/>
        <v>0</v>
      </c>
      <c r="C26" s="839"/>
      <c r="D26" s="418">
        <f t="shared" si="6"/>
        <v>0</v>
      </c>
      <c r="E26" s="354"/>
      <c r="F26" s="841">
        <f t="shared" si="5"/>
        <v>0</v>
      </c>
      <c r="G26" s="71"/>
      <c r="H26" s="716"/>
      <c r="I26" s="908">
        <f t="shared" si="4"/>
        <v>0</v>
      </c>
      <c r="J26" s="843">
        <f t="shared" si="1"/>
        <v>0</v>
      </c>
    </row>
    <row r="27" spans="1:10" ht="15.75" x14ac:dyDescent="0.25">
      <c r="B27" s="206">
        <f t="shared" si="2"/>
        <v>0</v>
      </c>
      <c r="C27" s="839"/>
      <c r="D27" s="418">
        <f t="shared" si="6"/>
        <v>0</v>
      </c>
      <c r="E27" s="354"/>
      <c r="F27" s="841">
        <f t="shared" si="5"/>
        <v>0</v>
      </c>
      <c r="G27" s="71"/>
      <c r="H27" s="716"/>
      <c r="I27" s="908">
        <f t="shared" si="4"/>
        <v>0</v>
      </c>
      <c r="J27" s="843">
        <f t="shared" si="1"/>
        <v>0</v>
      </c>
    </row>
    <row r="28" spans="1:10" ht="15.75" x14ac:dyDescent="0.25">
      <c r="B28" s="206">
        <f t="shared" si="2"/>
        <v>0</v>
      </c>
      <c r="C28" s="839"/>
      <c r="D28" s="418">
        <f t="shared" si="6"/>
        <v>0</v>
      </c>
      <c r="E28" s="354"/>
      <c r="F28" s="841">
        <f t="shared" si="5"/>
        <v>0</v>
      </c>
      <c r="G28" s="71"/>
      <c r="H28" s="716"/>
      <c r="I28" s="908">
        <f t="shared" si="4"/>
        <v>0</v>
      </c>
      <c r="J28" s="843">
        <f t="shared" si="1"/>
        <v>0</v>
      </c>
    </row>
    <row r="29" spans="1:10" ht="15.75" x14ac:dyDescent="0.25">
      <c r="A29" s="47"/>
      <c r="B29" s="206">
        <f t="shared" si="2"/>
        <v>0</v>
      </c>
      <c r="C29" s="839"/>
      <c r="D29" s="418">
        <f t="shared" si="6"/>
        <v>0</v>
      </c>
      <c r="E29" s="354"/>
      <c r="F29" s="841">
        <f t="shared" si="5"/>
        <v>0</v>
      </c>
      <c r="G29" s="71"/>
      <c r="H29" s="716"/>
      <c r="I29" s="908">
        <f t="shared" si="4"/>
        <v>0</v>
      </c>
      <c r="J29" s="843">
        <f t="shared" si="1"/>
        <v>0</v>
      </c>
    </row>
    <row r="30" spans="1:10" ht="15.75" x14ac:dyDescent="0.25">
      <c r="A30" s="47"/>
      <c r="B30" s="206">
        <f t="shared" si="2"/>
        <v>0</v>
      </c>
      <c r="C30" s="839"/>
      <c r="D30" s="418">
        <f t="shared" si="6"/>
        <v>0</v>
      </c>
      <c r="E30" s="354"/>
      <c r="F30" s="841">
        <f t="shared" si="5"/>
        <v>0</v>
      </c>
      <c r="G30" s="71"/>
      <c r="H30" s="716"/>
      <c r="I30" s="908">
        <f t="shared" si="4"/>
        <v>0</v>
      </c>
      <c r="J30" s="843">
        <f t="shared" si="1"/>
        <v>0</v>
      </c>
    </row>
    <row r="31" spans="1:10" ht="15.75" x14ac:dyDescent="0.25">
      <c r="A31" s="47"/>
      <c r="B31" s="206">
        <f t="shared" si="2"/>
        <v>0</v>
      </c>
      <c r="C31" s="839"/>
      <c r="D31" s="418">
        <f t="shared" si="6"/>
        <v>0</v>
      </c>
      <c r="E31" s="354"/>
      <c r="F31" s="841">
        <f t="shared" si="5"/>
        <v>0</v>
      </c>
      <c r="G31" s="71"/>
      <c r="H31" s="716"/>
      <c r="I31" s="908">
        <f t="shared" si="4"/>
        <v>0</v>
      </c>
      <c r="J31" s="843">
        <f t="shared" si="1"/>
        <v>0</v>
      </c>
    </row>
    <row r="32" spans="1:10" ht="15.75" x14ac:dyDescent="0.25">
      <c r="A32" s="47"/>
      <c r="B32" s="206">
        <f t="shared" si="2"/>
        <v>0</v>
      </c>
      <c r="C32" s="839"/>
      <c r="D32" s="418">
        <f t="shared" si="6"/>
        <v>0</v>
      </c>
      <c r="E32" s="354"/>
      <c r="F32" s="841">
        <f t="shared" si="5"/>
        <v>0</v>
      </c>
      <c r="G32" s="71"/>
      <c r="H32" s="716"/>
      <c r="I32" s="908">
        <f t="shared" si="4"/>
        <v>0</v>
      </c>
      <c r="J32" s="843">
        <f t="shared" si="1"/>
        <v>0</v>
      </c>
    </row>
    <row r="33" spans="1:10" ht="15.75" x14ac:dyDescent="0.25">
      <c r="A33" s="47"/>
      <c r="B33" s="206">
        <f t="shared" si="2"/>
        <v>0</v>
      </c>
      <c r="C33" s="839"/>
      <c r="D33" s="418">
        <f t="shared" si="6"/>
        <v>0</v>
      </c>
      <c r="E33" s="354"/>
      <c r="F33" s="841">
        <f t="shared" si="5"/>
        <v>0</v>
      </c>
      <c r="G33" s="71"/>
      <c r="H33" s="716"/>
      <c r="I33" s="908">
        <f t="shared" si="4"/>
        <v>0</v>
      </c>
      <c r="J33" s="843">
        <f t="shared" si="1"/>
        <v>0</v>
      </c>
    </row>
    <row r="34" spans="1:10" ht="15.75" x14ac:dyDescent="0.25">
      <c r="A34" s="47"/>
      <c r="B34" s="206">
        <f t="shared" si="2"/>
        <v>0</v>
      </c>
      <c r="C34" s="839"/>
      <c r="D34" s="418">
        <f t="shared" si="6"/>
        <v>0</v>
      </c>
      <c r="E34" s="354"/>
      <c r="F34" s="841">
        <f t="shared" si="5"/>
        <v>0</v>
      </c>
      <c r="G34" s="71"/>
      <c r="H34" s="716"/>
      <c r="I34" s="908">
        <f t="shared" si="4"/>
        <v>0</v>
      </c>
      <c r="J34" s="843">
        <f t="shared" si="1"/>
        <v>0</v>
      </c>
    </row>
    <row r="35" spans="1:10" ht="15.75" x14ac:dyDescent="0.25">
      <c r="A35" s="47"/>
      <c r="B35" s="206">
        <f t="shared" si="2"/>
        <v>0</v>
      </c>
      <c r="C35" s="839"/>
      <c r="D35" s="418">
        <f t="shared" si="6"/>
        <v>0</v>
      </c>
      <c r="E35" s="354"/>
      <c r="F35" s="841">
        <f t="shared" si="5"/>
        <v>0</v>
      </c>
      <c r="G35" s="71"/>
      <c r="H35" s="716"/>
      <c r="I35" s="842">
        <f t="shared" si="4"/>
        <v>0</v>
      </c>
      <c r="J35" s="843">
        <f t="shared" si="1"/>
        <v>0</v>
      </c>
    </row>
    <row r="36" spans="1:10" ht="15.75" x14ac:dyDescent="0.25">
      <c r="A36" s="47"/>
      <c r="B36" s="206">
        <f t="shared" si="2"/>
        <v>0</v>
      </c>
      <c r="C36" s="839"/>
      <c r="D36" s="418">
        <f t="shared" si="6"/>
        <v>0</v>
      </c>
      <c r="E36" s="354"/>
      <c r="F36" s="841">
        <f t="shared" si="5"/>
        <v>0</v>
      </c>
      <c r="G36" s="71"/>
      <c r="H36" s="716"/>
      <c r="I36" s="842">
        <f t="shared" si="4"/>
        <v>0</v>
      </c>
      <c r="J36" s="843">
        <f t="shared" si="1"/>
        <v>0</v>
      </c>
    </row>
    <row r="37" spans="1:10" ht="15.75" x14ac:dyDescent="0.25">
      <c r="A37" s="47"/>
      <c r="B37" s="206">
        <f t="shared" si="2"/>
        <v>0</v>
      </c>
      <c r="C37" s="839"/>
      <c r="D37" s="418">
        <f t="shared" si="6"/>
        <v>0</v>
      </c>
      <c r="E37" s="354"/>
      <c r="F37" s="841">
        <f t="shared" si="5"/>
        <v>0</v>
      </c>
      <c r="G37" s="71"/>
      <c r="H37" s="716"/>
      <c r="I37" s="842">
        <f t="shared" si="4"/>
        <v>0</v>
      </c>
      <c r="J37" s="843">
        <f t="shared" si="1"/>
        <v>0</v>
      </c>
    </row>
    <row r="38" spans="1:10" ht="15.75" x14ac:dyDescent="0.25">
      <c r="A38" s="47"/>
      <c r="B38" s="206">
        <f t="shared" si="2"/>
        <v>0</v>
      </c>
      <c r="C38" s="839"/>
      <c r="D38" s="418">
        <f t="shared" si="6"/>
        <v>0</v>
      </c>
      <c r="E38" s="354"/>
      <c r="F38" s="841">
        <f t="shared" si="5"/>
        <v>0</v>
      </c>
      <c r="G38" s="71"/>
      <c r="H38" s="716"/>
      <c r="I38" s="842">
        <f t="shared" si="4"/>
        <v>0</v>
      </c>
      <c r="J38" s="84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5"/>
      <c r="J39" s="83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26" t="s">
        <v>21</v>
      </c>
      <c r="E42" s="1027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2021-10-08T20:14:46Z</dcterms:modified>
</cp:coreProperties>
</file>