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65" windowHeight="11115" activeTab="1"/>
  </bookViews>
  <sheets>
    <sheet name=" S E P T I E M B  R E     2023 " sheetId="1" r:id="rId1"/>
    <sheet name="   O C T U B R E    2 0 2 3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4" i="2" l="1"/>
  <c r="S294" i="2"/>
  <c r="Q294" i="2"/>
  <c r="L294" i="2"/>
  <c r="N293" i="2"/>
  <c r="E293" i="2"/>
  <c r="N292" i="2"/>
  <c r="E292" i="2"/>
  <c r="N291" i="2"/>
  <c r="E291" i="2"/>
  <c r="N290" i="2"/>
  <c r="I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N76" i="2"/>
  <c r="J76" i="2"/>
  <c r="N75" i="2"/>
  <c r="J75" i="2"/>
  <c r="N74" i="2"/>
  <c r="J74" i="2"/>
  <c r="N73" i="2"/>
  <c r="N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N294" i="2" s="1"/>
  <c r="N297" i="2" s="1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J89" i="1" l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<sst xmlns="http://schemas.openxmlformats.org/spreadsheetml/2006/main" count="114" uniqueCount="55">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</sst>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thick">
        <color indexed="64"/>
      </left>
      <right style="mediumDashed">
        <color auto="1"/>
      </right>
      <top/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21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3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6" xfId="0" applyNumberFormat="1" applyFont="1" applyBorder="1" applyAlignment="1">
      <alignment horizontal="center" vertical="center"/>
    </xf>
    <xf numFmtId="4" fontId="9" fillId="0" borderId="107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3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164" fontId="12" fillId="0" borderId="117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164" fontId="12" fillId="0" borderId="110" xfId="0" applyNumberFormat="1" applyFont="1" applyFill="1" applyBorder="1" applyAlignment="1">
      <alignment horizontal="center" vertical="center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18" fillId="0" borderId="110" xfId="0" applyFont="1" applyFill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0" fontId="62" fillId="0" borderId="110" xfId="0" applyFont="1" applyBorder="1" applyAlignment="1">
      <alignment horizontal="center" vertical="center" wrapText="1"/>
    </xf>
    <xf numFmtId="164" fontId="9" fillId="0" borderId="111" xfId="0" applyNumberFormat="1" applyFont="1" applyBorder="1" applyAlignment="1">
      <alignment horizontal="center" vertical="center"/>
    </xf>
    <xf numFmtId="164" fontId="9" fillId="0" borderId="113" xfId="0" applyNumberFormat="1" applyFont="1" applyBorder="1" applyAlignment="1">
      <alignment horizontal="center" vertical="center"/>
    </xf>
    <xf numFmtId="164" fontId="9" fillId="0" borderId="115" xfId="0" applyNumberFormat="1" applyFont="1" applyBorder="1" applyAlignment="1">
      <alignment horizontal="center" vertical="center"/>
    </xf>
    <xf numFmtId="4" fontId="9" fillId="0" borderId="112" xfId="0" applyNumberFormat="1" applyFont="1" applyBorder="1" applyAlignment="1">
      <alignment horizontal="center" vertical="center"/>
    </xf>
    <xf numFmtId="4" fontId="9" fillId="0" borderId="114" xfId="0" applyNumberFormat="1" applyFont="1" applyBorder="1" applyAlignment="1">
      <alignment horizontal="center" vertical="center"/>
    </xf>
    <xf numFmtId="4" fontId="9" fillId="0" borderId="116" xfId="0" applyNumberFormat="1" applyFont="1" applyBorder="1" applyAlignment="1">
      <alignment horizontal="center" vertical="center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165" fontId="38" fillId="0" borderId="110" xfId="0" applyNumberFormat="1" applyFont="1" applyFill="1" applyBorder="1" applyAlignment="1">
      <alignment horizontal="center" vertical="center" wrapText="1"/>
    </xf>
    <xf numFmtId="0" fontId="12" fillId="0" borderId="117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2" fillId="0" borderId="110" xfId="0" applyFont="1" applyFill="1" applyBorder="1" applyAlignment="1">
      <alignment horizontal="center" vertical="center" wrapText="1"/>
    </xf>
    <xf numFmtId="0" fontId="62" fillId="0" borderId="96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4" fontId="9" fillId="0" borderId="99" xfId="0" applyNumberFormat="1" applyFont="1" applyBorder="1" applyAlignment="1">
      <alignment horizontal="center" vertical="center"/>
    </xf>
    <xf numFmtId="165" fontId="38" fillId="0" borderId="100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2" xfId="0" applyFont="1" applyFill="1" applyBorder="1" applyAlignment="1">
      <alignment horizontal="center" vertical="center" wrapText="1"/>
    </xf>
    <xf numFmtId="0" fontId="12" fillId="0" borderId="104" xfId="0" applyFont="1" applyFill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5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6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164" fontId="9" fillId="0" borderId="89" xfId="0" applyNumberFormat="1" applyFont="1" applyBorder="1" applyAlignment="1">
      <alignment horizontal="center" vertical="center"/>
    </xf>
    <xf numFmtId="4" fontId="9" fillId="0" borderId="87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2" xfId="0" applyFont="1" applyFill="1" applyBorder="1" applyAlignment="1">
      <alignment horizontal="center" vertical="center" wrapText="1"/>
    </xf>
    <xf numFmtId="0" fontId="12" fillId="0" borderId="94" xfId="0" applyFont="1" applyFill="1" applyBorder="1" applyAlignment="1">
      <alignment horizontal="center" vertical="center" wrapText="1"/>
    </xf>
    <xf numFmtId="164" fontId="12" fillId="0" borderId="91" xfId="0" applyNumberFormat="1" applyFont="1" applyFill="1" applyBorder="1" applyAlignment="1">
      <alignment horizontal="center" vertical="center" wrapText="1"/>
    </xf>
    <xf numFmtId="164" fontId="12" fillId="0" borderId="93" xfId="0" applyNumberFormat="1" applyFont="1" applyFill="1" applyBorder="1" applyAlignment="1">
      <alignment horizontal="center" vertical="center" wrapText="1"/>
    </xf>
    <xf numFmtId="164" fontId="12" fillId="0" borderId="95" xfId="0" applyNumberFormat="1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0" fontId="61" fillId="0" borderId="57" xfId="0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164" fontId="2" fillId="0" borderId="85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65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91" t="s">
        <v>29</v>
      </c>
      <c r="B1" s="591"/>
      <c r="C1" s="591"/>
      <c r="D1" s="591"/>
      <c r="E1" s="591"/>
      <c r="F1" s="591"/>
      <c r="G1" s="591"/>
      <c r="H1" s="591"/>
      <c r="I1" s="591"/>
      <c r="J1" s="591"/>
      <c r="K1" s="1"/>
      <c r="L1" s="2"/>
      <c r="M1" s="1"/>
      <c r="N1" s="1"/>
      <c r="O1" s="3"/>
      <c r="S1" s="592" t="s">
        <v>0</v>
      </c>
      <c r="T1" s="592"/>
      <c r="U1" s="7" t="s">
        <v>1</v>
      </c>
      <c r="V1" s="8" t="s">
        <v>2</v>
      </c>
      <c r="W1" s="594" t="s">
        <v>3</v>
      </c>
      <c r="X1" s="595"/>
    </row>
    <row r="2" spans="1:24" ht="24" thickBot="1" x14ac:dyDescent="0.4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9"/>
      <c r="L2" s="10"/>
      <c r="M2" s="9"/>
      <c r="N2" s="11"/>
      <c r="O2" s="12"/>
      <c r="Q2" s="13"/>
      <c r="R2" s="14"/>
      <c r="S2" s="593"/>
      <c r="T2" s="59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96" t="s">
        <v>16</v>
      </c>
      <c r="P3" s="59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98"/>
      <c r="M12" s="59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83" t="s">
        <v>30</v>
      </c>
      <c r="B64" s="216" t="s">
        <v>34</v>
      </c>
      <c r="C64" s="581" t="s">
        <v>40</v>
      </c>
      <c r="D64" s="209"/>
      <c r="E64" s="91"/>
      <c r="F64" s="494">
        <v>146</v>
      </c>
      <c r="G64" s="585">
        <v>45182</v>
      </c>
      <c r="H64" s="587" t="s">
        <v>41</v>
      </c>
      <c r="I64" s="491">
        <v>146</v>
      </c>
      <c r="J64" s="229">
        <f t="shared" si="0"/>
        <v>0</v>
      </c>
      <c r="K64" s="235">
        <v>38</v>
      </c>
      <c r="L64" s="589" t="s">
        <v>42</v>
      </c>
      <c r="M64" s="487"/>
      <c r="N64" s="50">
        <f t="shared" si="1"/>
        <v>5548</v>
      </c>
      <c r="O64" s="555" t="s">
        <v>21</v>
      </c>
      <c r="P64" s="557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84"/>
      <c r="B65" s="216" t="s">
        <v>34</v>
      </c>
      <c r="C65" s="582"/>
      <c r="D65" s="213"/>
      <c r="E65" s="91"/>
      <c r="F65" s="494">
        <v>185</v>
      </c>
      <c r="G65" s="586"/>
      <c r="H65" s="588"/>
      <c r="I65" s="491">
        <v>185</v>
      </c>
      <c r="J65" s="229">
        <f t="shared" si="0"/>
        <v>0</v>
      </c>
      <c r="K65" s="235">
        <v>38</v>
      </c>
      <c r="L65" s="590"/>
      <c r="M65" s="487"/>
      <c r="N65" s="50">
        <f t="shared" si="1"/>
        <v>7030</v>
      </c>
      <c r="O65" s="556"/>
      <c r="P65" s="558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59" t="s">
        <v>30</v>
      </c>
      <c r="B66" s="216" t="s">
        <v>33</v>
      </c>
      <c r="C66" s="538" t="s">
        <v>46</v>
      </c>
      <c r="D66" s="213"/>
      <c r="E66" s="91"/>
      <c r="F66" s="494">
        <v>163.4</v>
      </c>
      <c r="G66" s="541">
        <v>45188</v>
      </c>
      <c r="H66" s="544" t="s">
        <v>47</v>
      </c>
      <c r="I66" s="491">
        <v>163.4</v>
      </c>
      <c r="J66" s="229">
        <f t="shared" si="0"/>
        <v>0</v>
      </c>
      <c r="K66" s="235">
        <v>163.4</v>
      </c>
      <c r="L66" s="547" t="s">
        <v>48</v>
      </c>
      <c r="M66" s="487"/>
      <c r="N66" s="50">
        <f t="shared" si="1"/>
        <v>26699.56</v>
      </c>
      <c r="O66" s="549" t="s">
        <v>21</v>
      </c>
      <c r="P66" s="552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60"/>
      <c r="B67" s="216" t="s">
        <v>45</v>
      </c>
      <c r="C67" s="539"/>
      <c r="D67" s="213"/>
      <c r="E67" s="91"/>
      <c r="F67" s="494">
        <v>85.04</v>
      </c>
      <c r="G67" s="542"/>
      <c r="H67" s="545"/>
      <c r="I67" s="491">
        <v>85.04</v>
      </c>
      <c r="J67" s="229">
        <f t="shared" si="0"/>
        <v>0</v>
      </c>
      <c r="K67" s="235">
        <v>85.04</v>
      </c>
      <c r="L67" s="548"/>
      <c r="M67" s="487"/>
      <c r="N67" s="50">
        <f t="shared" si="1"/>
        <v>7231.8016000000007</v>
      </c>
      <c r="O67" s="550"/>
      <c r="P67" s="553"/>
      <c r="Q67" s="214"/>
      <c r="R67" s="221"/>
      <c r="S67" s="76"/>
      <c r="T67" s="76"/>
      <c r="U67" s="222"/>
      <c r="V67" s="78"/>
    </row>
    <row r="68" spans="1:22" ht="24.75" customHeight="1" x14ac:dyDescent="0.3">
      <c r="A68" s="560"/>
      <c r="B68" s="216" t="s">
        <v>31</v>
      </c>
      <c r="C68" s="539"/>
      <c r="D68" s="213"/>
      <c r="E68" s="91"/>
      <c r="F68" s="494">
        <v>123.64</v>
      </c>
      <c r="G68" s="542"/>
      <c r="H68" s="545"/>
      <c r="I68" s="491">
        <v>123.64</v>
      </c>
      <c r="J68" s="229">
        <f t="shared" si="0"/>
        <v>0</v>
      </c>
      <c r="K68" s="235">
        <v>123.64</v>
      </c>
      <c r="L68" s="548"/>
      <c r="M68" s="487"/>
      <c r="N68" s="50">
        <f t="shared" si="1"/>
        <v>15286.8496</v>
      </c>
      <c r="O68" s="550"/>
      <c r="P68" s="553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61"/>
      <c r="B69" s="216" t="s">
        <v>34</v>
      </c>
      <c r="C69" s="540"/>
      <c r="D69" s="213"/>
      <c r="E69" s="91"/>
      <c r="F69" s="494">
        <v>68.680000000000007</v>
      </c>
      <c r="G69" s="543"/>
      <c r="H69" s="546"/>
      <c r="I69" s="491">
        <v>68.680000000000007</v>
      </c>
      <c r="J69" s="229">
        <f t="shared" si="0"/>
        <v>0</v>
      </c>
      <c r="K69" s="235">
        <v>68.680000000000007</v>
      </c>
      <c r="L69" s="548"/>
      <c r="M69" s="487"/>
      <c r="N69" s="50">
        <f t="shared" si="1"/>
        <v>4716.9424000000008</v>
      </c>
      <c r="O69" s="551"/>
      <c r="P69" s="554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9" t="s">
        <v>30</v>
      </c>
      <c r="B70" s="216" t="s">
        <v>32</v>
      </c>
      <c r="C70" s="510" t="s">
        <v>49</v>
      </c>
      <c r="D70" s="213"/>
      <c r="E70" s="91"/>
      <c r="F70" s="494">
        <f>86.3-51.8</f>
        <v>34.5</v>
      </c>
      <c r="G70" s="511">
        <v>45188</v>
      </c>
      <c r="H70" s="512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4" t="s">
        <v>51</v>
      </c>
      <c r="M70" s="487"/>
      <c r="N70" s="50">
        <f t="shared" si="1"/>
        <v>2415</v>
      </c>
      <c r="O70" s="515" t="s">
        <v>21</v>
      </c>
      <c r="P70" s="516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20" t="s">
        <v>30</v>
      </c>
      <c r="B71" s="216" t="s">
        <v>45</v>
      </c>
      <c r="C71" s="523" t="s">
        <v>52</v>
      </c>
      <c r="D71" s="213"/>
      <c r="E71" s="91"/>
      <c r="F71" s="494">
        <v>27.36</v>
      </c>
      <c r="G71" s="526">
        <v>45195</v>
      </c>
      <c r="H71" s="529" t="s">
        <v>53</v>
      </c>
      <c r="I71" s="491">
        <v>27.36</v>
      </c>
      <c r="J71" s="229">
        <f t="shared" si="0"/>
        <v>0</v>
      </c>
      <c r="K71" s="235">
        <v>70</v>
      </c>
      <c r="L71" s="532" t="s">
        <v>54</v>
      </c>
      <c r="M71" s="487"/>
      <c r="N71" s="50">
        <f t="shared" si="1"/>
        <v>1915.2</v>
      </c>
      <c r="O71" s="535" t="s">
        <v>21</v>
      </c>
      <c r="P71" s="517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21"/>
      <c r="B72" s="216" t="s">
        <v>31</v>
      </c>
      <c r="C72" s="524"/>
      <c r="D72" s="213"/>
      <c r="E72" s="91"/>
      <c r="F72" s="494">
        <v>58.08</v>
      </c>
      <c r="G72" s="527"/>
      <c r="H72" s="530"/>
      <c r="I72" s="491">
        <v>58.08</v>
      </c>
      <c r="J72" s="229">
        <f t="shared" si="0"/>
        <v>0</v>
      </c>
      <c r="K72" s="235">
        <v>70</v>
      </c>
      <c r="L72" s="533"/>
      <c r="M72" s="487"/>
      <c r="N72" s="50">
        <f t="shared" si="1"/>
        <v>4065.6</v>
      </c>
      <c r="O72" s="536"/>
      <c r="P72" s="518"/>
      <c r="Q72" s="214"/>
      <c r="R72" s="221"/>
      <c r="S72" s="76"/>
      <c r="T72" s="76"/>
      <c r="U72" s="222"/>
      <c r="V72" s="78"/>
    </row>
    <row r="73" spans="1:22" ht="24.75" customHeight="1" x14ac:dyDescent="0.3">
      <c r="A73" s="521"/>
      <c r="B73" s="216" t="s">
        <v>34</v>
      </c>
      <c r="C73" s="524"/>
      <c r="D73" s="213"/>
      <c r="E73" s="91"/>
      <c r="F73" s="494">
        <v>30.02</v>
      </c>
      <c r="G73" s="527"/>
      <c r="H73" s="530"/>
      <c r="I73" s="491">
        <v>30.02</v>
      </c>
      <c r="J73" s="229">
        <f t="shared" si="0"/>
        <v>0</v>
      </c>
      <c r="K73" s="235">
        <v>38</v>
      </c>
      <c r="L73" s="533"/>
      <c r="M73" s="487"/>
      <c r="N73" s="50">
        <f t="shared" si="1"/>
        <v>1140.76</v>
      </c>
      <c r="O73" s="536"/>
      <c r="P73" s="518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22"/>
      <c r="B74" s="216" t="s">
        <v>32</v>
      </c>
      <c r="C74" s="525"/>
      <c r="D74" s="213"/>
      <c r="E74" s="91"/>
      <c r="F74" s="494">
        <v>86.18</v>
      </c>
      <c r="G74" s="528"/>
      <c r="H74" s="531"/>
      <c r="I74" s="491">
        <v>86.18</v>
      </c>
      <c r="J74" s="229">
        <f t="shared" si="0"/>
        <v>0</v>
      </c>
      <c r="K74" s="235">
        <v>60</v>
      </c>
      <c r="L74" s="534"/>
      <c r="M74" s="487"/>
      <c r="N74" s="50">
        <f t="shared" si="1"/>
        <v>5170.8</v>
      </c>
      <c r="O74" s="537"/>
      <c r="P74" s="519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4"/>
      <c r="D75" s="213"/>
      <c r="E75" s="91"/>
      <c r="F75" s="494"/>
      <c r="G75" s="505"/>
      <c r="H75" s="506"/>
      <c r="I75" s="491"/>
      <c r="J75" s="229">
        <f t="shared" si="0"/>
        <v>0</v>
      </c>
      <c r="K75" s="235"/>
      <c r="L75" s="513"/>
      <c r="M75" s="487"/>
      <c r="N75" s="50">
        <f t="shared" si="1"/>
        <v>0</v>
      </c>
      <c r="O75" s="507"/>
      <c r="P75" s="508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59" t="s">
        <v>30</v>
      </c>
      <c r="B76" s="216" t="s">
        <v>32</v>
      </c>
      <c r="C76" s="562" t="s">
        <v>38</v>
      </c>
      <c r="D76" s="213"/>
      <c r="E76" s="91"/>
      <c r="F76" s="494">
        <v>43.58</v>
      </c>
      <c r="G76" s="565">
        <v>45198</v>
      </c>
      <c r="H76" s="568" t="s">
        <v>43</v>
      </c>
      <c r="I76" s="491">
        <v>43.58</v>
      </c>
      <c r="J76" s="229">
        <f t="shared" si="0"/>
        <v>0</v>
      </c>
      <c r="K76" s="235">
        <v>43.58</v>
      </c>
      <c r="L76" s="571" t="s">
        <v>44</v>
      </c>
      <c r="M76" s="487"/>
      <c r="N76" s="50">
        <f t="shared" si="1"/>
        <v>1899.2163999999998</v>
      </c>
      <c r="O76" s="573" t="s">
        <v>21</v>
      </c>
      <c r="P76" s="576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60"/>
      <c r="B77" s="216" t="s">
        <v>31</v>
      </c>
      <c r="C77" s="563"/>
      <c r="D77" s="213"/>
      <c r="E77" s="91"/>
      <c r="F77" s="495">
        <v>32.32</v>
      </c>
      <c r="G77" s="566"/>
      <c r="H77" s="569"/>
      <c r="I77" s="493">
        <v>32.32</v>
      </c>
      <c r="J77" s="229">
        <f t="shared" si="0"/>
        <v>0</v>
      </c>
      <c r="K77" s="235">
        <v>32.32</v>
      </c>
      <c r="L77" s="571"/>
      <c r="M77" s="487"/>
      <c r="N77" s="50">
        <f t="shared" si="1"/>
        <v>1044.5824</v>
      </c>
      <c r="O77" s="574"/>
      <c r="P77" s="577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61"/>
      <c r="B78" s="216" t="s">
        <v>34</v>
      </c>
      <c r="C78" s="564"/>
      <c r="D78" s="217"/>
      <c r="E78" s="91"/>
      <c r="F78" s="494">
        <v>110.74</v>
      </c>
      <c r="G78" s="567"/>
      <c r="H78" s="570"/>
      <c r="I78" s="491">
        <v>110.74</v>
      </c>
      <c r="J78" s="229">
        <f t="shared" si="0"/>
        <v>0</v>
      </c>
      <c r="K78" s="235">
        <v>110.74</v>
      </c>
      <c r="L78" s="572"/>
      <c r="M78" s="487"/>
      <c r="N78" s="202">
        <f t="shared" si="1"/>
        <v>12263.347599999999</v>
      </c>
      <c r="O78" s="575"/>
      <c r="P78" s="578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9"/>
      <c r="D79" s="213"/>
      <c r="E79" s="91"/>
      <c r="F79" s="494"/>
      <c r="G79" s="496"/>
      <c r="H79" s="500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1"/>
      <c r="P79" s="502"/>
      <c r="Q79" s="241"/>
      <c r="R79" s="221"/>
      <c r="S79" s="503"/>
      <c r="T79" s="503"/>
      <c r="U79" s="222"/>
      <c r="V79" s="78"/>
    </row>
    <row r="80" spans="1:22" ht="18.75" customHeight="1" x14ac:dyDescent="0.35">
      <c r="A80" s="247"/>
      <c r="B80" s="216"/>
      <c r="C80" s="498"/>
      <c r="D80" s="213"/>
      <c r="E80" s="91"/>
      <c r="F80" s="494"/>
      <c r="G80" s="484"/>
      <c r="H80" s="497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3"/>
      <c r="T80" s="503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4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3"/>
      <c r="T81" s="503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3"/>
      <c r="T82" s="503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3"/>
      <c r="T83" s="503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3"/>
      <c r="T84" s="503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3"/>
      <c r="T85" s="503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3"/>
      <c r="T86" s="503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3"/>
      <c r="T87" s="503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3"/>
      <c r="T88" s="503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79" t="s">
        <v>26</v>
      </c>
      <c r="G300" s="579"/>
      <c r="H300" s="580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A1:J2"/>
    <mergeCell ref="S1:T2"/>
    <mergeCell ref="W1:X1"/>
    <mergeCell ref="O3:P3"/>
    <mergeCell ref="L12:M12"/>
    <mergeCell ref="F300:H300"/>
    <mergeCell ref="C64:C65"/>
    <mergeCell ref="A64:A65"/>
    <mergeCell ref="G64:G65"/>
    <mergeCell ref="H64:H65"/>
    <mergeCell ref="P66:P69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P71:P74"/>
    <mergeCell ref="A71:A74"/>
    <mergeCell ref="C71:C74"/>
    <mergeCell ref="G71:G74"/>
    <mergeCell ref="H71:H74"/>
    <mergeCell ref="L71:L74"/>
    <mergeCell ref="O71:O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3"/>
  <sheetViews>
    <sheetView tabSelected="1" workbookViewId="0">
      <selection activeCell="B83" sqref="B83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91" t="s">
        <v>29</v>
      </c>
      <c r="B1" s="591"/>
      <c r="C1" s="591"/>
      <c r="D1" s="591"/>
      <c r="E1" s="591"/>
      <c r="F1" s="591"/>
      <c r="G1" s="591"/>
      <c r="H1" s="591"/>
      <c r="I1" s="591"/>
      <c r="J1" s="591"/>
      <c r="K1" s="1"/>
      <c r="L1" s="2"/>
      <c r="M1" s="1"/>
      <c r="N1" s="1"/>
      <c r="O1" s="3"/>
      <c r="S1" s="592" t="s">
        <v>0</v>
      </c>
      <c r="T1" s="592"/>
      <c r="U1" s="7" t="s">
        <v>1</v>
      </c>
      <c r="V1" s="8" t="s">
        <v>2</v>
      </c>
      <c r="W1" s="594" t="s">
        <v>3</v>
      </c>
      <c r="X1" s="595"/>
    </row>
    <row r="2" spans="1:24" ht="24" thickBot="1" x14ac:dyDescent="0.4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9"/>
      <c r="L2" s="10"/>
      <c r="M2" s="9"/>
      <c r="N2" s="11"/>
      <c r="O2" s="12"/>
      <c r="Q2" s="13"/>
      <c r="R2" s="14"/>
      <c r="S2" s="593"/>
      <c r="T2" s="593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596" t="s">
        <v>16</v>
      </c>
      <c r="P3" s="597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1" si="0">I6-F6</f>
        <v>0</v>
      </c>
      <c r="K6" s="69"/>
      <c r="L6" s="82"/>
      <c r="M6" s="83"/>
      <c r="N6" s="50">
        <f t="shared" ref="N6:N7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598"/>
      <c r="M12" s="599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83" t="s">
        <v>30</v>
      </c>
      <c r="B64" s="216" t="s">
        <v>31</v>
      </c>
      <c r="C64" s="625" t="s">
        <v>39</v>
      </c>
      <c r="D64" s="209"/>
      <c r="E64" s="91"/>
      <c r="F64" s="494">
        <v>127.38</v>
      </c>
      <c r="G64" s="541">
        <v>45202</v>
      </c>
      <c r="H64" s="587" t="s">
        <v>35</v>
      </c>
      <c r="I64" s="491">
        <v>127.38</v>
      </c>
      <c r="J64" s="229">
        <f t="shared" si="0"/>
        <v>0</v>
      </c>
      <c r="K64" s="235">
        <v>70</v>
      </c>
      <c r="L64" s="628" t="s">
        <v>37</v>
      </c>
      <c r="M64" s="487"/>
      <c r="N64" s="50">
        <f t="shared" si="1"/>
        <v>8916.6</v>
      </c>
      <c r="O64" s="609" t="s">
        <v>36</v>
      </c>
      <c r="P64" s="612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24"/>
      <c r="B65" s="216" t="s">
        <v>32</v>
      </c>
      <c r="C65" s="626"/>
      <c r="D65" s="213"/>
      <c r="E65" s="91"/>
      <c r="F65" s="494">
        <v>35.1</v>
      </c>
      <c r="G65" s="542"/>
      <c r="H65" s="588"/>
      <c r="I65" s="491">
        <v>35.1</v>
      </c>
      <c r="J65" s="229">
        <f t="shared" si="0"/>
        <v>0</v>
      </c>
      <c r="K65" s="235">
        <v>60</v>
      </c>
      <c r="L65" s="629"/>
      <c r="M65" s="487"/>
      <c r="N65" s="50">
        <f t="shared" si="1"/>
        <v>2106</v>
      </c>
      <c r="O65" s="610"/>
      <c r="P65" s="613"/>
      <c r="Q65" s="214"/>
      <c r="R65" s="177"/>
      <c r="S65" s="76"/>
      <c r="T65" s="76"/>
      <c r="U65" s="77"/>
      <c r="V65" s="78"/>
    </row>
    <row r="66" spans="1:22" ht="18.75" customHeight="1" x14ac:dyDescent="0.3">
      <c r="A66" s="624"/>
      <c r="B66" s="216" t="s">
        <v>33</v>
      </c>
      <c r="C66" s="626"/>
      <c r="D66" s="213"/>
      <c r="E66" s="91"/>
      <c r="F66" s="494">
        <v>94.5</v>
      </c>
      <c r="G66" s="542"/>
      <c r="H66" s="588"/>
      <c r="I66" s="491">
        <v>94.5</v>
      </c>
      <c r="J66" s="229">
        <f t="shared" si="0"/>
        <v>0</v>
      </c>
      <c r="K66" s="235">
        <v>110</v>
      </c>
      <c r="L66" s="629"/>
      <c r="M66" s="487"/>
      <c r="N66" s="50">
        <f t="shared" si="1"/>
        <v>10395</v>
      </c>
      <c r="O66" s="610"/>
      <c r="P66" s="613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84"/>
      <c r="B67" s="216" t="s">
        <v>34</v>
      </c>
      <c r="C67" s="627"/>
      <c r="D67" s="213"/>
      <c r="E67" s="91"/>
      <c r="F67" s="495">
        <v>100.88</v>
      </c>
      <c r="G67" s="543"/>
      <c r="H67" s="588"/>
      <c r="I67" s="493">
        <v>100.88</v>
      </c>
      <c r="J67" s="229">
        <f t="shared" si="0"/>
        <v>0</v>
      </c>
      <c r="K67" s="235">
        <v>38</v>
      </c>
      <c r="L67" s="630"/>
      <c r="M67" s="487"/>
      <c r="N67" s="50">
        <f t="shared" si="1"/>
        <v>3833.4399999999996</v>
      </c>
      <c r="O67" s="611"/>
      <c r="P67" s="614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59" t="s">
        <v>30</v>
      </c>
      <c r="B68" s="216" t="s">
        <v>32</v>
      </c>
      <c r="C68" s="615" t="s">
        <v>38</v>
      </c>
      <c r="D68" s="217"/>
      <c r="E68" s="91"/>
      <c r="F68" s="494">
        <v>43.58</v>
      </c>
      <c r="G68" s="618"/>
      <c r="H68" s="621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60"/>
      <c r="B69" s="216" t="s">
        <v>31</v>
      </c>
      <c r="C69" s="616"/>
      <c r="D69" s="213"/>
      <c r="E69" s="91"/>
      <c r="F69" s="494">
        <v>32.32</v>
      </c>
      <c r="G69" s="619"/>
      <c r="H69" s="622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00">
        <v>28000</v>
      </c>
      <c r="T69" s="600" t="s">
        <v>24</v>
      </c>
      <c r="U69" s="222"/>
      <c r="V69" s="78"/>
    </row>
    <row r="70" spans="1:22" ht="18.75" customHeight="1" thickBot="1" x14ac:dyDescent="0.4">
      <c r="A70" s="561"/>
      <c r="B70" s="216" t="s">
        <v>34</v>
      </c>
      <c r="C70" s="617"/>
      <c r="D70" s="213"/>
      <c r="E70" s="91"/>
      <c r="F70" s="494">
        <v>110.74</v>
      </c>
      <c r="G70" s="620"/>
      <c r="H70" s="623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01"/>
      <c r="T70" s="601"/>
      <c r="U70" s="222"/>
      <c r="V70" s="78"/>
    </row>
    <row r="71" spans="1:22" ht="18.75" x14ac:dyDescent="0.3">
      <c r="A71" s="489"/>
      <c r="B71" s="216"/>
      <c r="C71" s="490"/>
      <c r="D71" s="213"/>
      <c r="E71" s="91"/>
      <c r="F71" s="483"/>
      <c r="G71" s="496"/>
      <c r="H71" s="492"/>
      <c r="I71" s="483"/>
      <c r="J71" s="229">
        <f t="shared" si="0"/>
        <v>0</v>
      </c>
      <c r="K71" s="226"/>
      <c r="L71" s="223"/>
      <c r="M71" s="219"/>
      <c r="N71" s="202">
        <f t="shared" si="1"/>
        <v>0</v>
      </c>
      <c r="O71" s="253"/>
      <c r="P71" s="464"/>
      <c r="Q71" s="241"/>
      <c r="R71" s="221"/>
      <c r="S71" s="601"/>
      <c r="T71" s="601"/>
      <c r="U71" s="222"/>
      <c r="V71" s="78"/>
    </row>
    <row r="72" spans="1:22" ht="18.75" x14ac:dyDescent="0.3">
      <c r="A72" s="247"/>
      <c r="B72" s="216"/>
      <c r="C72" s="460"/>
      <c r="D72" s="213"/>
      <c r="E72" s="91"/>
      <c r="F72" s="483"/>
      <c r="G72" s="484"/>
      <c r="H72" s="483"/>
      <c r="I72" s="483"/>
      <c r="J72" s="229"/>
      <c r="K72" s="226"/>
      <c r="L72" s="223"/>
      <c r="M72" s="219"/>
      <c r="N72" s="202">
        <f t="shared" si="1"/>
        <v>0</v>
      </c>
      <c r="O72" s="253"/>
      <c r="P72" s="464"/>
      <c r="Q72" s="241"/>
      <c r="R72" s="221"/>
      <c r="S72" s="601"/>
      <c r="T72" s="601"/>
      <c r="U72" s="222"/>
      <c r="V72" s="78"/>
    </row>
    <row r="73" spans="1:22" ht="18.75" x14ac:dyDescent="0.3">
      <c r="A73" s="247"/>
      <c r="B73" s="216"/>
      <c r="C73" s="460"/>
      <c r="D73" s="213"/>
      <c r="E73" s="91"/>
      <c r="F73" s="483"/>
      <c r="G73" s="484"/>
      <c r="H73" s="483"/>
      <c r="I73" s="483"/>
      <c r="J73" s="229"/>
      <c r="K73" s="226"/>
      <c r="L73" s="225"/>
      <c r="M73" s="226"/>
      <c r="N73" s="202">
        <f t="shared" ref="N73:N137" si="3">K73*I73</f>
        <v>0</v>
      </c>
      <c r="O73" s="253"/>
      <c r="P73" s="464"/>
      <c r="Q73" s="241"/>
      <c r="R73" s="221"/>
      <c r="S73" s="601"/>
      <c r="T73" s="601"/>
      <c r="U73" s="222"/>
      <c r="V73" s="78"/>
    </row>
    <row r="74" spans="1:22" ht="19.5" thickBot="1" x14ac:dyDescent="0.35">
      <c r="A74" s="247"/>
      <c r="B74" s="216"/>
      <c r="C74" s="460"/>
      <c r="D74" s="213"/>
      <c r="E74" s="91"/>
      <c r="F74" s="483"/>
      <c r="G74" s="484"/>
      <c r="H74" s="483"/>
      <c r="I74" s="483"/>
      <c r="J74" s="229">
        <f t="shared" ref="J74:J137" si="4">I74-F74</f>
        <v>0</v>
      </c>
      <c r="K74" s="226"/>
      <c r="L74" s="225"/>
      <c r="M74" s="226"/>
      <c r="N74" s="463">
        <f t="shared" si="3"/>
        <v>0</v>
      </c>
      <c r="O74" s="253"/>
      <c r="P74" s="464"/>
      <c r="Q74" s="241"/>
      <c r="R74" s="221"/>
      <c r="S74" s="602"/>
      <c r="T74" s="602"/>
      <c r="U74" s="222"/>
      <c r="V74" s="78"/>
    </row>
    <row r="75" spans="1:22" s="208" customFormat="1" ht="32.25" customHeight="1" thickTop="1" x14ac:dyDescent="0.3">
      <c r="A75" s="132"/>
      <c r="B75" s="216"/>
      <c r="C75" s="461"/>
      <c r="D75" s="227"/>
      <c r="E75" s="228"/>
      <c r="F75" s="483"/>
      <c r="G75" s="484"/>
      <c r="H75" s="483"/>
      <c r="I75" s="483"/>
      <c r="J75" s="229">
        <f t="shared" si="4"/>
        <v>0</v>
      </c>
      <c r="K75" s="226"/>
      <c r="L75" s="236"/>
      <c r="M75" s="226"/>
      <c r="N75" s="230">
        <f t="shared" si="3"/>
        <v>0</v>
      </c>
      <c r="O75" s="253"/>
      <c r="P75" s="464"/>
      <c r="Q75" s="241"/>
      <c r="R75" s="231"/>
      <c r="S75" s="603">
        <v>28000</v>
      </c>
      <c r="T75" s="606" t="s">
        <v>25</v>
      </c>
      <c r="U75" s="232"/>
      <c r="V75" s="207"/>
    </row>
    <row r="76" spans="1:22" ht="31.5" customHeight="1" x14ac:dyDescent="0.3">
      <c r="A76" s="132"/>
      <c r="B76" s="216"/>
      <c r="C76" s="462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7"/>
      <c r="M76" s="226"/>
      <c r="N76" s="50">
        <f t="shared" si="3"/>
        <v>0</v>
      </c>
      <c r="O76" s="253"/>
      <c r="P76" s="464"/>
      <c r="Q76" s="241"/>
      <c r="R76" s="221"/>
      <c r="S76" s="604"/>
      <c r="T76" s="607"/>
      <c r="U76" s="222"/>
      <c r="V76" s="78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04"/>
      <c r="T77" s="607"/>
      <c r="U77" s="222"/>
      <c r="V77" s="78"/>
    </row>
    <row r="78" spans="1:22" ht="31.5" customHeight="1" thickBot="1" x14ac:dyDescent="0.35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f t="shared" si="4"/>
        <v>0</v>
      </c>
      <c r="K78" s="226"/>
      <c r="L78" s="225"/>
      <c r="M78" s="226"/>
      <c r="N78" s="233">
        <f t="shared" si="3"/>
        <v>0</v>
      </c>
      <c r="O78" s="253"/>
      <c r="P78" s="464"/>
      <c r="Q78" s="241"/>
      <c r="R78" s="221"/>
      <c r="S78" s="605"/>
      <c r="T78" s="608"/>
      <c r="U78" s="222"/>
      <c r="V78" s="78"/>
    </row>
    <row r="79" spans="1:22" ht="31.5" customHeight="1" thickTop="1" x14ac:dyDescent="0.3">
      <c r="A79" s="132"/>
      <c r="B79" s="459"/>
      <c r="C79" s="228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50">
        <f t="shared" si="3"/>
        <v>0</v>
      </c>
      <c r="O79" s="241"/>
      <c r="P79" s="464"/>
      <c r="Q79" s="241"/>
      <c r="R79" s="177"/>
      <c r="S79" s="234"/>
      <c r="T79" s="234"/>
      <c r="U79" s="77"/>
      <c r="V79" s="78"/>
    </row>
    <row r="80" spans="1:22" ht="31.5" customHeight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36"/>
      <c r="M80" s="226"/>
      <c r="N80" s="50">
        <f t="shared" si="3"/>
        <v>0</v>
      </c>
      <c r="O80" s="241"/>
      <c r="P80" s="464"/>
      <c r="Q80" s="241"/>
      <c r="R80" s="177"/>
      <c r="S80" s="76"/>
      <c r="T80" s="76"/>
      <c r="U80" s="77"/>
      <c r="V80" s="78"/>
    </row>
    <row r="81" spans="1:22" ht="25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51"/>
      <c r="L81" s="237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18.7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26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x14ac:dyDescent="0.3">
      <c r="A83" s="162"/>
      <c r="B83" s="227"/>
      <c r="C83" s="238"/>
      <c r="D83" s="228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40"/>
      <c r="N83" s="50">
        <f t="shared" si="3"/>
        <v>0</v>
      </c>
      <c r="O83" s="241"/>
      <c r="P83" s="24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2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25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9.5" x14ac:dyDescent="0.3">
      <c r="A85" s="245"/>
      <c r="B85" s="227"/>
      <c r="C85" s="228"/>
      <c r="D85" s="228"/>
      <c r="E85" s="228"/>
      <c r="F85" s="239"/>
      <c r="G85" s="472"/>
      <c r="H85" s="242"/>
      <c r="I85" s="243"/>
      <c r="J85" s="229">
        <f t="shared" si="4"/>
        <v>0</v>
      </c>
      <c r="K85" s="226"/>
      <c r="L85" s="246"/>
      <c r="M85" s="226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30" customHeight="1" x14ac:dyDescent="0.3">
      <c r="A86" s="247"/>
      <c r="B86" s="228"/>
      <c r="C86" s="228"/>
      <c r="D86" s="228"/>
      <c r="E86" s="228"/>
      <c r="F86" s="239"/>
      <c r="G86" s="473"/>
      <c r="H86" s="248"/>
      <c r="I86" s="243"/>
      <c r="J86" s="229">
        <f t="shared" si="4"/>
        <v>0</v>
      </c>
      <c r="K86" s="226"/>
      <c r="L86" s="249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21" x14ac:dyDescent="0.35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50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19.5" customHeight="1" x14ac:dyDescent="0.3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1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x14ac:dyDescent="0.3">
      <c r="A89" s="247"/>
      <c r="B89" s="228"/>
      <c r="C89" s="228"/>
      <c r="D89" s="228"/>
      <c r="E89" s="228"/>
      <c r="F89" s="239"/>
      <c r="G89" s="472"/>
      <c r="H89" s="252"/>
      <c r="I89" s="243"/>
      <c r="J89" s="229">
        <f t="shared" si="4"/>
        <v>0</v>
      </c>
      <c r="K89" s="226"/>
      <c r="L89" s="246"/>
      <c r="M89" s="226"/>
      <c r="N89" s="50">
        <f t="shared" si="3"/>
        <v>0</v>
      </c>
      <c r="O89" s="253"/>
      <c r="P89" s="244"/>
      <c r="Q89" s="241"/>
      <c r="R89" s="177"/>
      <c r="S89" s="254"/>
      <c r="T89" s="255"/>
      <c r="U89" s="77"/>
      <c r="V89" s="78"/>
    </row>
    <row r="90" spans="1:22" ht="19.5" x14ac:dyDescent="0.3">
      <c r="A90" s="141"/>
      <c r="B90" s="228"/>
      <c r="C90" s="228"/>
      <c r="D90" s="228"/>
      <c r="E90" s="228"/>
      <c r="F90" s="239"/>
      <c r="G90" s="472"/>
      <c r="H90" s="24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46">
        <f t="shared" si="4"/>
        <v>0</v>
      </c>
      <c r="K92" s="235"/>
      <c r="L92" s="25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52.5" customHeight="1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7" customHeight="1" x14ac:dyDescent="0.3">
      <c r="A95" s="132"/>
      <c r="B95" s="228"/>
      <c r="C95" s="228"/>
      <c r="D95" s="228"/>
      <c r="E95" s="228"/>
      <c r="F95" s="239"/>
      <c r="G95" s="473"/>
      <c r="H95" s="248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7"/>
      <c r="P95" s="258"/>
      <c r="Q95" s="241"/>
      <c r="R95" s="177"/>
      <c r="S95" s="254"/>
      <c r="T95" s="255"/>
      <c r="U95" s="77"/>
      <c r="V95" s="78"/>
    </row>
    <row r="96" spans="1:22" ht="32.25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4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57.75" customHeight="1" x14ac:dyDescent="0.3">
      <c r="A97" s="247"/>
      <c r="B97" s="228"/>
      <c r="C97" s="228"/>
      <c r="D97" s="228"/>
      <c r="E97" s="228"/>
      <c r="F97" s="239"/>
      <c r="G97" s="472"/>
      <c r="H97" s="259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60"/>
      <c r="Q97" s="241"/>
      <c r="R97" s="177"/>
      <c r="S97" s="254"/>
      <c r="T97" s="255"/>
      <c r="U97" s="77"/>
      <c r="V97" s="78"/>
    </row>
    <row r="98" spans="1:22" ht="32.25" customHeight="1" x14ac:dyDescent="0.35">
      <c r="A98" s="247"/>
      <c r="B98" s="228"/>
      <c r="C98" s="228"/>
      <c r="D98" s="228"/>
      <c r="E98" s="228"/>
      <c r="F98" s="239"/>
      <c r="G98" s="473"/>
      <c r="H98" s="261"/>
      <c r="I98" s="243"/>
      <c r="J98" s="46">
        <f t="shared" si="4"/>
        <v>0</v>
      </c>
      <c r="K98" s="224"/>
      <c r="L98" s="262"/>
      <c r="M98" s="226"/>
      <c r="N98" s="50">
        <f t="shared" si="3"/>
        <v>0</v>
      </c>
      <c r="O98" s="253"/>
      <c r="P98" s="244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48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24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1" x14ac:dyDescent="0.3">
      <c r="A103" s="247"/>
      <c r="B103" s="228"/>
      <c r="C103" s="228"/>
      <c r="D103" s="228"/>
      <c r="E103" s="228"/>
      <c r="F103" s="239"/>
      <c r="G103" s="474"/>
      <c r="H103" s="261"/>
      <c r="I103" s="243"/>
      <c r="J103" s="46">
        <f t="shared" si="4"/>
        <v>0</v>
      </c>
      <c r="K103" s="224"/>
      <c r="L103" s="263"/>
      <c r="M103" s="226"/>
      <c r="N103" s="50">
        <f t="shared" si="3"/>
        <v>0</v>
      </c>
      <c r="O103" s="264"/>
      <c r="P103" s="244"/>
      <c r="Q103" s="241"/>
      <c r="R103" s="177"/>
      <c r="S103" s="254"/>
      <c r="T103" s="255"/>
      <c r="U103" s="77"/>
      <c r="V103" s="78"/>
    </row>
    <row r="104" spans="1:22" ht="32.25" customHeight="1" x14ac:dyDescent="0.3">
      <c r="A104" s="247"/>
      <c r="B104" s="228"/>
      <c r="C104" s="228"/>
      <c r="D104" s="228"/>
      <c r="E104" s="228"/>
      <c r="F104" s="239"/>
      <c r="G104" s="473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17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5">
      <c r="A107" s="265"/>
      <c r="B107" s="228"/>
      <c r="C107" s="228"/>
      <c r="D107" s="228"/>
      <c r="E107" s="228"/>
      <c r="F107" s="239"/>
      <c r="G107" s="474"/>
      <c r="H107" s="261"/>
      <c r="I107" s="243"/>
      <c r="J107" s="46">
        <f t="shared" si="4"/>
        <v>0</v>
      </c>
      <c r="K107" s="224"/>
      <c r="L107" s="266"/>
      <c r="M107" s="226"/>
      <c r="N107" s="50">
        <f t="shared" si="3"/>
        <v>0</v>
      </c>
      <c r="O107" s="241"/>
      <c r="P107" s="244"/>
      <c r="Q107" s="241"/>
      <c r="R107" s="177"/>
      <c r="S107" s="254"/>
      <c r="T107" s="255"/>
      <c r="U107" s="77"/>
      <c r="V107" s="78"/>
    </row>
    <row r="108" spans="1:22" ht="18.75" customHeight="1" x14ac:dyDescent="0.35">
      <c r="A108" s="265"/>
      <c r="B108" s="267"/>
      <c r="C108" s="268"/>
      <c r="D108" s="268"/>
      <c r="E108" s="91"/>
      <c r="F108" s="269"/>
      <c r="G108" s="475"/>
      <c r="H108" s="270"/>
      <c r="I108" s="269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71"/>
      <c r="Q108" s="241"/>
      <c r="R108" s="177"/>
      <c r="S108" s="254"/>
      <c r="T108" s="255"/>
      <c r="U108" s="77"/>
      <c r="V108" s="78"/>
    </row>
    <row r="109" spans="1:22" ht="16.5" customHeight="1" x14ac:dyDescent="0.35">
      <c r="A109" s="265"/>
      <c r="B109" s="267"/>
      <c r="C109" s="268"/>
      <c r="D109" s="272"/>
      <c r="E109" s="91"/>
      <c r="F109" s="269"/>
      <c r="G109" s="475"/>
      <c r="H109" s="270"/>
      <c r="I109" s="269"/>
      <c r="J109" s="46">
        <f t="shared" si="4"/>
        <v>0</v>
      </c>
      <c r="K109" s="235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3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44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4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>
        <f t="shared" ref="E113:E178" si="5">D113*F113</f>
        <v>0</v>
      </c>
      <c r="F113" s="269"/>
      <c r="G113" s="475"/>
      <c r="H113" s="273"/>
      <c r="I113" s="269"/>
      <c r="J113" s="46">
        <f t="shared" si="4"/>
        <v>0</v>
      </c>
      <c r="K113" s="275"/>
      <c r="L113" s="276"/>
      <c r="M113" s="127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151"/>
      <c r="B114" s="267"/>
      <c r="C114" s="277"/>
      <c r="D114" s="272"/>
      <c r="E114" s="91">
        <f t="shared" si="5"/>
        <v>0</v>
      </c>
      <c r="F114" s="269"/>
      <c r="G114" s="475"/>
      <c r="H114" s="270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71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8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9"/>
      <c r="D116" s="279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62"/>
      <c r="B117" s="152"/>
      <c r="C117" s="279"/>
      <c r="D117" s="279"/>
      <c r="E117" s="91">
        <f t="shared" si="5"/>
        <v>0</v>
      </c>
      <c r="F117" s="136"/>
      <c r="G117" s="469"/>
      <c r="H117" s="135"/>
      <c r="I117" s="136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7.25" x14ac:dyDescent="0.3">
      <c r="A118" s="162"/>
      <c r="B118" s="152"/>
      <c r="C118" s="280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81"/>
      <c r="M118" s="281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2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21" customHeight="1" x14ac:dyDescent="0.3">
      <c r="A120" s="283"/>
      <c r="B120" s="152"/>
      <c r="C120" s="280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4"/>
      <c r="M120" s="285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6.25" customHeight="1" x14ac:dyDescent="0.3">
      <c r="A121" s="286"/>
      <c r="B121" s="152"/>
      <c r="C121" s="282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x14ac:dyDescent="0.35">
      <c r="A122" s="154"/>
      <c r="B122" s="152"/>
      <c r="C122" s="279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76"/>
      <c r="M122" s="127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127"/>
      <c r="L124" s="210"/>
      <c r="M124" s="211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62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44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5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114"/>
      <c r="M128" s="115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5"/>
      <c r="B129" s="152"/>
      <c r="C129" s="287"/>
      <c r="D129" s="287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265"/>
      <c r="B130" s="162"/>
      <c r="C130" s="280"/>
      <c r="D130" s="280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7"/>
      <c r="D131" s="287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4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2"/>
      <c r="B136" s="288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ref="J138:J275" si="6">I138-F138</f>
        <v>0</v>
      </c>
      <c r="K138" s="127"/>
      <c r="L138" s="114"/>
      <c r="M138" s="115"/>
      <c r="N138" s="50">
        <f t="shared" ref="N138:N203" si="7">K138*I138</f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26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6"/>
        <v>0</v>
      </c>
      <c r="K139" s="127"/>
      <c r="L139" s="114"/>
      <c r="M139" s="115"/>
      <c r="N139" s="50">
        <f t="shared" si="7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ht="24" thickBot="1" x14ac:dyDescent="0.4">
      <c r="A140" s="152"/>
      <c r="B140" s="289"/>
      <c r="C140" s="290"/>
      <c r="D140" s="290"/>
      <c r="E140" s="291">
        <f t="shared" si="5"/>
        <v>0</v>
      </c>
      <c r="F140" s="292"/>
      <c r="G140" s="476"/>
      <c r="H140" s="293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.75" thickTop="1" thickBot="1" x14ac:dyDescent="0.4">
      <c r="A141" s="152"/>
      <c r="B141" s="152"/>
      <c r="C141" s="287"/>
      <c r="D141" s="287"/>
      <c r="E141" s="65">
        <f t="shared" si="5"/>
        <v>0</v>
      </c>
      <c r="F141" s="136"/>
      <c r="G141" s="469"/>
      <c r="H141" s="135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6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5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1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4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29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5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6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2"/>
      <c r="D152" s="282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5"/>
      <c r="B153" s="152"/>
      <c r="C153" s="287"/>
      <c r="D153" s="287"/>
      <c r="E153" s="65">
        <f t="shared" si="5"/>
        <v>0</v>
      </c>
      <c r="F153" s="136"/>
      <c r="G153" s="469"/>
      <c r="H153" s="297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2"/>
      <c r="D154" s="282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7"/>
      <c r="D155" s="287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0"/>
      <c r="D156" s="280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2"/>
      <c r="B157" s="152"/>
      <c r="C157" s="287"/>
      <c r="D157" s="287"/>
      <c r="E157" s="65">
        <f t="shared" si="5"/>
        <v>0</v>
      </c>
      <c r="F157" s="136"/>
      <c r="G157" s="469"/>
      <c r="H157" s="298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299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5"/>
      <c r="B161" s="152"/>
      <c r="C161" s="287"/>
      <c r="D161" s="287"/>
      <c r="E161" s="65">
        <f t="shared" si="5"/>
        <v>0</v>
      </c>
      <c r="F161" s="136"/>
      <c r="G161" s="469"/>
      <c r="H161" s="297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110"/>
      <c r="P161" s="271"/>
      <c r="Q161" s="300"/>
      <c r="R161" s="299"/>
      <c r="S161" s="254"/>
      <c r="T161" s="255"/>
      <c r="U161" s="77"/>
      <c r="V161" s="78"/>
    </row>
    <row r="162" spans="1:22" ht="24.75" thickTop="1" thickBot="1" x14ac:dyDescent="0.4">
      <c r="A162" s="152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4"/>
      <c r="B163" s="152"/>
      <c r="C163" s="287"/>
      <c r="D163" s="274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37"/>
      <c r="P163" s="172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295"/>
      <c r="B168" s="152"/>
      <c r="C168" s="287"/>
      <c r="D168" s="287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301"/>
      <c r="B169" s="152"/>
      <c r="C169" s="282"/>
      <c r="D169" s="302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3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295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8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304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305"/>
      <c r="B176" s="152"/>
      <c r="C176" s="287"/>
      <c r="D176" s="287"/>
      <c r="E176" s="65">
        <f t="shared" si="5"/>
        <v>0</v>
      </c>
      <c r="F176" s="136"/>
      <c r="G176" s="469"/>
      <c r="H176" s="306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307"/>
      <c r="P176" s="308"/>
      <c r="Q176" s="309"/>
      <c r="R176" s="310"/>
      <c r="S176" s="254"/>
      <c r="T176" s="255"/>
      <c r="U176" s="77"/>
      <c r="V176" s="78"/>
    </row>
    <row r="177" spans="1:22" ht="24.75" thickTop="1" thickBot="1" x14ac:dyDescent="0.4">
      <c r="A177" s="311"/>
      <c r="B177" s="152"/>
      <c r="C177" s="287"/>
      <c r="D177" s="287"/>
      <c r="E177" s="65">
        <f t="shared" si="5"/>
        <v>0</v>
      </c>
      <c r="F177" s="136"/>
      <c r="G177" s="299"/>
      <c r="H177" s="312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13"/>
      <c r="P177" s="177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6"/>
      <c r="B178" s="152"/>
      <c r="C178" s="287"/>
      <c r="D178" s="287"/>
      <c r="E178" s="65">
        <f t="shared" si="5"/>
        <v>0</v>
      </c>
      <c r="F178" s="136"/>
      <c r="G178" s="477"/>
      <c r="H178" s="306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ref="E179:E248" si="8">D179*F179</f>
        <v>0</v>
      </c>
      <c r="F179" s="136"/>
      <c r="G179" s="477"/>
      <c r="H179" s="312"/>
      <c r="I179" s="136"/>
      <c r="J179" s="46">
        <f t="shared" si="6"/>
        <v>0</v>
      </c>
      <c r="K179" s="314"/>
      <c r="L179" s="114"/>
      <c r="M179" s="115" t="s">
        <v>22</v>
      </c>
      <c r="N179" s="50">
        <f t="shared" si="7"/>
        <v>0</v>
      </c>
      <c r="O179" s="307"/>
      <c r="P179" s="308"/>
      <c r="Q179" s="309"/>
      <c r="R179" s="310"/>
      <c r="S179" s="254"/>
      <c r="T179" s="255"/>
      <c r="U179" s="77"/>
      <c r="V179" s="78"/>
    </row>
    <row r="180" spans="1:22" ht="24.75" thickTop="1" thickBot="1" x14ac:dyDescent="0.4">
      <c r="A180" s="295"/>
      <c r="B180" s="152"/>
      <c r="C180" s="287"/>
      <c r="D180" s="287"/>
      <c r="E180" s="65">
        <f t="shared" si="8"/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/>
      <c r="N180" s="50">
        <f t="shared" si="7"/>
        <v>0</v>
      </c>
      <c r="O180" s="313"/>
      <c r="P180" s="177"/>
      <c r="Q180" s="300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315"/>
      <c r="D181" s="315"/>
      <c r="E181" s="65">
        <f t="shared" si="8"/>
        <v>0</v>
      </c>
      <c r="F181" s="136"/>
      <c r="G181" s="477"/>
      <c r="H181" s="316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317"/>
      <c r="P181" s="318"/>
      <c r="Q181" s="176"/>
      <c r="R181" s="177"/>
      <c r="S181" s="254"/>
      <c r="T181" s="255"/>
      <c r="U181" s="77"/>
      <c r="V181" s="78"/>
    </row>
    <row r="182" spans="1:22" ht="24.75" thickTop="1" thickBot="1" x14ac:dyDescent="0.4">
      <c r="A182" s="319"/>
      <c r="B182" s="152"/>
      <c r="C182" s="287"/>
      <c r="D182" s="287"/>
      <c r="E182" s="65">
        <f t="shared" si="8"/>
        <v>0</v>
      </c>
      <c r="F182" s="136"/>
      <c r="G182" s="477"/>
      <c r="H182" s="297"/>
      <c r="I182" s="136"/>
      <c r="J182" s="46">
        <f t="shared" si="6"/>
        <v>0</v>
      </c>
      <c r="K182" s="314"/>
      <c r="L182" s="320"/>
      <c r="M182" s="321"/>
      <c r="N182" s="50">
        <f t="shared" si="7"/>
        <v>0</v>
      </c>
      <c r="O182" s="317"/>
      <c r="P182" s="318"/>
      <c r="Q182" s="309"/>
      <c r="R182" s="310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137"/>
      <c r="P183" s="172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6"/>
      <c r="B184" s="152"/>
      <c r="C184" s="287"/>
      <c r="D184" s="287"/>
      <c r="E184" s="65">
        <f t="shared" si="8"/>
        <v>0</v>
      </c>
      <c r="F184" s="136"/>
      <c r="G184" s="477"/>
      <c r="H184" s="322"/>
      <c r="I184" s="136"/>
      <c r="J184" s="46">
        <f t="shared" si="6"/>
        <v>0</v>
      </c>
      <c r="K184" s="323"/>
      <c r="L184" s="320"/>
      <c r="M184" s="321"/>
      <c r="N184" s="50">
        <f t="shared" si="7"/>
        <v>0</v>
      </c>
      <c r="O184" s="313"/>
      <c r="P184" s="177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297"/>
      <c r="I185" s="136"/>
      <c r="J185" s="46">
        <f t="shared" si="6"/>
        <v>0</v>
      </c>
      <c r="K185" s="275"/>
      <c r="L185" s="324"/>
      <c r="M185" s="325"/>
      <c r="N185" s="50">
        <f t="shared" si="7"/>
        <v>0</v>
      </c>
      <c r="O185" s="307"/>
      <c r="P185" s="308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326"/>
      <c r="B186" s="152"/>
      <c r="C186" s="287"/>
      <c r="D186" s="287"/>
      <c r="E186" s="65">
        <f t="shared" si="8"/>
        <v>0</v>
      </c>
      <c r="F186" s="327"/>
      <c r="G186" s="477"/>
      <c r="H186" s="304"/>
      <c r="I186" s="136"/>
      <c r="J186" s="46">
        <f t="shared" si="6"/>
        <v>0</v>
      </c>
      <c r="K186" s="275"/>
      <c r="L186" s="328"/>
      <c r="M186" s="329"/>
      <c r="N186" s="50">
        <f t="shared" si="7"/>
        <v>0</v>
      </c>
      <c r="O186" s="313"/>
      <c r="P186" s="177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05"/>
      <c r="B187" s="152"/>
      <c r="C187" s="287"/>
      <c r="D187" s="287"/>
      <c r="E187" s="65">
        <f t="shared" si="8"/>
        <v>0</v>
      </c>
      <c r="F187" s="136"/>
      <c r="G187" s="477"/>
      <c r="H187" s="297"/>
      <c r="I187" s="136"/>
      <c r="J187" s="46">
        <f t="shared" si="6"/>
        <v>0</v>
      </c>
      <c r="K187" s="275"/>
      <c r="L187" s="320"/>
      <c r="M187" s="321"/>
      <c r="N187" s="50">
        <f t="shared" si="7"/>
        <v>0</v>
      </c>
      <c r="O187" s="307"/>
      <c r="P187" s="308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8"/>
        <v>0</v>
      </c>
      <c r="F188" s="136"/>
      <c r="G188" s="477"/>
      <c r="H188" s="330"/>
      <c r="I188" s="136"/>
      <c r="J188" s="46">
        <f t="shared" si="6"/>
        <v>0</v>
      </c>
      <c r="K188" s="127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06"/>
      <c r="I189" s="136"/>
      <c r="J189" s="46">
        <f t="shared" si="6"/>
        <v>0</v>
      </c>
      <c r="K189" s="275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31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2"/>
      <c r="I191" s="136"/>
      <c r="J191" s="46">
        <f t="shared" si="6"/>
        <v>0</v>
      </c>
      <c r="K191" s="275"/>
      <c r="L191" s="333"/>
      <c r="M191" s="334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1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127"/>
      <c r="L194" s="114"/>
      <c r="M194" s="115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335"/>
      <c r="D195" s="335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13"/>
      <c r="P195" s="177"/>
      <c r="Q195" s="176"/>
      <c r="R195" s="177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154"/>
      <c r="B197" s="152"/>
      <c r="C197" s="315"/>
      <c r="D197" s="315"/>
      <c r="E197" s="65">
        <f t="shared" si="8"/>
        <v>0</v>
      </c>
      <c r="F197" s="136"/>
      <c r="G197" s="477"/>
      <c r="H197" s="316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137"/>
      <c r="P197" s="172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336"/>
      <c r="D198" s="336"/>
      <c r="E198" s="65">
        <f t="shared" si="8"/>
        <v>0</v>
      </c>
      <c r="F198" s="136"/>
      <c r="G198" s="477"/>
      <c r="H198" s="135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301"/>
      <c r="B199" s="152"/>
      <c r="C199" s="315"/>
      <c r="D199" s="315"/>
      <c r="E199" s="65">
        <f t="shared" si="8"/>
        <v>0</v>
      </c>
      <c r="F199" s="136"/>
      <c r="G199" s="477"/>
      <c r="H199" s="316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37"/>
      <c r="B200" s="338"/>
      <c r="C200" s="287"/>
      <c r="D200" s="274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317"/>
      <c r="P200" s="318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01"/>
      <c r="B201" s="152"/>
      <c r="C201" s="339"/>
      <c r="D201" s="340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137"/>
      <c r="P201" s="172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41"/>
      <c r="B203" s="152"/>
      <c r="C203" s="339"/>
      <c r="D203" s="339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01"/>
      <c r="B204" s="152"/>
      <c r="C204" s="342"/>
      <c r="D204" s="343"/>
      <c r="E204" s="65">
        <f t="shared" si="8"/>
        <v>0</v>
      </c>
      <c r="F204" s="136"/>
      <c r="G204" s="478"/>
      <c r="H204" s="316"/>
      <c r="I204" s="136"/>
      <c r="J204" s="46">
        <f t="shared" si="6"/>
        <v>0</v>
      </c>
      <c r="K204" s="127"/>
      <c r="L204" s="114"/>
      <c r="M204" s="115"/>
      <c r="N204" s="50">
        <f t="shared" ref="N204:N293" si="9">K204*I204</f>
        <v>0</v>
      </c>
      <c r="O204" s="344"/>
      <c r="P204" s="345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69"/>
      <c r="H205" s="316"/>
      <c r="I205" s="136"/>
      <c r="J205" s="46">
        <f t="shared" si="6"/>
        <v>0</v>
      </c>
      <c r="K205" s="127"/>
      <c r="L205" s="114"/>
      <c r="M205" s="115"/>
      <c r="N205" s="50">
        <f t="shared" si="9"/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295"/>
      <c r="C206" s="277"/>
      <c r="D206" s="346"/>
      <c r="E206" s="65">
        <f t="shared" si="8"/>
        <v>0</v>
      </c>
      <c r="F206" s="347"/>
      <c r="G206" s="477"/>
      <c r="H206" s="348"/>
      <c r="I206" s="347"/>
      <c r="J206" s="46">
        <f t="shared" si="6"/>
        <v>0</v>
      </c>
      <c r="N206" s="50">
        <f t="shared" si="9"/>
        <v>0</v>
      </c>
      <c r="O206" s="351"/>
      <c r="P206" s="177"/>
      <c r="Q206" s="352"/>
      <c r="R206" s="353"/>
      <c r="S206" s="354"/>
      <c r="T206" s="355"/>
      <c r="U206" s="356"/>
      <c r="V206" s="357"/>
    </row>
    <row r="207" spans="1:22" ht="24.75" thickTop="1" thickBot="1" x14ac:dyDescent="0.4">
      <c r="A207" s="301"/>
      <c r="B207" s="152"/>
      <c r="C207" s="339"/>
      <c r="D207" s="339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136"/>
      <c r="G208" s="477"/>
      <c r="H208" s="316"/>
      <c r="I208" s="136"/>
      <c r="J208" s="46">
        <f t="shared" si="6"/>
        <v>0</v>
      </c>
      <c r="K208" s="127"/>
      <c r="L208" s="114"/>
      <c r="M208" s="115"/>
      <c r="N208" s="50">
        <f t="shared" si="9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58"/>
      <c r="D210" s="359"/>
      <c r="E210" s="65">
        <f t="shared" si="8"/>
        <v>0</v>
      </c>
      <c r="F210" s="136"/>
      <c r="G210" s="478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295"/>
      <c r="C213" s="360"/>
      <c r="D213" s="360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58"/>
      <c r="D214" s="359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36"/>
      <c r="D215" s="336"/>
      <c r="E215" s="65">
        <f t="shared" si="8"/>
        <v>0</v>
      </c>
      <c r="F215" s="136"/>
      <c r="G215" s="477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41"/>
      <c r="B219" s="295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61"/>
      <c r="B220" s="152"/>
      <c r="C220" s="342"/>
      <c r="D220" s="343"/>
      <c r="E220" s="65">
        <f t="shared" si="8"/>
        <v>0</v>
      </c>
      <c r="F220" s="136"/>
      <c r="G220" s="469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344"/>
      <c r="P220" s="345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295"/>
      <c r="C221" s="362"/>
      <c r="D221" s="363"/>
      <c r="E221" s="65">
        <f t="shared" si="8"/>
        <v>0</v>
      </c>
      <c r="F221" s="136"/>
      <c r="G221" s="477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364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36"/>
      <c r="D232" s="336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295"/>
      <c r="B240" s="346"/>
      <c r="C240" s="336"/>
      <c r="D240" s="336"/>
      <c r="E240" s="65">
        <f t="shared" si="8"/>
        <v>0</v>
      </c>
      <c r="F240" s="136"/>
      <c r="G240" s="469"/>
      <c r="H240" s="135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61"/>
      <c r="B241" s="295"/>
      <c r="C241" s="336"/>
      <c r="D241" s="336"/>
      <c r="E241" s="65">
        <f t="shared" si="8"/>
        <v>0</v>
      </c>
      <c r="F241" s="136"/>
      <c r="G241" s="477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5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ref="E249:E293" si="10">D249*F249</f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si="10"/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58"/>
      <c r="D255" s="358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58"/>
      <c r="D257" s="359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60"/>
      <c r="D258" s="360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58"/>
      <c r="D260" s="359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9"/>
      <c r="D261" s="33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287"/>
      <c r="D262" s="287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296"/>
      <c r="B263" s="295"/>
      <c r="C263" s="315"/>
      <c r="D263" s="315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66"/>
      <c r="B266" s="367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296"/>
      <c r="B267" s="367"/>
      <c r="C267" s="315"/>
      <c r="D267" s="315"/>
      <c r="E267" s="65">
        <f t="shared" si="10"/>
        <v>0</v>
      </c>
      <c r="F267" s="136"/>
      <c r="G267" s="477"/>
      <c r="H267" s="135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367"/>
      <c r="C269" s="287"/>
      <c r="D269" s="274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296"/>
      <c r="B271" s="367"/>
      <c r="C271" s="335"/>
      <c r="D271" s="335"/>
      <c r="E271" s="65">
        <f t="shared" si="10"/>
        <v>0</v>
      </c>
      <c r="F271" s="136"/>
      <c r="G271" s="477"/>
      <c r="H271" s="331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313"/>
      <c r="P271" s="177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279"/>
      <c r="D272" s="272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368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9"/>
      <c r="C273" s="282"/>
      <c r="D273" s="302"/>
      <c r="E273" s="65">
        <f t="shared" si="10"/>
        <v>0</v>
      </c>
      <c r="F273" s="370"/>
      <c r="G273" s="479"/>
      <c r="H273" s="371"/>
      <c r="I273" s="134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72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ref="J276:J289" si="11">I276-F276</f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si="11"/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295"/>
      <c r="C278" s="373"/>
      <c r="D278" s="374"/>
      <c r="E278" s="65">
        <f t="shared" si="10"/>
        <v>0</v>
      </c>
      <c r="F278" s="292"/>
      <c r="G278" s="480"/>
      <c r="H278" s="375"/>
      <c r="I278" s="136"/>
      <c r="J278" s="46">
        <f t="shared" si="11"/>
        <v>0</v>
      </c>
      <c r="K278" s="127"/>
      <c r="L278" s="114"/>
      <c r="M278" s="376"/>
      <c r="N278" s="50">
        <f t="shared" si="9"/>
        <v>0</v>
      </c>
      <c r="O278" s="313"/>
      <c r="P278" s="177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3"/>
      <c r="E279" s="65">
        <f t="shared" si="10"/>
        <v>0</v>
      </c>
      <c r="F279" s="136"/>
      <c r="G279" s="477"/>
      <c r="H279" s="331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7"/>
      <c r="D281" s="377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378"/>
      <c r="B282" s="295"/>
      <c r="C282" s="379"/>
      <c r="D282" s="295"/>
      <c r="E282" s="65">
        <f t="shared" si="10"/>
        <v>0</v>
      </c>
      <c r="F282" s="347"/>
      <c r="G282" s="477"/>
      <c r="H282" s="348"/>
      <c r="I282" s="347">
        <v>0</v>
      </c>
      <c r="J282" s="46">
        <f t="shared" si="11"/>
        <v>0</v>
      </c>
      <c r="K282" s="380"/>
      <c r="L282" s="276"/>
      <c r="M282" s="380"/>
      <c r="N282" s="50">
        <f t="shared" si="9"/>
        <v>0</v>
      </c>
      <c r="O282" s="381"/>
      <c r="P282" s="177"/>
      <c r="Q282" s="176"/>
      <c r="R282" s="382"/>
      <c r="S282" s="383"/>
      <c r="T282" s="384"/>
      <c r="U282" s="353"/>
      <c r="V282" s="357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85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86"/>
      <c r="B286" s="295"/>
      <c r="C286" s="379"/>
      <c r="D286" s="295"/>
      <c r="E286" s="65">
        <f t="shared" si="10"/>
        <v>0</v>
      </c>
      <c r="F286" s="347"/>
      <c r="G286" s="477"/>
      <c r="H286" s="387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77"/>
      <c r="V286" s="78"/>
    </row>
    <row r="287" spans="1:22" ht="24.75" thickTop="1" thickBot="1" x14ac:dyDescent="0.4">
      <c r="A287" s="388"/>
      <c r="B287" s="389"/>
      <c r="E287" s="65">
        <f t="shared" si="10"/>
        <v>0</v>
      </c>
      <c r="H287" s="393"/>
      <c r="I287" s="392">
        <v>0</v>
      </c>
      <c r="J287" s="46">
        <f t="shared" si="11"/>
        <v>0</v>
      </c>
      <c r="K287" s="394"/>
      <c r="M287" s="394"/>
      <c r="N287" s="50">
        <f t="shared" si="9"/>
        <v>0</v>
      </c>
      <c r="O287" s="381"/>
      <c r="P287" s="177"/>
      <c r="Q287" s="352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6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35">
      <c r="A290" s="388"/>
      <c r="B290" s="389"/>
      <c r="E290" s="65" t="e">
        <f t="shared" si="10"/>
        <v>#VALUE!</v>
      </c>
      <c r="F290" s="579" t="s">
        <v>26</v>
      </c>
      <c r="G290" s="579"/>
      <c r="H290" s="580"/>
      <c r="I290" s="397">
        <f>SUM(I5:I289)</f>
        <v>357.86</v>
      </c>
      <c r="J290" s="398"/>
      <c r="K290" s="394"/>
      <c r="L290" s="399"/>
      <c r="M290" s="394"/>
      <c r="N290" s="50">
        <f t="shared" si="9"/>
        <v>0</v>
      </c>
      <c r="O290" s="381"/>
      <c r="P290" s="177"/>
      <c r="Q290" s="352"/>
      <c r="R290" s="382"/>
      <c r="S290" s="400"/>
      <c r="T290" s="355"/>
      <c r="U290" s="356"/>
      <c r="V290" s="78"/>
    </row>
    <row r="291" spans="1:22" ht="24.75" thickTop="1" thickBot="1" x14ac:dyDescent="0.3">
      <c r="A291" s="401"/>
      <c r="B291" s="389"/>
      <c r="E291" s="65">
        <f t="shared" si="10"/>
        <v>0</v>
      </c>
      <c r="I291" s="402"/>
      <c r="J291" s="398"/>
      <c r="K291" s="394"/>
      <c r="L291" s="399"/>
      <c r="M291" s="394"/>
      <c r="N291" s="50">
        <f t="shared" si="9"/>
        <v>0</v>
      </c>
      <c r="O291" s="403"/>
      <c r="Q291" s="13"/>
      <c r="R291" s="404"/>
      <c r="S291" s="405"/>
      <c r="T291" s="406"/>
      <c r="V291" s="16"/>
    </row>
    <row r="292" spans="1:22" ht="24.75" thickTop="1" thickBot="1" x14ac:dyDescent="0.4">
      <c r="A292" s="388"/>
      <c r="B292" s="389"/>
      <c r="E292" s="65">
        <f t="shared" si="10"/>
        <v>0</v>
      </c>
      <c r="J292" s="408"/>
      <c r="K292" s="394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409"/>
      <c r="N293" s="50">
        <f t="shared" si="9"/>
        <v>0</v>
      </c>
      <c r="O293" s="410"/>
      <c r="Q293" s="13"/>
      <c r="R293" s="404"/>
      <c r="S293" s="405"/>
      <c r="T293" s="411"/>
      <c r="V293" s="16"/>
    </row>
    <row r="294" spans="1:22" ht="24.75" thickTop="1" thickBot="1" x14ac:dyDescent="0.4">
      <c r="A294" s="388"/>
      <c r="H294" s="413"/>
      <c r="I294" s="414" t="s">
        <v>27</v>
      </c>
      <c r="J294" s="415"/>
      <c r="K294" s="415"/>
      <c r="L294" s="416">
        <f>SUM(L282:L293)</f>
        <v>0</v>
      </c>
      <c r="M294" s="417"/>
      <c r="N294" s="418">
        <f>SUM(N5:N293)</f>
        <v>25251.039999999997</v>
      </c>
      <c r="O294" s="419"/>
      <c r="Q294" s="420">
        <f>SUM(Q5:Q293)</f>
        <v>0</v>
      </c>
      <c r="R294" s="349"/>
      <c r="S294" s="421">
        <f>SUM(S26:S293)</f>
        <v>56000</v>
      </c>
      <c r="T294" s="422"/>
      <c r="U294" s="423"/>
      <c r="V294" s="424">
        <f>SUM(V282:V293)</f>
        <v>0</v>
      </c>
    </row>
    <row r="295" spans="1:22" x14ac:dyDescent="0.35">
      <c r="A295" s="388"/>
      <c r="H295" s="413"/>
      <c r="I295" s="425"/>
      <c r="J295" s="426"/>
      <c r="K295" s="427"/>
      <c r="M295" s="427"/>
      <c r="N295" s="428"/>
      <c r="O295" s="419"/>
      <c r="R295" s="404"/>
      <c r="S295" s="429"/>
      <c r="U295" s="431"/>
      <c r="V295"/>
    </row>
    <row r="296" spans="1:22" ht="24" thickBot="1" x14ac:dyDescent="0.4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Top="1" x14ac:dyDescent="0.25">
      <c r="A297" s="388"/>
      <c r="I297" s="432" t="s">
        <v>28</v>
      </c>
      <c r="J297" s="433"/>
      <c r="K297" s="433"/>
      <c r="L297" s="434"/>
      <c r="M297" s="435"/>
      <c r="N297" s="436">
        <f>V294+S294+Q294+N294+L294</f>
        <v>81251.039999999994</v>
      </c>
      <c r="O297" s="437"/>
      <c r="R297" s="404"/>
      <c r="S297" s="429"/>
      <c r="U297" s="431"/>
      <c r="V297"/>
    </row>
    <row r="298" spans="1:22" ht="24" thickBot="1" x14ac:dyDescent="0.3">
      <c r="A298" s="438"/>
      <c r="I298" s="439"/>
      <c r="J298" s="440"/>
      <c r="K298" s="440"/>
      <c r="L298" s="441"/>
      <c r="M298" s="442"/>
      <c r="N298" s="443"/>
      <c r="O298" s="444"/>
      <c r="R298" s="404"/>
      <c r="S298" s="429"/>
      <c r="U298" s="431"/>
      <c r="V298"/>
    </row>
    <row r="299" spans="1:22" ht="24" thickTop="1" x14ac:dyDescent="0.35">
      <c r="A299" s="438"/>
      <c r="I299" s="425"/>
      <c r="J299" s="426"/>
      <c r="K299" s="427"/>
      <c r="M299" s="427"/>
      <c r="N299" s="428"/>
      <c r="O299" s="419"/>
      <c r="R299" s="404"/>
      <c r="S299" s="429"/>
      <c r="U299" s="431"/>
      <c r="V299"/>
    </row>
    <row r="300" spans="1:22" x14ac:dyDescent="0.35">
      <c r="A300" s="38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45"/>
      <c r="K301" s="427"/>
      <c r="M301" s="427"/>
      <c r="N301" s="428"/>
      <c r="O301" s="446"/>
      <c r="R301" s="404"/>
      <c r="S301" s="429"/>
      <c r="U301" s="431"/>
      <c r="V301"/>
    </row>
    <row r="302" spans="1:22" x14ac:dyDescent="0.35">
      <c r="A302" s="438"/>
      <c r="N302" s="428"/>
      <c r="O302" s="448"/>
      <c r="R302" s="404"/>
      <c r="S302" s="429"/>
      <c r="U302" s="431"/>
      <c r="V302"/>
    </row>
    <row r="303" spans="1:22" x14ac:dyDescent="0.35">
      <c r="A303" s="438"/>
      <c r="O303" s="448"/>
      <c r="S303" s="429"/>
      <c r="U303" s="431"/>
      <c r="V303"/>
    </row>
    <row r="304" spans="1:22" x14ac:dyDescent="0.35">
      <c r="A304" s="388"/>
      <c r="B304" s="389"/>
      <c r="N304" s="428"/>
      <c r="O304" s="419"/>
      <c r="S304" s="429"/>
      <c r="U304" s="431"/>
      <c r="V304"/>
    </row>
    <row r="305" spans="1:22" x14ac:dyDescent="0.35">
      <c r="A305" s="438"/>
      <c r="B305" s="389"/>
      <c r="N305" s="428"/>
      <c r="O305" s="419"/>
      <c r="S305" s="429"/>
      <c r="U305" s="431"/>
      <c r="V305"/>
    </row>
    <row r="306" spans="1:22" x14ac:dyDescent="0.35">
      <c r="A306" s="388"/>
      <c r="B306" s="389"/>
      <c r="I306" s="425"/>
      <c r="J306" s="426"/>
      <c r="K306" s="427"/>
      <c r="M306" s="427"/>
      <c r="N306" s="428"/>
      <c r="O306" s="419"/>
      <c r="S306" s="429"/>
      <c r="U306" s="431"/>
      <c r="V306"/>
    </row>
    <row r="307" spans="1:22" x14ac:dyDescent="0.35">
      <c r="A307" s="43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388"/>
      <c r="B308" s="389"/>
      <c r="J308" s="423"/>
      <c r="K308" s="423"/>
      <c r="N308" s="428"/>
      <c r="O308" s="419"/>
      <c r="S308" s="429"/>
      <c r="U308" s="431"/>
      <c r="V308"/>
    </row>
    <row r="309" spans="1:22" x14ac:dyDescent="0.35">
      <c r="A309" s="438"/>
      <c r="S309" s="429"/>
      <c r="U309" s="431"/>
      <c r="V309"/>
    </row>
    <row r="310" spans="1:22" x14ac:dyDescent="0.35">
      <c r="A310" s="388"/>
      <c r="S310" s="429"/>
      <c r="U310" s="431"/>
      <c r="V310"/>
    </row>
    <row r="311" spans="1:22" x14ac:dyDescent="0.35">
      <c r="A311" s="388"/>
      <c r="B311" s="450"/>
      <c r="C311" s="451"/>
      <c r="D311" s="450"/>
      <c r="E311" s="452"/>
      <c r="F311" s="453"/>
      <c r="G311" s="482"/>
      <c r="H311" s="454"/>
      <c r="I311" s="453"/>
      <c r="J311"/>
      <c r="K311"/>
      <c r="L311" s="455"/>
      <c r="M311"/>
      <c r="P311" s="456"/>
      <c r="Q311" s="429"/>
      <c r="S311" s="429"/>
      <c r="U311" s="431"/>
      <c r="V311"/>
    </row>
    <row r="312" spans="1:22" x14ac:dyDescent="0.35">
      <c r="A312" s="43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57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01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388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</sheetData>
  <mergeCells count="21">
    <mergeCell ref="A1:J2"/>
    <mergeCell ref="S1:T2"/>
    <mergeCell ref="W1:X1"/>
    <mergeCell ref="O3:P3"/>
    <mergeCell ref="L12:M12"/>
    <mergeCell ref="O64:O67"/>
    <mergeCell ref="P64:P67"/>
    <mergeCell ref="A68:A70"/>
    <mergeCell ref="C68:C70"/>
    <mergeCell ref="G68:G70"/>
    <mergeCell ref="H68:H70"/>
    <mergeCell ref="A64:A67"/>
    <mergeCell ref="C64:C67"/>
    <mergeCell ref="G64:G67"/>
    <mergeCell ref="H64:H67"/>
    <mergeCell ref="L64:L67"/>
    <mergeCell ref="S69:S74"/>
    <mergeCell ref="T69:T74"/>
    <mergeCell ref="S75:S78"/>
    <mergeCell ref="T75:T78"/>
    <mergeCell ref="F290:H29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S E P T I E M B  R E     2023 </vt:lpstr>
      <vt:lpstr>   O C T U B R E    2 0 2 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2023-11-06T20:33:42Z</dcterms:modified>
</cp:coreProperties>
</file>