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<sst xmlns="http://schemas.openxmlformats.org/spreadsheetml/2006/main" count="2490" uniqueCount="310">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</sst>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2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0</c:v>
                </c:pt>
                <c:pt idx="2">
                  <c:v>0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0.1</c:v>
                </c:pt>
                <c:pt idx="2">
                  <c:v>0.1</c:v>
                </c:pt>
                <c:pt idx="3">
                  <c:v>32.394632940268259</c:v>
                </c:pt>
                <c:pt idx="4">
                  <c:v>32.356103192615734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2" t="s">
        <v>26</v>
      </c>
      <c r="L1" s="733"/>
      <c r="M1" s="1044" t="s">
        <v>27</v>
      </c>
      <c r="N1" s="494"/>
      <c r="P1" s="98" t="s">
        <v>38</v>
      </c>
      <c r="Q1" s="104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3"/>
      <c r="L2" s="734" t="s">
        <v>29</v>
      </c>
      <c r="M2" s="1045"/>
      <c r="N2" s="495" t="s">
        <v>29</v>
      </c>
      <c r="O2" s="653" t="s">
        <v>30</v>
      </c>
      <c r="P2" s="99" t="s">
        <v>39</v>
      </c>
      <c r="Q2" s="104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/>
      <c r="L4" s="637"/>
      <c r="M4" s="636"/>
      <c r="N4" s="638"/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/>
      <c r="L5" s="637"/>
      <c r="M5" s="636"/>
      <c r="N5" s="638"/>
      <c r="O5" s="641"/>
      <c r="P5" s="639"/>
      <c r="Q5" s="639"/>
      <c r="R5" s="640"/>
      <c r="S5" s="66">
        <f>Q5+M5+K5+P5</f>
        <v>0</v>
      </c>
      <c r="T5" s="66">
        <f>S5/H5+0.1</f>
        <v>0.1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/>
      <c r="L6" s="637"/>
      <c r="M6" s="636"/>
      <c r="N6" s="638"/>
      <c r="O6" s="641"/>
      <c r="P6" s="639"/>
      <c r="Q6" s="639"/>
      <c r="R6" s="989"/>
      <c r="S6" s="66">
        <f t="shared" si="0"/>
        <v>0</v>
      </c>
      <c r="T6" s="66">
        <f>S6/H6+0.1</f>
        <v>0.1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/>
      <c r="L7" s="637"/>
      <c r="M7" s="636"/>
      <c r="N7" s="638"/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605945.82045</v>
      </c>
      <c r="T7" s="66">
        <f>S7/H7</f>
        <v>32.394632940268259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/>
      <c r="L8" s="637"/>
      <c r="M8" s="636"/>
      <c r="N8" s="638"/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615394.83915000001</v>
      </c>
      <c r="T8" s="66">
        <f t="shared" ref="T8:T41" si="4">S8/H8+0.1</f>
        <v>32.356103192615734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/>
      <c r="L9" s="637"/>
      <c r="M9" s="636"/>
      <c r="N9" s="638"/>
      <c r="O9" s="641"/>
      <c r="P9" s="576"/>
      <c r="Q9" s="639"/>
      <c r="R9" s="640"/>
      <c r="S9" s="66">
        <f>Q9+M9+K9</f>
        <v>0</v>
      </c>
      <c r="T9" s="66">
        <f t="shared" si="4"/>
        <v>0.1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>
        <f>PIERNA!B10</f>
        <v>0</v>
      </c>
      <c r="C10" s="262">
        <f>PIERNA!C10</f>
        <v>0</v>
      </c>
      <c r="D10" s="104">
        <f>PIERNA!D10</f>
        <v>0</v>
      </c>
      <c r="E10" s="140">
        <f>PIERNA!E10</f>
        <v>0</v>
      </c>
      <c r="F10" s="813">
        <f>PIERNA!F10</f>
        <v>0</v>
      </c>
      <c r="G10" s="101">
        <f>PIERNA!G10</f>
        <v>0</v>
      </c>
      <c r="H10" s="588">
        <f>PIERNA!H10</f>
        <v>0</v>
      </c>
      <c r="I10" s="107">
        <f>PIERNA!I10</f>
        <v>0</v>
      </c>
      <c r="J10" s="576"/>
      <c r="K10" s="636"/>
      <c r="L10" s="637"/>
      <c r="M10" s="636"/>
      <c r="N10" s="638"/>
      <c r="O10" s="641"/>
      <c r="P10" s="639"/>
      <c r="Q10" s="639"/>
      <c r="R10" s="640"/>
      <c r="S10" s="66">
        <f>Q10+M10+K10+P10</f>
        <v>0</v>
      </c>
      <c r="T10" s="66" t="e">
        <f>S10/H10+0.1</f>
        <v>#DIV/0!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>
        <f>PIERNA!B11</f>
        <v>0</v>
      </c>
      <c r="C11" s="262">
        <f>PIERNA!C11</f>
        <v>0</v>
      </c>
      <c r="D11" s="104">
        <f>PIERNA!D11</f>
        <v>0</v>
      </c>
      <c r="E11" s="140">
        <f>PIERNA!E11</f>
        <v>0</v>
      </c>
      <c r="F11" s="813">
        <f>PIERNA!F11</f>
        <v>0</v>
      </c>
      <c r="G11" s="101">
        <f>PIERNA!G11</f>
        <v>0</v>
      </c>
      <c r="H11" s="588">
        <f>PIERNA!H11</f>
        <v>0</v>
      </c>
      <c r="I11" s="107">
        <f>PIERNA!I11</f>
        <v>0</v>
      </c>
      <c r="J11" s="576"/>
      <c r="K11" s="636"/>
      <c r="L11" s="637"/>
      <c r="M11" s="636"/>
      <c r="N11" s="638"/>
      <c r="O11" s="655"/>
      <c r="P11" s="796"/>
      <c r="Q11" s="639"/>
      <c r="R11" s="640"/>
      <c r="S11" s="66">
        <f t="shared" si="0"/>
        <v>0</v>
      </c>
      <c r="T11" s="66" t="e">
        <f>S11/H11+0.1</f>
        <v>#DIV/0!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>
        <f>PIERNA!B12</f>
        <v>0</v>
      </c>
      <c r="C12" s="262">
        <f>PIERNA!C12</f>
        <v>0</v>
      </c>
      <c r="D12" s="104">
        <f>PIERNA!D12</f>
        <v>0</v>
      </c>
      <c r="E12" s="140">
        <f>PIERNA!E12</f>
        <v>0</v>
      </c>
      <c r="F12" s="813">
        <f>PIERNA!F12</f>
        <v>0</v>
      </c>
      <c r="G12" s="101">
        <f>PIERNA!G12</f>
        <v>0</v>
      </c>
      <c r="H12" s="588">
        <f>PIERNA!H12</f>
        <v>0</v>
      </c>
      <c r="I12" s="107">
        <f>PIERNA!I12</f>
        <v>0</v>
      </c>
      <c r="J12" s="576"/>
      <c r="K12" s="636"/>
      <c r="L12" s="637"/>
      <c r="M12" s="636"/>
      <c r="N12" s="638"/>
      <c r="O12" s="655"/>
      <c r="P12" s="576"/>
      <c r="Q12" s="639"/>
      <c r="R12" s="640"/>
      <c r="S12" s="66">
        <f t="shared" si="0"/>
        <v>0</v>
      </c>
      <c r="T12" s="66" t="e">
        <f>S12/H12</f>
        <v>#DIV/0!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3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3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3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3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3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3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46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48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47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49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/>
      <c r="R100" s="830"/>
      <c r="S100" s="66">
        <f t="shared" si="14"/>
        <v>0</v>
      </c>
      <c r="T100" s="192">
        <f t="shared" si="16"/>
        <v>0</v>
      </c>
    </row>
    <row r="101" spans="1:20" s="163" customFormat="1" x14ac:dyDescent="0.25">
      <c r="A101" s="101">
        <v>64</v>
      </c>
      <c r="B101" s="1039" t="s">
        <v>67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/>
      <c r="P101" s="633"/>
      <c r="Q101" s="633"/>
      <c r="R101" s="830"/>
      <c r="S101" s="66">
        <f t="shared" si="14"/>
        <v>0</v>
      </c>
      <c r="T101" s="192">
        <f t="shared" si="16"/>
        <v>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/>
      <c r="P102" s="633"/>
      <c r="Q102" s="633"/>
      <c r="R102" s="830"/>
      <c r="S102" s="66">
        <f t="shared" si="14"/>
        <v>0</v>
      </c>
      <c r="T102" s="192">
        <f t="shared" si="16"/>
        <v>0</v>
      </c>
    </row>
    <row r="103" spans="1:20" s="163" customFormat="1" ht="18.75" x14ac:dyDescent="0.25">
      <c r="A103" s="101">
        <v>66</v>
      </c>
      <c r="B103" s="914"/>
      <c r="C103" s="914"/>
      <c r="D103" s="914"/>
      <c r="E103" s="986"/>
      <c r="F103" s="914"/>
      <c r="G103" s="914"/>
      <c r="H103" s="914"/>
      <c r="I103" s="865">
        <f t="shared" si="17"/>
        <v>0</v>
      </c>
      <c r="J103" s="799"/>
      <c r="K103" s="633"/>
      <c r="L103" s="880"/>
      <c r="M103" s="633"/>
      <c r="N103" s="878"/>
      <c r="O103" s="1011"/>
      <c r="P103" s="633"/>
      <c r="Q103" s="633"/>
      <c r="R103" s="632"/>
      <c r="S103" s="66">
        <f t="shared" si="14"/>
        <v>0</v>
      </c>
      <c r="T103" s="192" t="e">
        <f t="shared" ref="T103:T107" si="18">S103/H103</f>
        <v>#DIV/0!</v>
      </c>
    </row>
    <row r="104" spans="1:20" s="163" customFormat="1" ht="18.75" x14ac:dyDescent="0.25">
      <c r="A104" s="101">
        <v>67</v>
      </c>
      <c r="B104" s="999"/>
      <c r="C104" s="914"/>
      <c r="D104" s="914"/>
      <c r="E104" s="986"/>
      <c r="F104" s="988"/>
      <c r="G104" s="914"/>
      <c r="H104" s="988"/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914"/>
      <c r="C105" s="914"/>
      <c r="D105" s="914"/>
      <c r="E105" s="986"/>
      <c r="F105" s="988"/>
      <c r="G105" s="914"/>
      <c r="H105" s="988"/>
      <c r="I105" s="107">
        <f t="shared" si="17"/>
        <v>0</v>
      </c>
      <c r="J105" s="799"/>
      <c r="K105" s="633"/>
      <c r="L105" s="665"/>
      <c r="M105" s="633"/>
      <c r="N105" s="873"/>
      <c r="O105" s="893"/>
      <c r="P105" s="1009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939</v>
      </c>
      <c r="H174" s="590">
        <f>SUM(H3:H173)</f>
        <v>123273.57</v>
      </c>
      <c r="I174" s="866">
        <f>PIERNA!I37</f>
        <v>0</v>
      </c>
      <c r="J174" s="46"/>
      <c r="K174" s="177">
        <f>SUM(K5:K173)</f>
        <v>0</v>
      </c>
      <c r="L174" s="739"/>
      <c r="M174" s="177">
        <f>SUM(M5:M173)</f>
        <v>0</v>
      </c>
      <c r="N174" s="499"/>
      <c r="O174" s="662"/>
      <c r="P174" s="120"/>
      <c r="Q174" s="178">
        <f>SUM(Q5:Q173)</f>
        <v>1277757.6595999999</v>
      </c>
      <c r="R174" s="158"/>
      <c r="S174" s="189">
        <f>Q174+M174+K174</f>
        <v>1277757.6595999999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1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1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4" t="s">
        <v>21</v>
      </c>
      <c r="E31" s="1055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0"/>
      <c r="B1" s="1050"/>
      <c r="C1" s="1050"/>
      <c r="D1" s="1050"/>
      <c r="E1" s="1050"/>
      <c r="F1" s="1050"/>
      <c r="G1" s="1050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4" t="s">
        <v>21</v>
      </c>
      <c r="E32" s="1055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4" t="s">
        <v>21</v>
      </c>
      <c r="E28" s="1055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4" t="s">
        <v>21</v>
      </c>
      <c r="E32" s="1055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52"/>
      <c r="B6" s="1072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52"/>
      <c r="B7" s="1073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4" t="s">
        <v>21</v>
      </c>
      <c r="E30" s="1055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4" t="s">
        <v>268</v>
      </c>
      <c r="B1" s="1074"/>
      <c r="C1" s="1074"/>
      <c r="D1" s="1074"/>
      <c r="E1" s="1074"/>
      <c r="F1" s="1074"/>
      <c r="G1" s="1074"/>
      <c r="H1" s="1074"/>
      <c r="I1" s="1074"/>
      <c r="J1" s="1074"/>
      <c r="K1" s="982">
        <v>1</v>
      </c>
      <c r="M1" s="1074" t="str">
        <f>A1</f>
        <v>INVENTARIO    DEL MES DE AGOSTO DEL  2021</v>
      </c>
      <c r="N1" s="1074"/>
      <c r="O1" s="1074"/>
      <c r="P1" s="1074"/>
      <c r="Q1" s="1074"/>
      <c r="R1" s="1074"/>
      <c r="S1" s="1074"/>
      <c r="T1" s="1074"/>
      <c r="U1" s="1074"/>
      <c r="V1" s="1074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7" t="s">
        <v>189</v>
      </c>
      <c r="B4" s="347"/>
      <c r="C4" s="742"/>
      <c r="D4" s="265"/>
      <c r="E4" s="291"/>
      <c r="F4" s="263"/>
      <c r="G4" s="623"/>
      <c r="H4" s="260"/>
      <c r="I4" s="260"/>
      <c r="M4" s="1075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78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76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78"/>
      <c r="B6" s="169" t="s">
        <v>42</v>
      </c>
      <c r="C6" s="167"/>
      <c r="D6" s="141"/>
      <c r="E6" s="993">
        <v>108.88</v>
      </c>
      <c r="F6" s="994">
        <v>4</v>
      </c>
      <c r="M6" s="1076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1" t="s">
        <v>11</v>
      </c>
      <c r="D99" s="1062"/>
      <c r="E99" s="58">
        <f>E4+E5+E6-F94</f>
        <v>6747.9600000000028</v>
      </c>
      <c r="G99" s="47"/>
      <c r="H99" s="92"/>
      <c r="O99" s="1061" t="s">
        <v>11</v>
      </c>
      <c r="P99" s="1062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 t="s">
        <v>269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79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79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1" t="s">
        <v>11</v>
      </c>
      <c r="D60" s="1062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 t="s">
        <v>270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79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79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1" t="s">
        <v>11</v>
      </c>
      <c r="D60" s="1062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9" t="s">
        <v>271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0" t="s">
        <v>110</v>
      </c>
      <c r="B5" s="1082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1"/>
      <c r="B6" s="1083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4" t="s">
        <v>11</v>
      </c>
      <c r="D84" s="1085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AY1" zoomScaleNormal="100" workbookViewId="0">
      <selection activeCell="AY30" sqref="AY30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53" t="s">
        <v>265</v>
      </c>
      <c r="L1" s="1053"/>
      <c r="M1" s="1053"/>
      <c r="N1" s="1053"/>
      <c r="O1" s="1053"/>
      <c r="P1" s="1053"/>
      <c r="Q1" s="1053"/>
      <c r="R1" s="389">
        <f>I1+1</f>
        <v>1</v>
      </c>
      <c r="S1" s="389"/>
      <c r="U1" s="1050" t="str">
        <f>K1</f>
        <v>ENTRADAS DEL MES DE  SEPTIEMBRE     2021</v>
      </c>
      <c r="V1" s="1050"/>
      <c r="W1" s="1050"/>
      <c r="X1" s="1050"/>
      <c r="Y1" s="1050"/>
      <c r="Z1" s="1050"/>
      <c r="AA1" s="1050"/>
      <c r="AB1" s="389">
        <f>R1+1</f>
        <v>2</v>
      </c>
      <c r="AC1" s="680"/>
      <c r="AE1" s="1050" t="str">
        <f>U1</f>
        <v>ENTRADAS DEL MES DE  SEPTIEMBRE     2021</v>
      </c>
      <c r="AF1" s="1050"/>
      <c r="AG1" s="1050"/>
      <c r="AH1" s="1050"/>
      <c r="AI1" s="1050"/>
      <c r="AJ1" s="1050"/>
      <c r="AK1" s="1050"/>
      <c r="AL1" s="389">
        <f>AB1+1</f>
        <v>3</v>
      </c>
      <c r="AM1" s="389"/>
      <c r="AO1" s="1050" t="str">
        <f>AE1</f>
        <v>ENTRADAS DEL MES DE  SEPTIEMBRE     2021</v>
      </c>
      <c r="AP1" s="1050"/>
      <c r="AQ1" s="1050"/>
      <c r="AR1" s="1050"/>
      <c r="AS1" s="1050"/>
      <c r="AT1" s="1050"/>
      <c r="AU1" s="1050"/>
      <c r="AV1" s="389">
        <f>AL1+1</f>
        <v>4</v>
      </c>
      <c r="AW1" s="680"/>
      <c r="AY1" s="1050" t="str">
        <f>AO1</f>
        <v>ENTRADAS DEL MES DE  SEPTIEMBRE     2021</v>
      </c>
      <c r="AZ1" s="1050"/>
      <c r="BA1" s="1050"/>
      <c r="BB1" s="1050"/>
      <c r="BC1" s="1050"/>
      <c r="BD1" s="1050"/>
      <c r="BE1" s="1050"/>
      <c r="BF1" s="389">
        <f>AV1+1</f>
        <v>5</v>
      </c>
      <c r="BG1" s="729"/>
      <c r="BI1" s="1050" t="str">
        <f>AY1</f>
        <v>ENTRADAS DEL MES DE  SEPTIEMBRE     2021</v>
      </c>
      <c r="BJ1" s="1050"/>
      <c r="BK1" s="1050"/>
      <c r="BL1" s="1050"/>
      <c r="BM1" s="1050"/>
      <c r="BN1" s="1050"/>
      <c r="BO1" s="1050"/>
      <c r="BP1" s="389">
        <f>BF1+1</f>
        <v>6</v>
      </c>
      <c r="BQ1" s="680"/>
      <c r="BS1" s="1050" t="str">
        <f>BI1</f>
        <v>ENTRADAS DEL MES DE  SEPTIEMBRE     2021</v>
      </c>
      <c r="BT1" s="1050"/>
      <c r="BU1" s="1050"/>
      <c r="BV1" s="1050"/>
      <c r="BW1" s="1050"/>
      <c r="BX1" s="1050"/>
      <c r="BY1" s="1050"/>
      <c r="BZ1" s="389">
        <f>BP1+1</f>
        <v>7</v>
      </c>
      <c r="CC1" s="1050" t="str">
        <f>BS1</f>
        <v>ENTRADAS DEL MES DE  SEPTIEMBRE     2021</v>
      </c>
      <c r="CD1" s="1050"/>
      <c r="CE1" s="1050"/>
      <c r="CF1" s="1050"/>
      <c r="CG1" s="1050"/>
      <c r="CH1" s="1050"/>
      <c r="CI1" s="1050"/>
      <c r="CJ1" s="389">
        <f>BZ1+1</f>
        <v>8</v>
      </c>
      <c r="CM1" s="1050" t="str">
        <f>CC1</f>
        <v>ENTRADAS DEL MES DE  SEPTIEMBRE     2021</v>
      </c>
      <c r="CN1" s="1050"/>
      <c r="CO1" s="1050"/>
      <c r="CP1" s="1050"/>
      <c r="CQ1" s="1050"/>
      <c r="CR1" s="1050"/>
      <c r="CS1" s="1050"/>
      <c r="CT1" s="389">
        <f>CJ1+1</f>
        <v>9</v>
      </c>
      <c r="CU1" s="680"/>
      <c r="CW1" s="1050" t="str">
        <f>CM1</f>
        <v>ENTRADAS DEL MES DE  SEPTIEMBRE     2021</v>
      </c>
      <c r="CX1" s="1050"/>
      <c r="CY1" s="1050"/>
      <c r="CZ1" s="1050"/>
      <c r="DA1" s="1050"/>
      <c r="DB1" s="1050"/>
      <c r="DC1" s="1050"/>
      <c r="DD1" s="389">
        <f>CT1+1</f>
        <v>10</v>
      </c>
      <c r="DE1" s="680"/>
      <c r="DG1" s="1050" t="str">
        <f>CW1</f>
        <v>ENTRADAS DEL MES DE  SEPTIEMBRE     2021</v>
      </c>
      <c r="DH1" s="1050"/>
      <c r="DI1" s="1050"/>
      <c r="DJ1" s="1050"/>
      <c r="DK1" s="1050"/>
      <c r="DL1" s="1050"/>
      <c r="DM1" s="1050"/>
      <c r="DN1" s="389">
        <f>DD1+1</f>
        <v>11</v>
      </c>
      <c r="DO1" s="680"/>
      <c r="DQ1" s="1050" t="str">
        <f>DG1</f>
        <v>ENTRADAS DEL MES DE  SEPTIEMBRE     2021</v>
      </c>
      <c r="DR1" s="1050"/>
      <c r="DS1" s="1050"/>
      <c r="DT1" s="1050"/>
      <c r="DU1" s="1050"/>
      <c r="DV1" s="1050"/>
      <c r="DW1" s="1050"/>
      <c r="DX1" s="389">
        <f>DN1+1</f>
        <v>12</v>
      </c>
      <c r="EA1" s="1050" t="str">
        <f>DQ1</f>
        <v>ENTRADAS DEL MES DE  SEPTIEMBRE     2021</v>
      </c>
      <c r="EB1" s="1050"/>
      <c r="EC1" s="1050"/>
      <c r="ED1" s="1050"/>
      <c r="EE1" s="1050"/>
      <c r="EF1" s="1050"/>
      <c r="EG1" s="1050"/>
      <c r="EH1" s="389">
        <f>DX1+1</f>
        <v>13</v>
      </c>
      <c r="EI1" s="680"/>
      <c r="EK1" s="1050" t="str">
        <f>EA1</f>
        <v>ENTRADAS DEL MES DE  SEPTIEMBRE     2021</v>
      </c>
      <c r="EL1" s="1050"/>
      <c r="EM1" s="1050"/>
      <c r="EN1" s="1050"/>
      <c r="EO1" s="1050"/>
      <c r="EP1" s="1050"/>
      <c r="EQ1" s="1050"/>
      <c r="ER1" s="389">
        <f>EH1+1</f>
        <v>14</v>
      </c>
      <c r="ES1" s="680"/>
      <c r="EU1" s="1050" t="str">
        <f>EK1</f>
        <v>ENTRADAS DEL MES DE  SEPTIEMBRE     2021</v>
      </c>
      <c r="EV1" s="1050"/>
      <c r="EW1" s="1050"/>
      <c r="EX1" s="1050"/>
      <c r="EY1" s="1050"/>
      <c r="EZ1" s="1050"/>
      <c r="FA1" s="1050"/>
      <c r="FB1" s="389">
        <f>ER1+1</f>
        <v>15</v>
      </c>
      <c r="FC1" s="680"/>
      <c r="FE1" s="1050" t="str">
        <f>EU1</f>
        <v>ENTRADAS DEL MES DE  SEPTIEMBRE     2021</v>
      </c>
      <c r="FF1" s="1050"/>
      <c r="FG1" s="1050"/>
      <c r="FH1" s="1050"/>
      <c r="FI1" s="1050"/>
      <c r="FJ1" s="1050"/>
      <c r="FK1" s="1050"/>
      <c r="FL1" s="389">
        <f>FB1+1</f>
        <v>16</v>
      </c>
      <c r="FM1" s="680"/>
      <c r="FO1" s="1050" t="str">
        <f>FE1</f>
        <v>ENTRADAS DEL MES DE  SEPTIEMBRE     2021</v>
      </c>
      <c r="FP1" s="1050"/>
      <c r="FQ1" s="1050"/>
      <c r="FR1" s="1050"/>
      <c r="FS1" s="1050"/>
      <c r="FT1" s="1050"/>
      <c r="FU1" s="1050"/>
      <c r="FV1" s="389">
        <f>FL1+1</f>
        <v>17</v>
      </c>
      <c r="FW1" s="680"/>
      <c r="FY1" s="1050" t="str">
        <f>FO1</f>
        <v>ENTRADAS DEL MES DE  SEPTIEMBRE     2021</v>
      </c>
      <c r="FZ1" s="1050"/>
      <c r="GA1" s="1050"/>
      <c r="GB1" s="1050"/>
      <c r="GC1" s="1050"/>
      <c r="GD1" s="1050"/>
      <c r="GE1" s="1050"/>
      <c r="GF1" s="389">
        <f>FV1+1</f>
        <v>18</v>
      </c>
      <c r="GG1" s="680"/>
      <c r="GH1" s="76" t="s">
        <v>37</v>
      </c>
      <c r="GI1" s="1050" t="str">
        <f>FY1</f>
        <v>ENTRADAS DEL MES DE  SEPTIEMBRE     2021</v>
      </c>
      <c r="GJ1" s="1050"/>
      <c r="GK1" s="1050"/>
      <c r="GL1" s="1050"/>
      <c r="GM1" s="1050"/>
      <c r="GN1" s="1050"/>
      <c r="GO1" s="1050"/>
      <c r="GP1" s="389">
        <f>GF1+1</f>
        <v>19</v>
      </c>
      <c r="GQ1" s="680"/>
      <c r="GS1" s="1050" t="str">
        <f>GI1</f>
        <v>ENTRADAS DEL MES DE  SEPTIEMBRE     2021</v>
      </c>
      <c r="GT1" s="1050"/>
      <c r="GU1" s="1050"/>
      <c r="GV1" s="1050"/>
      <c r="GW1" s="1050"/>
      <c r="GX1" s="1050"/>
      <c r="GY1" s="1050"/>
      <c r="GZ1" s="389">
        <f>GP1+1</f>
        <v>20</v>
      </c>
      <c r="HA1" s="680"/>
      <c r="HC1" s="1050" t="str">
        <f>GS1</f>
        <v>ENTRADAS DEL MES DE  SEPTIEMBRE     2021</v>
      </c>
      <c r="HD1" s="1050"/>
      <c r="HE1" s="1050"/>
      <c r="HF1" s="1050"/>
      <c r="HG1" s="1050"/>
      <c r="HH1" s="1050"/>
      <c r="HI1" s="1050"/>
      <c r="HJ1" s="389">
        <f>GZ1+1</f>
        <v>21</v>
      </c>
      <c r="HK1" s="680"/>
      <c r="HM1" s="1050" t="str">
        <f>HC1</f>
        <v>ENTRADAS DEL MES DE  SEPTIEMBRE     2021</v>
      </c>
      <c r="HN1" s="1050"/>
      <c r="HO1" s="1050"/>
      <c r="HP1" s="1050"/>
      <c r="HQ1" s="1050"/>
      <c r="HR1" s="1050"/>
      <c r="HS1" s="1050"/>
      <c r="HT1" s="389">
        <f>HJ1+1</f>
        <v>22</v>
      </c>
      <c r="HU1" s="680"/>
      <c r="HW1" s="1050" t="str">
        <f>HM1</f>
        <v>ENTRADAS DEL MES DE  SEPTIEMBRE     2021</v>
      </c>
      <c r="HX1" s="1050"/>
      <c r="HY1" s="1050"/>
      <c r="HZ1" s="1050"/>
      <c r="IA1" s="1050"/>
      <c r="IB1" s="1050"/>
      <c r="IC1" s="1050"/>
      <c r="ID1" s="389">
        <f>HT1+1</f>
        <v>23</v>
      </c>
      <c r="IE1" s="680"/>
      <c r="IG1" s="1050" t="str">
        <f>HW1</f>
        <v>ENTRADAS DEL MES DE  SEPTIEMBRE     2021</v>
      </c>
      <c r="IH1" s="1050"/>
      <c r="II1" s="1050"/>
      <c r="IJ1" s="1050"/>
      <c r="IK1" s="1050"/>
      <c r="IL1" s="1050"/>
      <c r="IM1" s="1050"/>
      <c r="IN1" s="389">
        <f>ID1+1</f>
        <v>24</v>
      </c>
      <c r="IO1" s="680"/>
      <c r="IQ1" s="1050" t="str">
        <f>IG1</f>
        <v>ENTRADAS DEL MES DE  SEPTIEMBRE     2021</v>
      </c>
      <c r="IR1" s="1050"/>
      <c r="IS1" s="1050"/>
      <c r="IT1" s="1050"/>
      <c r="IU1" s="1050"/>
      <c r="IV1" s="1050"/>
      <c r="IW1" s="1050"/>
      <c r="IX1" s="389">
        <f>IN1+1</f>
        <v>25</v>
      </c>
      <c r="IY1" s="680"/>
      <c r="JA1" s="1050" t="str">
        <f>IQ1</f>
        <v>ENTRADAS DEL MES DE  SEPTIEMBRE     2021</v>
      </c>
      <c r="JB1" s="1050"/>
      <c r="JC1" s="1050"/>
      <c r="JD1" s="1050"/>
      <c r="JE1" s="1050"/>
      <c r="JF1" s="1050"/>
      <c r="JG1" s="1050"/>
      <c r="JH1" s="389">
        <f>IX1+1</f>
        <v>26</v>
      </c>
      <c r="JI1" s="680"/>
      <c r="JK1" s="1058" t="str">
        <f>JA1</f>
        <v>ENTRADAS DEL MES DE  SEPTIEMBRE     2021</v>
      </c>
      <c r="JL1" s="1058"/>
      <c r="JM1" s="1058"/>
      <c r="JN1" s="1058"/>
      <c r="JO1" s="1058"/>
      <c r="JP1" s="1058"/>
      <c r="JQ1" s="1058"/>
      <c r="JR1" s="389">
        <f>JH1+1</f>
        <v>27</v>
      </c>
      <c r="JS1" s="680"/>
      <c r="JU1" s="1050" t="str">
        <f>JK1</f>
        <v>ENTRADAS DEL MES DE  SEPTIEMBRE     2021</v>
      </c>
      <c r="JV1" s="1050"/>
      <c r="JW1" s="1050"/>
      <c r="JX1" s="1050"/>
      <c r="JY1" s="1050"/>
      <c r="JZ1" s="1050"/>
      <c r="KA1" s="1050"/>
      <c r="KB1" s="389">
        <f>JR1+1</f>
        <v>28</v>
      </c>
      <c r="KC1" s="680"/>
      <c r="KE1" s="1050" t="str">
        <f>JU1</f>
        <v>ENTRADAS DEL MES DE  SEPTIEMBRE     2021</v>
      </c>
      <c r="KF1" s="1050"/>
      <c r="KG1" s="1050"/>
      <c r="KH1" s="1050"/>
      <c r="KI1" s="1050"/>
      <c r="KJ1" s="1050"/>
      <c r="KK1" s="1050"/>
      <c r="KL1" s="389">
        <f>KB1+1</f>
        <v>29</v>
      </c>
      <c r="KM1" s="680"/>
      <c r="KO1" s="1050" t="str">
        <f>KE1</f>
        <v>ENTRADAS DEL MES DE  SEPTIEMBRE     2021</v>
      </c>
      <c r="KP1" s="1050"/>
      <c r="KQ1" s="1050"/>
      <c r="KR1" s="1050"/>
      <c r="KS1" s="1050"/>
      <c r="KT1" s="1050"/>
      <c r="KU1" s="1050"/>
      <c r="KV1" s="389">
        <f>KL1+1</f>
        <v>30</v>
      </c>
      <c r="KW1" s="680"/>
      <c r="KY1" s="1050" t="str">
        <f>KO1</f>
        <v>ENTRADAS DEL MES DE  SEPTIEMBRE     2021</v>
      </c>
      <c r="KZ1" s="1050"/>
      <c r="LA1" s="1050"/>
      <c r="LB1" s="1050"/>
      <c r="LC1" s="1050"/>
      <c r="LD1" s="1050"/>
      <c r="LE1" s="1050"/>
      <c r="LF1" s="389">
        <f>KV1+1</f>
        <v>31</v>
      </c>
      <c r="LG1" s="680"/>
      <c r="LI1" s="1050" t="str">
        <f>KY1</f>
        <v>ENTRADAS DEL MES DE  SEPTIEMBRE     2021</v>
      </c>
      <c r="LJ1" s="1050"/>
      <c r="LK1" s="1050"/>
      <c r="LL1" s="1050"/>
      <c r="LM1" s="1050"/>
      <c r="LN1" s="1050"/>
      <c r="LO1" s="1050"/>
      <c r="LP1" s="389">
        <f>LF1+1</f>
        <v>32</v>
      </c>
      <c r="LQ1" s="680"/>
      <c r="LS1" s="1050" t="str">
        <f>LI1</f>
        <v>ENTRADAS DEL MES DE  SEPTIEMBRE     2021</v>
      </c>
      <c r="LT1" s="1050"/>
      <c r="LU1" s="1050"/>
      <c r="LV1" s="1050"/>
      <c r="LW1" s="1050"/>
      <c r="LX1" s="1050"/>
      <c r="LY1" s="1050"/>
      <c r="LZ1" s="389">
        <f>LP1+1</f>
        <v>33</v>
      </c>
      <c r="MB1" s="1050" t="str">
        <f>LS1</f>
        <v>ENTRADAS DEL MES DE  SEPTIEMBRE     2021</v>
      </c>
      <c r="MC1" s="1050"/>
      <c r="MD1" s="1050"/>
      <c r="ME1" s="1050"/>
      <c r="MF1" s="1050"/>
      <c r="MG1" s="1050"/>
      <c r="MH1" s="1050"/>
      <c r="MI1" s="389">
        <f>LZ1+1</f>
        <v>34</v>
      </c>
      <c r="MJ1" s="389"/>
      <c r="ML1" s="1050" t="str">
        <f>MB1</f>
        <v>ENTRADAS DEL MES DE  SEPTIEMBRE     2021</v>
      </c>
      <c r="MM1" s="1050"/>
      <c r="MN1" s="1050"/>
      <c r="MO1" s="1050"/>
      <c r="MP1" s="1050"/>
      <c r="MQ1" s="1050"/>
      <c r="MR1" s="1050"/>
      <c r="MS1" s="389">
        <f>MI1+1</f>
        <v>35</v>
      </c>
      <c r="MT1" s="389"/>
      <c r="MV1" s="1050" t="str">
        <f>ML1</f>
        <v>ENTRADAS DEL MES DE  SEPTIEMBRE     2021</v>
      </c>
      <c r="MW1" s="1050"/>
      <c r="MX1" s="1050"/>
      <c r="MY1" s="1050"/>
      <c r="MZ1" s="1050"/>
      <c r="NA1" s="1050"/>
      <c r="NB1" s="1050"/>
      <c r="NC1" s="389">
        <f>MS1+1</f>
        <v>36</v>
      </c>
      <c r="ND1" s="389"/>
      <c r="NF1" s="1050" t="str">
        <f>MV1</f>
        <v>ENTRADAS DEL MES DE  SEPTIEMBRE     2021</v>
      </c>
      <c r="NG1" s="1050"/>
      <c r="NH1" s="1050"/>
      <c r="NI1" s="1050"/>
      <c r="NJ1" s="1050"/>
      <c r="NK1" s="1050"/>
      <c r="NL1" s="1050"/>
      <c r="NM1" s="389">
        <f>NC1+1</f>
        <v>37</v>
      </c>
      <c r="NN1" s="389"/>
      <c r="NP1" s="1050" t="str">
        <f>NF1</f>
        <v>ENTRADAS DEL MES DE  SEPTIEMBRE     2021</v>
      </c>
      <c r="NQ1" s="1050"/>
      <c r="NR1" s="1050"/>
      <c r="NS1" s="1050"/>
      <c r="NT1" s="1050"/>
      <c r="NU1" s="1050"/>
      <c r="NV1" s="1050"/>
      <c r="NW1" s="389">
        <f>NM1+1</f>
        <v>38</v>
      </c>
      <c r="NX1" s="389"/>
      <c r="NZ1" s="1050" t="str">
        <f>NP1</f>
        <v>ENTRADAS DEL MES DE  SEPTIEMBRE     2021</v>
      </c>
      <c r="OA1" s="1050"/>
      <c r="OB1" s="1050"/>
      <c r="OC1" s="1050"/>
      <c r="OD1" s="1050"/>
      <c r="OE1" s="1050"/>
      <c r="OF1" s="1050"/>
      <c r="OG1" s="389">
        <f>NW1+1</f>
        <v>39</v>
      </c>
      <c r="OH1" s="389"/>
      <c r="OJ1" s="1050" t="str">
        <f>NZ1</f>
        <v>ENTRADAS DEL MES DE  SEPTIEMBRE     2021</v>
      </c>
      <c r="OK1" s="1050"/>
      <c r="OL1" s="1050"/>
      <c r="OM1" s="1050"/>
      <c r="ON1" s="1050"/>
      <c r="OO1" s="1050"/>
      <c r="OP1" s="1050"/>
      <c r="OQ1" s="389">
        <f>OG1+1</f>
        <v>40</v>
      </c>
      <c r="OR1" s="389"/>
      <c r="OT1" s="1050" t="str">
        <f>OJ1</f>
        <v>ENTRADAS DEL MES DE  SEPTIEMBRE     2021</v>
      </c>
      <c r="OU1" s="1050"/>
      <c r="OV1" s="1050"/>
      <c r="OW1" s="1050"/>
      <c r="OX1" s="1050"/>
      <c r="OY1" s="1050"/>
      <c r="OZ1" s="1050"/>
      <c r="PA1" s="389">
        <f>OQ1+1</f>
        <v>41</v>
      </c>
      <c r="PB1" s="389"/>
      <c r="PD1" s="1050" t="str">
        <f>OT1</f>
        <v>ENTRADAS DEL MES DE  SEPTIEMBRE     2021</v>
      </c>
      <c r="PE1" s="1050"/>
      <c r="PF1" s="1050"/>
      <c r="PG1" s="1050"/>
      <c r="PH1" s="1050"/>
      <c r="PI1" s="1050"/>
      <c r="PJ1" s="1050"/>
      <c r="PK1" s="389">
        <f>PA1+1</f>
        <v>42</v>
      </c>
      <c r="PL1" s="389"/>
      <c r="PN1" s="1050" t="str">
        <f>PD1</f>
        <v>ENTRADAS DEL MES DE  SEPTIEMBRE     2021</v>
      </c>
      <c r="PO1" s="1050"/>
      <c r="PP1" s="1050"/>
      <c r="PQ1" s="1050"/>
      <c r="PR1" s="1050"/>
      <c r="PS1" s="1050"/>
      <c r="PT1" s="1050"/>
      <c r="PU1" s="389">
        <f>PK1+1</f>
        <v>43</v>
      </c>
      <c r="PW1" s="1050" t="str">
        <f>PN1</f>
        <v>ENTRADAS DEL MES DE  SEPTIEMBRE     2021</v>
      </c>
      <c r="PX1" s="1050"/>
      <c r="PY1" s="1050"/>
      <c r="PZ1" s="1050"/>
      <c r="QA1" s="1050"/>
      <c r="QB1" s="1050"/>
      <c r="QC1" s="1050"/>
      <c r="QD1" s="389">
        <f>PU1+1</f>
        <v>44</v>
      </c>
      <c r="QF1" s="1050" t="str">
        <f>PW1</f>
        <v>ENTRADAS DEL MES DE  SEPTIEMBRE     2021</v>
      </c>
      <c r="QG1" s="1050"/>
      <c r="QH1" s="1050"/>
      <c r="QI1" s="1050"/>
      <c r="QJ1" s="1050"/>
      <c r="QK1" s="1050"/>
      <c r="QL1" s="1050"/>
      <c r="QM1" s="389">
        <f>QD1+1</f>
        <v>45</v>
      </c>
      <c r="QO1" s="1050" t="str">
        <f>QF1</f>
        <v>ENTRADAS DEL MES DE  SEPTIEMBRE     2021</v>
      </c>
      <c r="QP1" s="1050"/>
      <c r="QQ1" s="1050"/>
      <c r="QR1" s="1050"/>
      <c r="QS1" s="1050"/>
      <c r="QT1" s="1050"/>
      <c r="QU1" s="1050"/>
      <c r="QV1" s="389">
        <f>QM1+1</f>
        <v>46</v>
      </c>
      <c r="QX1" s="1050" t="str">
        <f>QO1</f>
        <v>ENTRADAS DEL MES DE  SEPTIEMBRE     2021</v>
      </c>
      <c r="QY1" s="1050"/>
      <c r="QZ1" s="1050"/>
      <c r="RA1" s="1050"/>
      <c r="RB1" s="1050"/>
      <c r="RC1" s="1050"/>
      <c r="RD1" s="1050"/>
      <c r="RE1" s="389">
        <f>QV1+1</f>
        <v>47</v>
      </c>
      <c r="RG1" s="1050" t="str">
        <f>QX1</f>
        <v>ENTRADAS DEL MES DE  SEPTIEMBRE     2021</v>
      </c>
      <c r="RH1" s="1050"/>
      <c r="RI1" s="1050"/>
      <c r="RJ1" s="1050"/>
      <c r="RK1" s="1050"/>
      <c r="RL1" s="1050"/>
      <c r="RM1" s="1050"/>
      <c r="RN1" s="389">
        <f>RE1+1</f>
        <v>48</v>
      </c>
      <c r="RP1" s="1050" t="str">
        <f>RG1</f>
        <v>ENTRADAS DEL MES DE  SEPTIEMBRE     2021</v>
      </c>
      <c r="RQ1" s="1050"/>
      <c r="RR1" s="1050"/>
      <c r="RS1" s="1050"/>
      <c r="RT1" s="1050"/>
      <c r="RU1" s="1050"/>
      <c r="RV1" s="1050"/>
      <c r="RW1" s="389">
        <f>RN1+1</f>
        <v>49</v>
      </c>
      <c r="RY1" s="1050" t="str">
        <f>RP1</f>
        <v>ENTRADAS DEL MES DE  SEPTIEMBRE     2021</v>
      </c>
      <c r="RZ1" s="1050"/>
      <c r="SA1" s="1050"/>
      <c r="SB1" s="1050"/>
      <c r="SC1" s="1050"/>
      <c r="SD1" s="1050"/>
      <c r="SE1" s="1050"/>
      <c r="SF1" s="389">
        <f>RW1+1</f>
        <v>50</v>
      </c>
      <c r="SH1" s="1050" t="str">
        <f>RY1</f>
        <v>ENTRADAS DEL MES DE  SEPTIEMBRE     2021</v>
      </c>
      <c r="SI1" s="1050"/>
      <c r="SJ1" s="1050"/>
      <c r="SK1" s="1050"/>
      <c r="SL1" s="1050"/>
      <c r="SM1" s="1050"/>
      <c r="SN1" s="1050"/>
      <c r="SO1" s="389">
        <f>SF1+1</f>
        <v>51</v>
      </c>
      <c r="SQ1" s="1050" t="str">
        <f>SH1</f>
        <v>ENTRADAS DEL MES DE  SEPTIEMBRE     2021</v>
      </c>
      <c r="SR1" s="1050"/>
      <c r="SS1" s="1050"/>
      <c r="ST1" s="1050"/>
      <c r="SU1" s="1050"/>
      <c r="SV1" s="1050"/>
      <c r="SW1" s="1050"/>
      <c r="SX1" s="389">
        <f>SO1+1</f>
        <v>52</v>
      </c>
      <c r="SZ1" s="1050" t="str">
        <f>SQ1</f>
        <v>ENTRADAS DEL MES DE  SEPTIEMBRE     2021</v>
      </c>
      <c r="TA1" s="1050"/>
      <c r="TB1" s="1050"/>
      <c r="TC1" s="1050"/>
      <c r="TD1" s="1050"/>
      <c r="TE1" s="1050"/>
      <c r="TF1" s="1050"/>
      <c r="TG1" s="389">
        <f>SX1+1</f>
        <v>53</v>
      </c>
      <c r="TI1" s="1050" t="str">
        <f>SZ1</f>
        <v>ENTRADAS DEL MES DE  SEPTIEMBRE     2021</v>
      </c>
      <c r="TJ1" s="1050"/>
      <c r="TK1" s="1050"/>
      <c r="TL1" s="1050"/>
      <c r="TM1" s="1050"/>
      <c r="TN1" s="1050"/>
      <c r="TO1" s="1050"/>
      <c r="TP1" s="389">
        <f>TG1+1</f>
        <v>54</v>
      </c>
      <c r="TR1" s="1050" t="str">
        <f>TI1</f>
        <v>ENTRADAS DEL MES DE  SEPTIEMBRE     2021</v>
      </c>
      <c r="TS1" s="1050"/>
      <c r="TT1" s="1050"/>
      <c r="TU1" s="1050"/>
      <c r="TV1" s="1050"/>
      <c r="TW1" s="1050"/>
      <c r="TX1" s="1050"/>
      <c r="TY1" s="389">
        <f>TP1+1</f>
        <v>55</v>
      </c>
      <c r="UA1" s="1050" t="str">
        <f>TR1</f>
        <v>ENTRADAS DEL MES DE  SEPTIEMBRE     2021</v>
      </c>
      <c r="UB1" s="1050"/>
      <c r="UC1" s="1050"/>
      <c r="UD1" s="1050"/>
      <c r="UE1" s="1050"/>
      <c r="UF1" s="1050"/>
      <c r="UG1" s="1050"/>
      <c r="UH1" s="389">
        <f>TY1+1</f>
        <v>56</v>
      </c>
      <c r="UJ1" s="1050" t="str">
        <f>UA1</f>
        <v>ENTRADAS DEL MES DE  SEPTIEMBRE     2021</v>
      </c>
      <c r="UK1" s="1050"/>
      <c r="UL1" s="1050"/>
      <c r="UM1" s="1050"/>
      <c r="UN1" s="1050"/>
      <c r="UO1" s="1050"/>
      <c r="UP1" s="1050"/>
      <c r="UQ1" s="389">
        <f>UH1+1</f>
        <v>57</v>
      </c>
      <c r="US1" s="1050" t="str">
        <f>UJ1</f>
        <v>ENTRADAS DEL MES DE  SEPTIEMBRE     2021</v>
      </c>
      <c r="UT1" s="1050"/>
      <c r="UU1" s="1050"/>
      <c r="UV1" s="1050"/>
      <c r="UW1" s="1050"/>
      <c r="UX1" s="1050"/>
      <c r="UY1" s="1050"/>
      <c r="UZ1" s="389">
        <f>UQ1+1</f>
        <v>58</v>
      </c>
      <c r="VB1" s="1050" t="str">
        <f>US1</f>
        <v>ENTRADAS DEL MES DE  SEPTIEMBRE     2021</v>
      </c>
      <c r="VC1" s="1050"/>
      <c r="VD1" s="1050"/>
      <c r="VE1" s="1050"/>
      <c r="VF1" s="1050"/>
      <c r="VG1" s="1050"/>
      <c r="VH1" s="1050"/>
      <c r="VI1" s="389">
        <f>UZ1+1</f>
        <v>59</v>
      </c>
      <c r="VK1" s="1050" t="str">
        <f>VB1</f>
        <v>ENTRADAS DEL MES DE  SEPTIEMBRE     2021</v>
      </c>
      <c r="VL1" s="1050"/>
      <c r="VM1" s="1050"/>
      <c r="VN1" s="1050"/>
      <c r="VO1" s="1050"/>
      <c r="VP1" s="1050"/>
      <c r="VQ1" s="1050"/>
      <c r="VR1" s="389">
        <f>VI1+1</f>
        <v>60</v>
      </c>
      <c r="VT1" s="1050" t="str">
        <f>VK1</f>
        <v>ENTRADAS DEL MES DE  SEPTIEMBRE     2021</v>
      </c>
      <c r="VU1" s="1050"/>
      <c r="VV1" s="1050"/>
      <c r="VW1" s="1050"/>
      <c r="VX1" s="1050"/>
      <c r="VY1" s="1050"/>
      <c r="VZ1" s="1050"/>
      <c r="WA1" s="389">
        <f>VR1+1</f>
        <v>61</v>
      </c>
      <c r="WC1" s="1050" t="str">
        <f>VT1</f>
        <v>ENTRADAS DEL MES DE  SEPTIEMBRE     2021</v>
      </c>
      <c r="WD1" s="1050"/>
      <c r="WE1" s="1050"/>
      <c r="WF1" s="1050"/>
      <c r="WG1" s="1050"/>
      <c r="WH1" s="1050"/>
      <c r="WI1" s="1050"/>
      <c r="WJ1" s="389">
        <f>WA1+1</f>
        <v>62</v>
      </c>
      <c r="WL1" s="1050" t="str">
        <f>WC1</f>
        <v>ENTRADAS DEL MES DE  SEPTIEMBRE     2021</v>
      </c>
      <c r="WM1" s="1050"/>
      <c r="WN1" s="1050"/>
      <c r="WO1" s="1050"/>
      <c r="WP1" s="1050"/>
      <c r="WQ1" s="1050"/>
      <c r="WR1" s="1050"/>
      <c r="WS1" s="389">
        <f>WJ1+1</f>
        <v>63</v>
      </c>
      <c r="WU1" s="1050" t="str">
        <f>WL1</f>
        <v>ENTRADAS DEL MES DE  SEPTIEMBRE     2021</v>
      </c>
      <c r="WV1" s="1050"/>
      <c r="WW1" s="1050"/>
      <c r="WX1" s="1050"/>
      <c r="WY1" s="1050"/>
      <c r="WZ1" s="1050"/>
      <c r="XA1" s="1050"/>
      <c r="XB1" s="389">
        <f>WS1+1</f>
        <v>64</v>
      </c>
      <c r="XD1" s="1050" t="str">
        <f>WU1</f>
        <v>ENTRADAS DEL MES DE  SEPTIEMBRE     2021</v>
      </c>
      <c r="XE1" s="1050"/>
      <c r="XF1" s="1050"/>
      <c r="XG1" s="1050"/>
      <c r="XH1" s="1050"/>
      <c r="XI1" s="1050"/>
      <c r="XJ1" s="1050"/>
      <c r="XK1" s="389">
        <f>XB1+1</f>
        <v>65</v>
      </c>
      <c r="XM1" s="1050" t="str">
        <f>XD1</f>
        <v>ENTRADAS DEL MES DE  SEPTIEMBRE     2021</v>
      </c>
      <c r="XN1" s="1050"/>
      <c r="XO1" s="1050"/>
      <c r="XP1" s="1050"/>
      <c r="XQ1" s="1050"/>
      <c r="XR1" s="1050"/>
      <c r="XS1" s="1050"/>
      <c r="XT1" s="389">
        <f>XK1+1</f>
        <v>66</v>
      </c>
      <c r="XV1" s="1050" t="str">
        <f>XM1</f>
        <v>ENTRADAS DEL MES DE  SEPTIEMBRE     2021</v>
      </c>
      <c r="XW1" s="1050"/>
      <c r="XX1" s="1050"/>
      <c r="XY1" s="1050"/>
      <c r="XZ1" s="1050"/>
      <c r="YA1" s="1050"/>
      <c r="YB1" s="1050"/>
      <c r="YC1" s="389">
        <f>XT1+1</f>
        <v>67</v>
      </c>
      <c r="YE1" s="1050" t="str">
        <f>XV1</f>
        <v>ENTRADAS DEL MES DE  SEPTIEMBRE     2021</v>
      </c>
      <c r="YF1" s="1050"/>
      <c r="YG1" s="1050"/>
      <c r="YH1" s="1050"/>
      <c r="YI1" s="1050"/>
      <c r="YJ1" s="1050"/>
      <c r="YK1" s="1050"/>
      <c r="YL1" s="389">
        <f>YC1+1</f>
        <v>68</v>
      </c>
      <c r="YN1" s="1050" t="str">
        <f>YE1</f>
        <v>ENTRADAS DEL MES DE  SEPTIEMBRE     2021</v>
      </c>
      <c r="YO1" s="1050"/>
      <c r="YP1" s="1050"/>
      <c r="YQ1" s="1050"/>
      <c r="YR1" s="1050"/>
      <c r="YS1" s="1050"/>
      <c r="YT1" s="1050"/>
      <c r="YU1" s="389">
        <f>YL1+1</f>
        <v>69</v>
      </c>
      <c r="YW1" s="1050" t="str">
        <f>YN1</f>
        <v>ENTRADAS DEL MES DE  SEPTIEMBRE     2021</v>
      </c>
      <c r="YX1" s="1050"/>
      <c r="YY1" s="1050"/>
      <c r="YZ1" s="1050"/>
      <c r="ZA1" s="1050"/>
      <c r="ZB1" s="1050"/>
      <c r="ZC1" s="1050"/>
      <c r="ZD1" s="389">
        <f>YU1+1</f>
        <v>70</v>
      </c>
      <c r="ZF1" s="1050" t="str">
        <f>YW1</f>
        <v>ENTRADAS DEL MES DE  SEPTIEMBRE     2021</v>
      </c>
      <c r="ZG1" s="1050"/>
      <c r="ZH1" s="1050"/>
      <c r="ZI1" s="1050"/>
      <c r="ZJ1" s="1050"/>
      <c r="ZK1" s="1050"/>
      <c r="ZL1" s="1050"/>
      <c r="ZM1" s="389">
        <f>ZD1+1</f>
        <v>71</v>
      </c>
      <c r="ZO1" s="1050" t="str">
        <f>ZF1</f>
        <v>ENTRADAS DEL MES DE  SEPTIEMBRE     2021</v>
      </c>
      <c r="ZP1" s="1050"/>
      <c r="ZQ1" s="1050"/>
      <c r="ZR1" s="1050"/>
      <c r="ZS1" s="1050"/>
      <c r="ZT1" s="1050"/>
      <c r="ZU1" s="1050"/>
      <c r="ZV1" s="389">
        <f>ZM1+1</f>
        <v>72</v>
      </c>
      <c r="ZX1" s="1050" t="str">
        <f>ZO1</f>
        <v>ENTRADAS DEL MES DE  SEPTIEMBRE     2021</v>
      </c>
      <c r="ZY1" s="1050"/>
      <c r="ZZ1" s="1050"/>
      <c r="AAA1" s="1050"/>
      <c r="AAB1" s="1050"/>
      <c r="AAC1" s="1050"/>
      <c r="AAD1" s="1050"/>
      <c r="AAE1" s="389">
        <f>ZV1+1</f>
        <v>73</v>
      </c>
      <c r="AAG1" s="1050" t="str">
        <f>ZX1</f>
        <v>ENTRADAS DEL MES DE  SEPTIEMBRE     2021</v>
      </c>
      <c r="AAH1" s="1050"/>
      <c r="AAI1" s="1050"/>
      <c r="AAJ1" s="1050"/>
      <c r="AAK1" s="1050"/>
      <c r="AAL1" s="1050"/>
      <c r="AAM1" s="1050"/>
      <c r="AAN1" s="389">
        <f>AAE1+1</f>
        <v>74</v>
      </c>
      <c r="AAP1" s="1050" t="str">
        <f>AAG1</f>
        <v>ENTRADAS DEL MES DE  SEPTIEMBRE     2021</v>
      </c>
      <c r="AAQ1" s="1050"/>
      <c r="AAR1" s="1050"/>
      <c r="AAS1" s="1050"/>
      <c r="AAT1" s="1050"/>
      <c r="AAU1" s="1050"/>
      <c r="AAV1" s="1050"/>
      <c r="AAW1" s="389">
        <f>AAN1+1</f>
        <v>75</v>
      </c>
      <c r="AAY1" s="1050" t="str">
        <f>AAP1</f>
        <v>ENTRADAS DEL MES DE  SEPTIEMBRE     2021</v>
      </c>
      <c r="AAZ1" s="1050"/>
      <c r="ABA1" s="1050"/>
      <c r="ABB1" s="1050"/>
      <c r="ABC1" s="1050"/>
      <c r="ABD1" s="1050"/>
      <c r="ABE1" s="1050"/>
      <c r="ABF1" s="389">
        <f>AAW1+1</f>
        <v>76</v>
      </c>
      <c r="ABH1" s="1050" t="str">
        <f>AAY1</f>
        <v>ENTRADAS DEL MES DE  SEPTIEMBRE     2021</v>
      </c>
      <c r="ABI1" s="1050"/>
      <c r="ABJ1" s="1050"/>
      <c r="ABK1" s="1050"/>
      <c r="ABL1" s="1050"/>
      <c r="ABM1" s="1050"/>
      <c r="ABN1" s="1050"/>
      <c r="ABO1" s="389">
        <f>ABF1+1</f>
        <v>77</v>
      </c>
      <c r="ABQ1" s="1050" t="str">
        <f>ABH1</f>
        <v>ENTRADAS DEL MES DE  SEPTIEMBRE     2021</v>
      </c>
      <c r="ABR1" s="1050"/>
      <c r="ABS1" s="1050"/>
      <c r="ABT1" s="1050"/>
      <c r="ABU1" s="1050"/>
      <c r="ABV1" s="1050"/>
      <c r="ABW1" s="1050"/>
      <c r="ABX1" s="389">
        <f>ABO1+1</f>
        <v>78</v>
      </c>
      <c r="ABZ1" s="1050" t="str">
        <f>ABQ1</f>
        <v>ENTRADAS DEL MES DE  SEPTIEMBRE     2021</v>
      </c>
      <c r="ACA1" s="1050"/>
      <c r="ACB1" s="1050"/>
      <c r="ACC1" s="1050"/>
      <c r="ACD1" s="1050"/>
      <c r="ACE1" s="1050"/>
      <c r="ACF1" s="1050"/>
      <c r="ACG1" s="389">
        <f>ABX1+1</f>
        <v>79</v>
      </c>
      <c r="ACI1" s="1050" t="str">
        <f>ABZ1</f>
        <v>ENTRADAS DEL MES DE  SEPTIEMBRE     2021</v>
      </c>
      <c r="ACJ1" s="1050"/>
      <c r="ACK1" s="1050"/>
      <c r="ACL1" s="1050"/>
      <c r="ACM1" s="1050"/>
      <c r="ACN1" s="1050"/>
      <c r="ACO1" s="1050"/>
      <c r="ACP1" s="389">
        <f>ACG1+1</f>
        <v>80</v>
      </c>
      <c r="ACR1" s="1050" t="str">
        <f>ACI1</f>
        <v>ENTRADAS DEL MES DE  SEPTIEMBRE     2021</v>
      </c>
      <c r="ACS1" s="1050"/>
      <c r="ACT1" s="1050"/>
      <c r="ACU1" s="1050"/>
      <c r="ACV1" s="1050"/>
      <c r="ACW1" s="1050"/>
      <c r="ACX1" s="1050"/>
      <c r="ACY1" s="389">
        <f>ACP1+1</f>
        <v>81</v>
      </c>
      <c r="ADA1" s="1050" t="str">
        <f>ACR1</f>
        <v>ENTRADAS DEL MES DE  SEPTIEMBRE     2021</v>
      </c>
      <c r="ADB1" s="1050"/>
      <c r="ADC1" s="1050"/>
      <c r="ADD1" s="1050"/>
      <c r="ADE1" s="1050"/>
      <c r="ADF1" s="1050"/>
      <c r="ADG1" s="1050"/>
      <c r="ADH1" s="389">
        <f>ACY1+1</f>
        <v>82</v>
      </c>
      <c r="ADJ1" s="1050" t="str">
        <f>ADA1</f>
        <v>ENTRADAS DEL MES DE  SEPTIEMBRE     2021</v>
      </c>
      <c r="ADK1" s="1050"/>
      <c r="ADL1" s="1050"/>
      <c r="ADM1" s="1050"/>
      <c r="ADN1" s="1050"/>
      <c r="ADO1" s="1050"/>
      <c r="ADP1" s="1050"/>
      <c r="ADQ1" s="389">
        <f>ADH1+1</f>
        <v>83</v>
      </c>
      <c r="ADS1" s="1050" t="str">
        <f>ADJ1</f>
        <v>ENTRADAS DEL MES DE  SEPTIEMBRE     2021</v>
      </c>
      <c r="ADT1" s="1050"/>
      <c r="ADU1" s="1050"/>
      <c r="ADV1" s="1050"/>
      <c r="ADW1" s="1050"/>
      <c r="ADX1" s="1050"/>
      <c r="ADY1" s="1050"/>
      <c r="ADZ1" s="389">
        <f>ADQ1+1</f>
        <v>84</v>
      </c>
      <c r="AEB1" s="1050" t="str">
        <f>ADS1</f>
        <v>ENTRADAS DEL MES DE  SEPTIEMBRE     2021</v>
      </c>
      <c r="AEC1" s="1050"/>
      <c r="AED1" s="1050"/>
      <c r="AEE1" s="1050"/>
      <c r="AEF1" s="1050"/>
      <c r="AEG1" s="1050"/>
      <c r="AEH1" s="1050"/>
      <c r="AEI1" s="389">
        <f>ADZ1+1</f>
        <v>85</v>
      </c>
      <c r="AEK1" s="1050" t="str">
        <f>AEB1</f>
        <v>ENTRADAS DEL MES DE  SEPTIEMBRE     2021</v>
      </c>
      <c r="AEL1" s="1050"/>
      <c r="AEM1" s="1050"/>
      <c r="AEN1" s="1050"/>
      <c r="AEO1" s="1050"/>
      <c r="AEP1" s="1050"/>
      <c r="AEQ1" s="105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1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/>
      <c r="BT5" s="375"/>
      <c r="BU5" s="267"/>
      <c r="BV5" s="268"/>
      <c r="BW5" s="266"/>
      <c r="BX5" s="263"/>
      <c r="BY5" s="261"/>
      <c r="BZ5" s="144">
        <f>BW5-BY5</f>
        <v>0</v>
      </c>
      <c r="CA5" s="349"/>
      <c r="CB5" s="349"/>
      <c r="CC5" s="270"/>
      <c r="CD5" s="375"/>
      <c r="CE5" s="264"/>
      <c r="CF5" s="268"/>
      <c r="CG5" s="266"/>
      <c r="CH5" s="263"/>
      <c r="CI5" s="261"/>
      <c r="CJ5" s="144">
        <f>CG5-CI5</f>
        <v>0</v>
      </c>
      <c r="CK5" s="349"/>
      <c r="CL5" s="349"/>
      <c r="CM5" s="1051"/>
      <c r="CN5" s="375"/>
      <c r="CO5" s="264"/>
      <c r="CP5" s="268"/>
      <c r="CQ5" s="266"/>
      <c r="CR5" s="263"/>
      <c r="CS5" s="261"/>
      <c r="CT5" s="144">
        <f>CQ5-CS5</f>
        <v>0</v>
      </c>
      <c r="CU5" s="682"/>
      <c r="CV5" s="262"/>
      <c r="CW5" s="1052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1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1"/>
      <c r="CN6" s="750"/>
      <c r="CO6" s="262"/>
      <c r="CP6" s="262"/>
      <c r="CQ6" s="262"/>
      <c r="CR6" s="262"/>
      <c r="CS6" s="263"/>
      <c r="CT6" s="262"/>
      <c r="CU6" s="349"/>
      <c r="CV6" s="262"/>
      <c r="CW6" s="105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/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/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/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/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/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/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/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/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/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/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/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/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/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/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/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/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/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/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/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/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/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/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/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/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/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/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/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/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/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/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/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/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/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/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/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/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/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/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/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/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/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/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/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/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/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/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/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/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/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/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/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/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/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/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/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/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/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/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/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/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4" t="s">
        <v>21</v>
      </c>
      <c r="RT33" s="1055"/>
      <c r="RU33" s="147">
        <f>SUM(RV5-RU32)</f>
        <v>0</v>
      </c>
      <c r="SB33" s="1054" t="s">
        <v>21</v>
      </c>
      <c r="SC33" s="1055"/>
      <c r="SD33" s="147">
        <f>SUM(SE5-SD32)</f>
        <v>0</v>
      </c>
      <c r="SK33" s="1054" t="s">
        <v>21</v>
      </c>
      <c r="SL33" s="1055"/>
      <c r="SM33" s="249">
        <f>SUM(SN5-SM32)</f>
        <v>0</v>
      </c>
      <c r="ST33" s="1054" t="s">
        <v>21</v>
      </c>
      <c r="SU33" s="1055"/>
      <c r="SV33" s="147">
        <f>SUM(SW5-SV32)</f>
        <v>0</v>
      </c>
      <c r="TC33" s="1054" t="s">
        <v>21</v>
      </c>
      <c r="TD33" s="1055"/>
      <c r="TE33" s="147">
        <f>SUM(TF5-TE32)</f>
        <v>0</v>
      </c>
      <c r="TL33" s="1054" t="s">
        <v>21</v>
      </c>
      <c r="TM33" s="1055"/>
      <c r="TN33" s="147">
        <f>SUM(TO5-TN32)</f>
        <v>0</v>
      </c>
      <c r="TU33" s="1054" t="s">
        <v>21</v>
      </c>
      <c r="TV33" s="1055"/>
      <c r="TW33" s="147">
        <f>SUM(TX5-TW32)</f>
        <v>0</v>
      </c>
      <c r="UD33" s="1054" t="s">
        <v>21</v>
      </c>
      <c r="UE33" s="1055"/>
      <c r="UF33" s="147">
        <f>SUM(UG5-UF32)</f>
        <v>0</v>
      </c>
      <c r="UM33" s="1054" t="s">
        <v>21</v>
      </c>
      <c r="UN33" s="105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4" t="s">
        <v>21</v>
      </c>
      <c r="VO33" s="1055"/>
      <c r="VP33" s="147">
        <f>VQ5-VP32</f>
        <v>-22</v>
      </c>
      <c r="VW33" s="1054" t="s">
        <v>21</v>
      </c>
      <c r="VX33" s="1055"/>
      <c r="VY33" s="147">
        <f>VZ5-VY32</f>
        <v>-22</v>
      </c>
      <c r="WF33" s="1054" t="s">
        <v>21</v>
      </c>
      <c r="WG33" s="1055"/>
      <c r="WH33" s="147">
        <f>WI5-WH32</f>
        <v>-22</v>
      </c>
      <c r="WO33" s="1054" t="s">
        <v>21</v>
      </c>
      <c r="WP33" s="1055"/>
      <c r="WQ33" s="147">
        <f>WR5-WQ32</f>
        <v>-22</v>
      </c>
      <c r="WX33" s="1054" t="s">
        <v>21</v>
      </c>
      <c r="WY33" s="1055"/>
      <c r="WZ33" s="147">
        <f>XA5-WZ32</f>
        <v>-22</v>
      </c>
      <c r="XG33" s="1054" t="s">
        <v>21</v>
      </c>
      <c r="XH33" s="1055"/>
      <c r="XI33" s="147">
        <f>XJ5-XI32</f>
        <v>-22</v>
      </c>
      <c r="XP33" s="1054" t="s">
        <v>21</v>
      </c>
      <c r="XQ33" s="1055"/>
      <c r="XR33" s="147">
        <f>XS5-XR32</f>
        <v>-22</v>
      </c>
      <c r="XY33" s="1054" t="s">
        <v>21</v>
      </c>
      <c r="XZ33" s="1055"/>
      <c r="YA33" s="147">
        <f>YB5-YA32</f>
        <v>-22</v>
      </c>
      <c r="YH33" s="1054" t="s">
        <v>21</v>
      </c>
      <c r="YI33" s="1055"/>
      <c r="YJ33" s="147">
        <f>YK5-YJ32</f>
        <v>-22</v>
      </c>
      <c r="YQ33" s="1054" t="s">
        <v>21</v>
      </c>
      <c r="YR33" s="1055"/>
      <c r="YS33" s="147">
        <f>YT5-YS32</f>
        <v>-22</v>
      </c>
      <c r="YZ33" s="1054" t="s">
        <v>21</v>
      </c>
      <c r="ZA33" s="1055"/>
      <c r="ZB33" s="147">
        <f>ZC5-ZB32</f>
        <v>-22</v>
      </c>
      <c r="ZI33" s="1054" t="s">
        <v>21</v>
      </c>
      <c r="ZJ33" s="1055"/>
      <c r="ZK33" s="147">
        <f>ZL5-ZK32</f>
        <v>-22</v>
      </c>
      <c r="ZR33" s="1054" t="s">
        <v>21</v>
      </c>
      <c r="ZS33" s="1055"/>
      <c r="ZT33" s="147">
        <f>ZU5-ZT32</f>
        <v>-22</v>
      </c>
      <c r="AAA33" s="1054" t="s">
        <v>21</v>
      </c>
      <c r="AAB33" s="1055"/>
      <c r="AAC33" s="147">
        <f>AAD5-AAC32</f>
        <v>-22</v>
      </c>
      <c r="AAJ33" s="1054" t="s">
        <v>21</v>
      </c>
      <c r="AAK33" s="1055"/>
      <c r="AAL33" s="147">
        <f>AAM5-AAL32</f>
        <v>-22</v>
      </c>
      <c r="AAS33" s="1054" t="s">
        <v>21</v>
      </c>
      <c r="AAT33" s="1055"/>
      <c r="AAU33" s="147">
        <f>AAU32-AAS32</f>
        <v>22</v>
      </c>
      <c r="ABB33" s="1054" t="s">
        <v>21</v>
      </c>
      <c r="ABC33" s="1055"/>
      <c r="ABD33" s="147">
        <f>ABE5-ABD32</f>
        <v>-22</v>
      </c>
      <c r="ABK33" s="1054" t="s">
        <v>21</v>
      </c>
      <c r="ABL33" s="1055"/>
      <c r="ABM33" s="147">
        <f>ABN5-ABM32</f>
        <v>-22</v>
      </c>
      <c r="ABT33" s="1054" t="s">
        <v>21</v>
      </c>
      <c r="ABU33" s="1055"/>
      <c r="ABV33" s="147">
        <f>ABW5-ABV32</f>
        <v>-22</v>
      </c>
      <c r="ACC33" s="1054" t="s">
        <v>21</v>
      </c>
      <c r="ACD33" s="1055"/>
      <c r="ACE33" s="147">
        <f>ACF5-ACE32</f>
        <v>-22</v>
      </c>
      <c r="ACL33" s="1054" t="s">
        <v>21</v>
      </c>
      <c r="ACM33" s="1055"/>
      <c r="ACN33" s="147">
        <f>ACO5-ACN32</f>
        <v>-22</v>
      </c>
      <c r="ACU33" s="1054" t="s">
        <v>21</v>
      </c>
      <c r="ACV33" s="1055"/>
      <c r="ACW33" s="147">
        <f>ACX5-ACW32</f>
        <v>-22</v>
      </c>
      <c r="ADD33" s="1054" t="s">
        <v>21</v>
      </c>
      <c r="ADE33" s="1055"/>
      <c r="ADF33" s="147">
        <f>ADG5-ADF32</f>
        <v>-22</v>
      </c>
      <c r="ADM33" s="1054" t="s">
        <v>21</v>
      </c>
      <c r="ADN33" s="1055"/>
      <c r="ADO33" s="147">
        <f>ADP5-ADO32</f>
        <v>-22</v>
      </c>
      <c r="ADV33" s="1054" t="s">
        <v>21</v>
      </c>
      <c r="ADW33" s="1055"/>
      <c r="ADX33" s="147">
        <f>ADY5-ADX32</f>
        <v>-22</v>
      </c>
      <c r="AEE33" s="1054" t="s">
        <v>21</v>
      </c>
      <c r="AEF33" s="1055"/>
      <c r="AEG33" s="147">
        <f>AEH5-AEG32</f>
        <v>-22</v>
      </c>
      <c r="AEN33" s="1054" t="s">
        <v>21</v>
      </c>
      <c r="AEO33" s="105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6" t="s">
        <v>4</v>
      </c>
      <c r="RT34" s="1057"/>
      <c r="RU34" s="49"/>
      <c r="SB34" s="1056" t="s">
        <v>4</v>
      </c>
      <c r="SC34" s="1057"/>
      <c r="SD34" s="49"/>
      <c r="SK34" s="1056" t="s">
        <v>4</v>
      </c>
      <c r="SL34" s="1057"/>
      <c r="SM34" s="49"/>
      <c r="ST34" s="1056" t="s">
        <v>4</v>
      </c>
      <c r="SU34" s="1057"/>
      <c r="SV34" s="49"/>
      <c r="TC34" s="1056" t="s">
        <v>4</v>
      </c>
      <c r="TD34" s="1057"/>
      <c r="TE34" s="49"/>
      <c r="TL34" s="1056" t="s">
        <v>4</v>
      </c>
      <c r="TM34" s="1057"/>
      <c r="TN34" s="49"/>
      <c r="TU34" s="1056" t="s">
        <v>4</v>
      </c>
      <c r="TV34" s="1057"/>
      <c r="TW34" s="49"/>
      <c r="UD34" s="1056" t="s">
        <v>4</v>
      </c>
      <c r="UE34" s="1057"/>
      <c r="UF34" s="49"/>
      <c r="UM34" s="1056" t="s">
        <v>4</v>
      </c>
      <c r="UN34" s="105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6" t="s">
        <v>4</v>
      </c>
      <c r="VO34" s="1057"/>
      <c r="VP34" s="49"/>
      <c r="VW34" s="1056" t="s">
        <v>4</v>
      </c>
      <c r="VX34" s="1057"/>
      <c r="VY34" s="49"/>
      <c r="WF34" s="1056" t="s">
        <v>4</v>
      </c>
      <c r="WG34" s="1057"/>
      <c r="WH34" s="49"/>
      <c r="WO34" s="1056" t="s">
        <v>4</v>
      </c>
      <c r="WP34" s="1057"/>
      <c r="WQ34" s="49"/>
      <c r="WX34" s="1056" t="s">
        <v>4</v>
      </c>
      <c r="WY34" s="1057"/>
      <c r="WZ34" s="49"/>
      <c r="XG34" s="1056" t="s">
        <v>4</v>
      </c>
      <c r="XH34" s="1057"/>
      <c r="XI34" s="49"/>
      <c r="XP34" s="1056" t="s">
        <v>4</v>
      </c>
      <c r="XQ34" s="1057"/>
      <c r="XR34" s="49"/>
      <c r="XY34" s="1056" t="s">
        <v>4</v>
      </c>
      <c r="XZ34" s="1057"/>
      <c r="YA34" s="49"/>
      <c r="YH34" s="1056" t="s">
        <v>4</v>
      </c>
      <c r="YI34" s="1057"/>
      <c r="YJ34" s="49"/>
      <c r="YQ34" s="1056" t="s">
        <v>4</v>
      </c>
      <c r="YR34" s="1057"/>
      <c r="YS34" s="49"/>
      <c r="YZ34" s="1056" t="s">
        <v>4</v>
      </c>
      <c r="ZA34" s="1057"/>
      <c r="ZB34" s="49"/>
      <c r="ZI34" s="1056" t="s">
        <v>4</v>
      </c>
      <c r="ZJ34" s="1057"/>
      <c r="ZK34" s="49"/>
      <c r="ZR34" s="1056" t="s">
        <v>4</v>
      </c>
      <c r="ZS34" s="1057"/>
      <c r="ZT34" s="49"/>
      <c r="AAA34" s="1056" t="s">
        <v>4</v>
      </c>
      <c r="AAB34" s="1057"/>
      <c r="AAC34" s="49"/>
      <c r="AAJ34" s="1056" t="s">
        <v>4</v>
      </c>
      <c r="AAK34" s="1057"/>
      <c r="AAL34" s="49"/>
      <c r="AAS34" s="1056" t="s">
        <v>4</v>
      </c>
      <c r="AAT34" s="1057"/>
      <c r="AAU34" s="49"/>
      <c r="ABB34" s="1056" t="s">
        <v>4</v>
      </c>
      <c r="ABC34" s="1057"/>
      <c r="ABD34" s="49"/>
      <c r="ABK34" s="1056" t="s">
        <v>4</v>
      </c>
      <c r="ABL34" s="1057"/>
      <c r="ABM34" s="49"/>
      <c r="ABT34" s="1056" t="s">
        <v>4</v>
      </c>
      <c r="ABU34" s="1057"/>
      <c r="ABV34" s="49"/>
      <c r="ACC34" s="1056" t="s">
        <v>4</v>
      </c>
      <c r="ACD34" s="1057"/>
      <c r="ACE34" s="49"/>
      <c r="ACL34" s="1056" t="s">
        <v>4</v>
      </c>
      <c r="ACM34" s="1057"/>
      <c r="ACN34" s="49"/>
      <c r="ACU34" s="1056" t="s">
        <v>4</v>
      </c>
      <c r="ACV34" s="1057"/>
      <c r="ACW34" s="49"/>
      <c r="ADD34" s="1056" t="s">
        <v>4</v>
      </c>
      <c r="ADE34" s="1057"/>
      <c r="ADF34" s="49"/>
      <c r="ADM34" s="1056" t="s">
        <v>4</v>
      </c>
      <c r="ADN34" s="1057"/>
      <c r="ADO34" s="49"/>
      <c r="ADV34" s="1056" t="s">
        <v>4</v>
      </c>
      <c r="ADW34" s="1057"/>
      <c r="ADX34" s="49"/>
      <c r="AEE34" s="1056" t="s">
        <v>4</v>
      </c>
      <c r="AEF34" s="1057"/>
      <c r="AEG34" s="49"/>
      <c r="AEN34" s="1056" t="s">
        <v>4</v>
      </c>
      <c r="AEO34" s="105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6" t="s">
        <v>270</v>
      </c>
      <c r="B1" s="1086"/>
      <c r="C1" s="1086"/>
      <c r="D1" s="1086"/>
      <c r="E1" s="1086"/>
      <c r="F1" s="1086"/>
      <c r="G1" s="108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87" t="s">
        <v>167</v>
      </c>
      <c r="C4" s="514"/>
      <c r="D4" s="283"/>
      <c r="E4" s="369"/>
      <c r="F4" s="339"/>
      <c r="G4" s="260"/>
    </row>
    <row r="5" spans="1:10" ht="15" customHeight="1" x14ac:dyDescent="0.25">
      <c r="A5" s="1080" t="s">
        <v>68</v>
      </c>
      <c r="B5" s="1088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1"/>
      <c r="B6" s="1089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4" t="s">
        <v>11</v>
      </c>
      <c r="D55" s="1085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0"/>
      <c r="B1" s="1050"/>
      <c r="C1" s="1050"/>
      <c r="D1" s="1050"/>
      <c r="E1" s="1050"/>
      <c r="F1" s="1050"/>
      <c r="G1" s="105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0"/>
      <c r="B5" s="1082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1"/>
      <c r="B6" s="1083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4" t="s">
        <v>11</v>
      </c>
      <c r="D55" s="1085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9" t="s">
        <v>272</v>
      </c>
      <c r="B1" s="1059"/>
      <c r="C1" s="1059"/>
      <c r="D1" s="1059"/>
      <c r="E1" s="1059"/>
      <c r="F1" s="1059"/>
      <c r="G1" s="1059"/>
      <c r="H1" s="11">
        <v>1</v>
      </c>
      <c r="I1" s="136"/>
      <c r="J1" s="74"/>
      <c r="M1" s="1064" t="s">
        <v>253</v>
      </c>
      <c r="N1" s="1064"/>
      <c r="O1" s="1064"/>
      <c r="P1" s="1064"/>
      <c r="Q1" s="1064"/>
      <c r="R1" s="1064"/>
      <c r="S1" s="106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0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0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0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0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1" t="s">
        <v>19</v>
      </c>
      <c r="D73" s="1092"/>
      <c r="E73" s="39">
        <f>E4+E5-F70+E6+E7</f>
        <v>744.56</v>
      </c>
      <c r="F73" s="6"/>
      <c r="G73" s="6"/>
      <c r="H73" s="17"/>
      <c r="I73" s="136"/>
      <c r="J73" s="74"/>
      <c r="O73" s="1091" t="s">
        <v>19</v>
      </c>
      <c r="P73" s="1092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3" t="s">
        <v>19</v>
      </c>
      <c r="J7" s="109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4"/>
      <c r="J8" s="1096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1" t="s">
        <v>19</v>
      </c>
      <c r="D64" s="109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7"/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098" t="s">
        <v>50</v>
      </c>
      <c r="J8" s="110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099"/>
      <c r="J9" s="110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4" t="s">
        <v>11</v>
      </c>
      <c r="D40" s="108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4" t="s">
        <v>253</v>
      </c>
      <c r="B1" s="1064"/>
      <c r="C1" s="1064"/>
      <c r="D1" s="1064"/>
      <c r="E1" s="1064"/>
      <c r="F1" s="1064"/>
      <c r="G1" s="10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06" t="s">
        <v>67</v>
      </c>
      <c r="B5" s="1108" t="s">
        <v>140</v>
      </c>
      <c r="C5" s="267">
        <v>60</v>
      </c>
      <c r="D5" s="336">
        <v>44448</v>
      </c>
      <c r="E5" s="338">
        <v>3412.85</v>
      </c>
      <c r="F5" s="339">
        <v>160</v>
      </c>
      <c r="G5" s="327">
        <f>F44</f>
        <v>0</v>
      </c>
      <c r="H5" s="59">
        <f>E4+E5+E6-G5</f>
        <v>3412.85</v>
      </c>
    </row>
    <row r="6" spans="1:10" ht="17.25" thickTop="1" thickBot="1" x14ac:dyDescent="0.3">
      <c r="A6" s="1107"/>
      <c r="B6" s="1109"/>
      <c r="C6" s="267"/>
      <c r="D6" s="336"/>
      <c r="E6" s="340"/>
      <c r="F6" s="341"/>
      <c r="G6" s="260"/>
      <c r="I6" s="1110" t="s">
        <v>3</v>
      </c>
      <c r="J6" s="110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05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3412.85</v>
      </c>
      <c r="J8" s="131">
        <f>F4+F5+F6-C8</f>
        <v>160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3412.85</v>
      </c>
      <c r="J9" s="289">
        <f>J8-C9</f>
        <v>160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3412.85</v>
      </c>
      <c r="J10" s="289">
        <f t="shared" ref="J10:J42" si="2">J9-C10</f>
        <v>160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3412.85</v>
      </c>
      <c r="J11" s="289">
        <f t="shared" si="2"/>
        <v>160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3412.85</v>
      </c>
      <c r="J12" s="289">
        <f t="shared" si="2"/>
        <v>160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3412.85</v>
      </c>
      <c r="J13" s="289">
        <f t="shared" si="2"/>
        <v>160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3412.85</v>
      </c>
      <c r="J14" s="289">
        <f t="shared" si="2"/>
        <v>160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3412.85</v>
      </c>
      <c r="J15" s="289">
        <f t="shared" si="2"/>
        <v>160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3412.85</v>
      </c>
      <c r="J16" s="289">
        <f t="shared" si="2"/>
        <v>160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3412.85</v>
      </c>
      <c r="J17" s="289">
        <f t="shared" si="2"/>
        <v>160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3412.85</v>
      </c>
      <c r="J18" s="289">
        <f t="shared" si="2"/>
        <v>160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3412.85</v>
      </c>
      <c r="J19" s="289">
        <f t="shared" si="2"/>
        <v>160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3412.85</v>
      </c>
      <c r="J20" s="289">
        <f t="shared" si="2"/>
        <v>160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3412.85</v>
      </c>
      <c r="J21" s="131">
        <f t="shared" si="2"/>
        <v>160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3412.85</v>
      </c>
      <c r="J22" s="131">
        <f t="shared" si="2"/>
        <v>160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3412.85</v>
      </c>
      <c r="J23" s="131">
        <f t="shared" si="2"/>
        <v>160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3412.85</v>
      </c>
      <c r="J24" s="131">
        <f t="shared" si="2"/>
        <v>160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3412.85</v>
      </c>
      <c r="J25" s="131">
        <f t="shared" si="2"/>
        <v>160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3412.85</v>
      </c>
      <c r="J26" s="131">
        <f t="shared" si="2"/>
        <v>160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3412.85</v>
      </c>
      <c r="J27" s="131">
        <f t="shared" si="2"/>
        <v>160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3412.85</v>
      </c>
      <c r="J28" s="289">
        <f t="shared" si="2"/>
        <v>160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3412.85</v>
      </c>
      <c r="J29" s="289">
        <f t="shared" si="2"/>
        <v>160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3412.85</v>
      </c>
      <c r="J30" s="289">
        <f t="shared" si="2"/>
        <v>160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3412.85</v>
      </c>
      <c r="J31" s="289">
        <f t="shared" si="2"/>
        <v>160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3412.85</v>
      </c>
      <c r="J32" s="289">
        <f t="shared" si="2"/>
        <v>160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3412.85</v>
      </c>
      <c r="J33" s="131">
        <f t="shared" si="2"/>
        <v>160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3412.85</v>
      </c>
      <c r="J34" s="131">
        <f t="shared" si="2"/>
        <v>160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3412.85</v>
      </c>
      <c r="J35" s="131">
        <f t="shared" si="2"/>
        <v>160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3412.85</v>
      </c>
      <c r="J36" s="131">
        <f t="shared" si="2"/>
        <v>160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3412.85</v>
      </c>
      <c r="J37" s="131">
        <f t="shared" si="2"/>
        <v>160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3412.85</v>
      </c>
      <c r="J38" s="131">
        <f t="shared" si="2"/>
        <v>160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3412.85</v>
      </c>
      <c r="J39" s="131">
        <f t="shared" si="2"/>
        <v>160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3412.85</v>
      </c>
      <c r="J40" s="131">
        <f t="shared" si="2"/>
        <v>160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3412.85</v>
      </c>
      <c r="J41" s="131">
        <f t="shared" si="2"/>
        <v>160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3412.85</v>
      </c>
      <c r="J42" s="131">
        <f t="shared" si="2"/>
        <v>160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160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4" t="s">
        <v>11</v>
      </c>
      <c r="D47" s="1085"/>
      <c r="E47" s="152">
        <f>E5+E4+E6+-F44</f>
        <v>3412.85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4"/>
      <c r="B1" s="1064"/>
      <c r="C1" s="1064"/>
      <c r="D1" s="1064"/>
      <c r="E1" s="1064"/>
      <c r="F1" s="1064"/>
      <c r="G1" s="106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0"/>
      <c r="B5" s="110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1"/>
      <c r="B6" s="1109"/>
      <c r="C6" s="267"/>
      <c r="D6" s="336"/>
      <c r="E6" s="340"/>
      <c r="F6" s="341"/>
      <c r="G6" s="260"/>
      <c r="I6" s="1110" t="s">
        <v>3</v>
      </c>
      <c r="J6" s="11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0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4" t="s">
        <v>11</v>
      </c>
      <c r="D33" s="1085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59" t="s">
        <v>273</v>
      </c>
      <c r="B1" s="1059"/>
      <c r="C1" s="1059"/>
      <c r="D1" s="1059"/>
      <c r="E1" s="1059"/>
      <c r="F1" s="1059"/>
      <c r="G1" s="1059"/>
      <c r="H1" s="100" t="s">
        <v>286</v>
      </c>
      <c r="L1" s="1059" t="str">
        <f>A1</f>
        <v>INVENTARIO    DEL MES DE   AGOSTO     2021</v>
      </c>
      <c r="M1" s="1059"/>
      <c r="N1" s="1059"/>
      <c r="O1" s="1059"/>
      <c r="P1" s="1059"/>
      <c r="Q1" s="1059"/>
      <c r="R1" s="1059"/>
      <c r="S1" s="100" t="s">
        <v>287</v>
      </c>
      <c r="W1" s="1064" t="s">
        <v>253</v>
      </c>
      <c r="X1" s="1064"/>
      <c r="Y1" s="1064"/>
      <c r="Z1" s="1064"/>
      <c r="AA1" s="1064"/>
      <c r="AB1" s="1064"/>
      <c r="AC1" s="1064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2" t="s">
        <v>67</v>
      </c>
      <c r="B5" s="1118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2" t="s">
        <v>67</v>
      </c>
      <c r="M5" s="1118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2" t="s">
        <v>67</v>
      </c>
      <c r="X5" s="1113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2"/>
      <c r="B6" s="1118"/>
      <c r="C6" s="510"/>
      <c r="D6" s="268"/>
      <c r="E6" s="580"/>
      <c r="F6" s="150"/>
      <c r="G6" s="327"/>
      <c r="H6" s="59">
        <f>E4+E5+E6+E7-G5</f>
        <v>1031.04</v>
      </c>
      <c r="L6" s="1112"/>
      <c r="M6" s="1118"/>
      <c r="N6" s="510"/>
      <c r="O6" s="268"/>
      <c r="P6" s="580"/>
      <c r="Q6" s="150"/>
      <c r="R6" s="327"/>
      <c r="S6" s="59">
        <f>P4+P5+P6+P7-R5</f>
        <v>1004.37</v>
      </c>
      <c r="W6" s="1112"/>
      <c r="X6" s="1113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4" t="s">
        <v>3</v>
      </c>
      <c r="J7" s="1116" t="s">
        <v>4</v>
      </c>
      <c r="L7" s="311"/>
      <c r="M7" s="935"/>
      <c r="N7" s="510"/>
      <c r="O7" s="268"/>
      <c r="P7" s="580"/>
      <c r="Q7" s="150"/>
      <c r="R7" s="260"/>
      <c r="T7" s="1114" t="s">
        <v>3</v>
      </c>
      <c r="U7" s="1116" t="s">
        <v>4</v>
      </c>
      <c r="W7" s="311"/>
      <c r="X7" s="1033"/>
      <c r="Y7" s="510"/>
      <c r="Z7" s="268"/>
      <c r="AA7" s="580"/>
      <c r="AB7" s="150"/>
      <c r="AC7" s="260"/>
      <c r="AE7" s="1114" t="s">
        <v>3</v>
      </c>
      <c r="AF7" s="111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5"/>
      <c r="J8" s="111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5"/>
      <c r="U8" s="111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15"/>
      <c r="AF8" s="111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4" t="s">
        <v>11</v>
      </c>
      <c r="D48" s="1085"/>
      <c r="E48" s="152">
        <f>E6+E5-F45</f>
        <v>1031.04</v>
      </c>
      <c r="L48" s="47"/>
      <c r="N48" s="1084" t="s">
        <v>11</v>
      </c>
      <c r="O48" s="1085"/>
      <c r="P48" s="152" t="e">
        <f>P6+P5+#REF!+-Q45</f>
        <v>#REF!</v>
      </c>
      <c r="W48" s="47"/>
      <c r="Y48" s="1084" t="s">
        <v>11</v>
      </c>
      <c r="Z48" s="1085"/>
      <c r="AA48" s="152" t="e">
        <f>AA6+AA5+#REF!+-AB45</f>
        <v>#REF!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1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1" t="s">
        <v>75</v>
      </c>
      <c r="C4" s="104"/>
      <c r="D4" s="141"/>
      <c r="E4" s="87"/>
      <c r="F4" s="74"/>
      <c r="G4" s="607"/>
    </row>
    <row r="5" spans="1:9" x14ac:dyDescent="0.25">
      <c r="A5" s="76"/>
      <c r="B5" s="112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workbookViewId="0">
      <pane ySplit="8" topLeftCell="A9" activePane="bottomLeft" state="frozen"/>
      <selection pane="bottomLeft" activeCell="E32" sqref="E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59" t="s">
        <v>267</v>
      </c>
      <c r="B1" s="1059"/>
      <c r="C1" s="1059"/>
      <c r="D1" s="1059"/>
      <c r="E1" s="1059"/>
      <c r="F1" s="1059"/>
      <c r="G1" s="1059"/>
      <c r="H1" s="11">
        <v>1</v>
      </c>
      <c r="K1" s="1059" t="str">
        <f>A1</f>
        <v>INVENTARIO   DEL MES DE AGOSTO 2021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154</v>
      </c>
      <c r="B5" s="1060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3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</row>
    <row r="6" spans="1:19" x14ac:dyDescent="0.25">
      <c r="A6" s="704"/>
      <c r="B6" s="1060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3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</row>
    <row r="7" spans="1:1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</row>
    <row r="10" spans="1:1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2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</row>
    <row r="11" spans="1:19" x14ac:dyDescent="0.25">
      <c r="A11" s="206"/>
      <c r="B11" s="84">
        <f t="shared" ref="B11:B54" si="3">B10-C11</f>
        <v>30</v>
      </c>
      <c r="C11" s="15">
        <v>20</v>
      </c>
      <c r="D11" s="285">
        <v>257.11</v>
      </c>
      <c r="E11" s="318">
        <v>44433</v>
      </c>
      <c r="F11" s="285">
        <f t="shared" si="2"/>
        <v>257.11</v>
      </c>
      <c r="G11" s="286" t="s">
        <v>224</v>
      </c>
      <c r="H11" s="287">
        <v>90</v>
      </c>
      <c r="I11" s="297">
        <f t="shared" ref="I11:I74" si="4">I10-F11</f>
        <v>386.39</v>
      </c>
      <c r="J11" s="163"/>
      <c r="K11" s="206"/>
      <c r="L11" s="84">
        <f t="shared" ref="L11:L54" si="5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6">S10-P11</f>
        <v>428.17</v>
      </c>
    </row>
    <row r="12" spans="1:19" x14ac:dyDescent="0.25">
      <c r="A12" s="206"/>
      <c r="B12" s="84">
        <f t="shared" si="3"/>
        <v>30</v>
      </c>
      <c r="C12" s="15"/>
      <c r="D12" s="366"/>
      <c r="E12" s="1014"/>
      <c r="F12" s="366">
        <f t="shared" si="2"/>
        <v>0</v>
      </c>
      <c r="G12" s="1015"/>
      <c r="H12" s="326"/>
      <c r="I12" s="297">
        <f t="shared" si="4"/>
        <v>386.39</v>
      </c>
      <c r="J12" s="163"/>
      <c r="K12" s="206"/>
      <c r="L12" s="84">
        <f t="shared" si="5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6"/>
        <v>428.17</v>
      </c>
    </row>
    <row r="13" spans="1:19" x14ac:dyDescent="0.25">
      <c r="A13" s="83" t="s">
        <v>33</v>
      </c>
      <c r="B13" s="84">
        <f t="shared" si="3"/>
        <v>30</v>
      </c>
      <c r="C13" s="15"/>
      <c r="D13" s="366"/>
      <c r="E13" s="1014"/>
      <c r="F13" s="366">
        <f t="shared" si="2"/>
        <v>0</v>
      </c>
      <c r="G13" s="1015"/>
      <c r="H13" s="326"/>
      <c r="I13" s="297">
        <f t="shared" si="4"/>
        <v>386.39</v>
      </c>
      <c r="J13" s="163"/>
      <c r="K13" s="83" t="s">
        <v>33</v>
      </c>
      <c r="L13" s="84">
        <f t="shared" si="5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6"/>
        <v>428.17</v>
      </c>
    </row>
    <row r="14" spans="1:19" x14ac:dyDescent="0.25">
      <c r="A14" s="74"/>
      <c r="B14" s="84">
        <f t="shared" si="3"/>
        <v>30</v>
      </c>
      <c r="C14" s="15"/>
      <c r="D14" s="366"/>
      <c r="E14" s="1014"/>
      <c r="F14" s="366">
        <f t="shared" si="2"/>
        <v>0</v>
      </c>
      <c r="G14" s="1015"/>
      <c r="H14" s="326"/>
      <c r="I14" s="297">
        <f t="shared" si="4"/>
        <v>386.39</v>
      </c>
      <c r="J14" s="163"/>
      <c r="K14" s="74"/>
      <c r="L14" s="84">
        <f t="shared" si="5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6"/>
        <v>428.17</v>
      </c>
    </row>
    <row r="15" spans="1:19" x14ac:dyDescent="0.25">
      <c r="A15" s="74"/>
      <c r="B15" s="84">
        <f t="shared" si="3"/>
        <v>30</v>
      </c>
      <c r="C15" s="15"/>
      <c r="D15" s="366"/>
      <c r="E15" s="1014"/>
      <c r="F15" s="366">
        <f t="shared" si="2"/>
        <v>0</v>
      </c>
      <c r="G15" s="1015"/>
      <c r="H15" s="326"/>
      <c r="I15" s="297">
        <f t="shared" si="4"/>
        <v>386.39</v>
      </c>
      <c r="J15" s="163"/>
      <c r="K15" s="74"/>
      <c r="L15" s="84">
        <f t="shared" si="5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6"/>
        <v>428.17</v>
      </c>
    </row>
    <row r="16" spans="1:19" x14ac:dyDescent="0.25">
      <c r="B16" s="84">
        <f t="shared" si="3"/>
        <v>30</v>
      </c>
      <c r="C16" s="15"/>
      <c r="D16" s="366"/>
      <c r="E16" s="1014"/>
      <c r="F16" s="366">
        <f t="shared" si="2"/>
        <v>0</v>
      </c>
      <c r="G16" s="1015"/>
      <c r="H16" s="326"/>
      <c r="I16" s="297">
        <f t="shared" si="4"/>
        <v>386.39</v>
      </c>
      <c r="J16" s="163"/>
      <c r="L16" s="84">
        <f t="shared" si="5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6"/>
        <v>428.17</v>
      </c>
    </row>
    <row r="17" spans="1:19" x14ac:dyDescent="0.25">
      <c r="B17" s="84">
        <f t="shared" si="3"/>
        <v>30</v>
      </c>
      <c r="C17" s="15"/>
      <c r="D17" s="366"/>
      <c r="E17" s="1014"/>
      <c r="F17" s="366">
        <f t="shared" si="2"/>
        <v>0</v>
      </c>
      <c r="G17" s="1015"/>
      <c r="H17" s="326"/>
      <c r="I17" s="297">
        <f t="shared" si="4"/>
        <v>386.39</v>
      </c>
      <c r="J17" s="163"/>
      <c r="L17" s="84">
        <f t="shared" si="5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6"/>
        <v>428.17</v>
      </c>
    </row>
    <row r="18" spans="1:19" x14ac:dyDescent="0.25">
      <c r="A18" s="126"/>
      <c r="B18" s="84">
        <f t="shared" si="3"/>
        <v>30</v>
      </c>
      <c r="C18" s="15"/>
      <c r="D18" s="366"/>
      <c r="E18" s="1014"/>
      <c r="F18" s="366">
        <f t="shared" si="2"/>
        <v>0</v>
      </c>
      <c r="G18" s="1015"/>
      <c r="H18" s="326"/>
      <c r="I18" s="297">
        <f t="shared" si="4"/>
        <v>386.39</v>
      </c>
      <c r="J18" s="163"/>
      <c r="K18" s="126"/>
      <c r="L18" s="84">
        <f t="shared" si="5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6"/>
        <v>428.17</v>
      </c>
    </row>
    <row r="19" spans="1:19" x14ac:dyDescent="0.25">
      <c r="A19" s="126"/>
      <c r="B19" s="84">
        <f t="shared" si="3"/>
        <v>30</v>
      </c>
      <c r="C19" s="15"/>
      <c r="D19" s="366"/>
      <c r="E19" s="1014"/>
      <c r="F19" s="366">
        <f t="shared" si="2"/>
        <v>0</v>
      </c>
      <c r="G19" s="1015"/>
      <c r="H19" s="326"/>
      <c r="I19" s="297">
        <f t="shared" si="4"/>
        <v>386.39</v>
      </c>
      <c r="K19" s="126"/>
      <c r="L19" s="84">
        <f t="shared" si="5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6"/>
        <v>428.17</v>
      </c>
    </row>
    <row r="20" spans="1:19" x14ac:dyDescent="0.25">
      <c r="A20" s="126"/>
      <c r="B20" s="84">
        <f t="shared" si="3"/>
        <v>30</v>
      </c>
      <c r="C20" s="15"/>
      <c r="D20" s="366"/>
      <c r="E20" s="1014"/>
      <c r="F20" s="366">
        <f t="shared" si="2"/>
        <v>0</v>
      </c>
      <c r="G20" s="1015"/>
      <c r="H20" s="326"/>
      <c r="I20" s="297">
        <f t="shared" si="4"/>
        <v>386.39</v>
      </c>
      <c r="K20" s="126"/>
      <c r="L20" s="84">
        <f t="shared" si="5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6"/>
        <v>428.17</v>
      </c>
    </row>
    <row r="21" spans="1:19" x14ac:dyDescent="0.25">
      <c r="A21" s="126"/>
      <c r="B21" s="84">
        <f t="shared" si="3"/>
        <v>30</v>
      </c>
      <c r="C21" s="15"/>
      <c r="D21" s="366"/>
      <c r="E21" s="1014"/>
      <c r="F21" s="366">
        <f t="shared" si="2"/>
        <v>0</v>
      </c>
      <c r="G21" s="1015"/>
      <c r="H21" s="326"/>
      <c r="I21" s="297">
        <f t="shared" si="4"/>
        <v>386.39</v>
      </c>
      <c r="K21" s="126"/>
      <c r="L21" s="84">
        <f t="shared" si="5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6"/>
        <v>428.17</v>
      </c>
    </row>
    <row r="22" spans="1:19" x14ac:dyDescent="0.25">
      <c r="A22" s="126"/>
      <c r="B22" s="303">
        <f t="shared" si="3"/>
        <v>30</v>
      </c>
      <c r="C22" s="15"/>
      <c r="D22" s="366"/>
      <c r="E22" s="1014"/>
      <c r="F22" s="366">
        <f t="shared" si="2"/>
        <v>0</v>
      </c>
      <c r="G22" s="1015"/>
      <c r="H22" s="326"/>
      <c r="I22" s="297">
        <f t="shared" si="4"/>
        <v>386.39</v>
      </c>
      <c r="K22" s="126"/>
      <c r="L22" s="303">
        <f t="shared" si="5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6"/>
        <v>428.17</v>
      </c>
    </row>
    <row r="23" spans="1:19" x14ac:dyDescent="0.25">
      <c r="A23" s="127"/>
      <c r="B23" s="303">
        <f t="shared" si="3"/>
        <v>30</v>
      </c>
      <c r="C23" s="15"/>
      <c r="D23" s="366"/>
      <c r="E23" s="1014"/>
      <c r="F23" s="366">
        <f t="shared" si="2"/>
        <v>0</v>
      </c>
      <c r="G23" s="1015"/>
      <c r="H23" s="326"/>
      <c r="I23" s="297">
        <f t="shared" si="4"/>
        <v>386.39</v>
      </c>
      <c r="K23" s="127"/>
      <c r="L23" s="303">
        <f t="shared" si="5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6"/>
        <v>428.17</v>
      </c>
    </row>
    <row r="24" spans="1:19" x14ac:dyDescent="0.25">
      <c r="A24" s="126"/>
      <c r="B24" s="303">
        <f t="shared" si="3"/>
        <v>30</v>
      </c>
      <c r="C24" s="15"/>
      <c r="D24" s="366"/>
      <c r="E24" s="1014"/>
      <c r="F24" s="366">
        <f t="shared" si="2"/>
        <v>0</v>
      </c>
      <c r="G24" s="1015"/>
      <c r="H24" s="326"/>
      <c r="I24" s="297">
        <f t="shared" si="4"/>
        <v>386.39</v>
      </c>
      <c r="K24" s="126"/>
      <c r="L24" s="303">
        <f t="shared" si="5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6"/>
        <v>428.17</v>
      </c>
    </row>
    <row r="25" spans="1:19" x14ac:dyDescent="0.25">
      <c r="A25" s="126"/>
      <c r="B25" s="303">
        <f t="shared" si="3"/>
        <v>30</v>
      </c>
      <c r="C25" s="15"/>
      <c r="D25" s="366"/>
      <c r="E25" s="1014"/>
      <c r="F25" s="366">
        <f t="shared" si="2"/>
        <v>0</v>
      </c>
      <c r="G25" s="1015"/>
      <c r="H25" s="326"/>
      <c r="I25" s="297">
        <f t="shared" si="4"/>
        <v>386.39</v>
      </c>
      <c r="K25" s="126"/>
      <c r="L25" s="303">
        <f t="shared" si="5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6"/>
        <v>428.17</v>
      </c>
    </row>
    <row r="26" spans="1:19" x14ac:dyDescent="0.25">
      <c r="A26" s="126"/>
      <c r="B26" s="206">
        <f t="shared" si="3"/>
        <v>30</v>
      </c>
      <c r="C26" s="15"/>
      <c r="D26" s="285"/>
      <c r="E26" s="318"/>
      <c r="F26" s="285">
        <f t="shared" si="2"/>
        <v>0</v>
      </c>
      <c r="G26" s="286"/>
      <c r="H26" s="287"/>
      <c r="I26" s="297">
        <f t="shared" si="4"/>
        <v>386.39</v>
      </c>
      <c r="K26" s="126"/>
      <c r="L26" s="206">
        <f t="shared" si="5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6"/>
        <v>428.17</v>
      </c>
    </row>
    <row r="27" spans="1:19" x14ac:dyDescent="0.25">
      <c r="A27" s="126"/>
      <c r="B27" s="303">
        <f t="shared" si="3"/>
        <v>30</v>
      </c>
      <c r="C27" s="15"/>
      <c r="D27" s="285"/>
      <c r="E27" s="318"/>
      <c r="F27" s="285">
        <f t="shared" si="2"/>
        <v>0</v>
      </c>
      <c r="G27" s="286"/>
      <c r="H27" s="287"/>
      <c r="I27" s="297">
        <f t="shared" si="4"/>
        <v>386.39</v>
      </c>
      <c r="K27" s="126"/>
      <c r="L27" s="303">
        <f t="shared" si="5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6"/>
        <v>428.17</v>
      </c>
    </row>
    <row r="28" spans="1:19" x14ac:dyDescent="0.25">
      <c r="A28" s="126"/>
      <c r="B28" s="206">
        <f t="shared" si="3"/>
        <v>30</v>
      </c>
      <c r="C28" s="15"/>
      <c r="D28" s="285"/>
      <c r="E28" s="318"/>
      <c r="F28" s="285">
        <f t="shared" si="2"/>
        <v>0</v>
      </c>
      <c r="G28" s="286"/>
      <c r="H28" s="287"/>
      <c r="I28" s="297">
        <f t="shared" si="4"/>
        <v>386.39</v>
      </c>
      <c r="K28" s="126"/>
      <c r="L28" s="206">
        <f t="shared" si="5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6"/>
        <v>428.17</v>
      </c>
    </row>
    <row r="29" spans="1:19" x14ac:dyDescent="0.25">
      <c r="A29" s="126"/>
      <c r="B29" s="303">
        <f t="shared" si="3"/>
        <v>30</v>
      </c>
      <c r="C29" s="15"/>
      <c r="D29" s="285"/>
      <c r="E29" s="318"/>
      <c r="F29" s="285">
        <f t="shared" si="2"/>
        <v>0</v>
      </c>
      <c r="G29" s="286"/>
      <c r="H29" s="287"/>
      <c r="I29" s="297">
        <f t="shared" si="4"/>
        <v>386.39</v>
      </c>
      <c r="K29" s="126"/>
      <c r="L29" s="303">
        <f t="shared" si="5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6"/>
        <v>428.17</v>
      </c>
    </row>
    <row r="30" spans="1:19" x14ac:dyDescent="0.25">
      <c r="A30" s="126"/>
      <c r="B30" s="303">
        <f t="shared" si="3"/>
        <v>30</v>
      </c>
      <c r="C30" s="15"/>
      <c r="D30" s="285"/>
      <c r="E30" s="318"/>
      <c r="F30" s="285">
        <f t="shared" si="2"/>
        <v>0</v>
      </c>
      <c r="G30" s="286"/>
      <c r="H30" s="287"/>
      <c r="I30" s="297">
        <f t="shared" si="4"/>
        <v>386.39</v>
      </c>
      <c r="K30" s="126"/>
      <c r="L30" s="303">
        <f t="shared" si="5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6"/>
        <v>428.17</v>
      </c>
    </row>
    <row r="31" spans="1:19" x14ac:dyDescent="0.25">
      <c r="A31" s="126"/>
      <c r="B31" s="303">
        <f t="shared" si="3"/>
        <v>30</v>
      </c>
      <c r="C31" s="15"/>
      <c r="D31" s="285"/>
      <c r="E31" s="318"/>
      <c r="F31" s="285">
        <f t="shared" si="2"/>
        <v>0</v>
      </c>
      <c r="G31" s="286"/>
      <c r="H31" s="287"/>
      <c r="I31" s="297">
        <f t="shared" si="4"/>
        <v>386.39</v>
      </c>
      <c r="K31" s="126"/>
      <c r="L31" s="303">
        <f t="shared" si="5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6"/>
        <v>428.17</v>
      </c>
    </row>
    <row r="32" spans="1:19" x14ac:dyDescent="0.25">
      <c r="A32" s="126"/>
      <c r="B32" s="303">
        <f t="shared" si="3"/>
        <v>30</v>
      </c>
      <c r="C32" s="15"/>
      <c r="D32" s="285"/>
      <c r="E32" s="318"/>
      <c r="F32" s="285">
        <f t="shared" si="2"/>
        <v>0</v>
      </c>
      <c r="G32" s="286"/>
      <c r="H32" s="287"/>
      <c r="I32" s="297">
        <f t="shared" si="4"/>
        <v>386.39</v>
      </c>
      <c r="K32" s="126"/>
      <c r="L32" s="303">
        <f t="shared" si="5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6"/>
        <v>428.17</v>
      </c>
    </row>
    <row r="33" spans="1:19" x14ac:dyDescent="0.25">
      <c r="A33" s="126"/>
      <c r="B33" s="303">
        <f t="shared" si="3"/>
        <v>30</v>
      </c>
      <c r="C33" s="15"/>
      <c r="D33" s="285"/>
      <c r="E33" s="318"/>
      <c r="F33" s="285">
        <f t="shared" si="2"/>
        <v>0</v>
      </c>
      <c r="G33" s="286"/>
      <c r="H33" s="287"/>
      <c r="I33" s="297">
        <f t="shared" si="4"/>
        <v>386.39</v>
      </c>
      <c r="K33" s="126"/>
      <c r="L33" s="303">
        <f t="shared" si="5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6"/>
        <v>428.17</v>
      </c>
    </row>
    <row r="34" spans="1:19" x14ac:dyDescent="0.25">
      <c r="A34" s="126"/>
      <c r="B34" s="303">
        <f t="shared" si="3"/>
        <v>30</v>
      </c>
      <c r="C34" s="15"/>
      <c r="D34" s="285"/>
      <c r="E34" s="318"/>
      <c r="F34" s="285">
        <f t="shared" si="2"/>
        <v>0</v>
      </c>
      <c r="G34" s="286"/>
      <c r="H34" s="287"/>
      <c r="I34" s="297">
        <f t="shared" si="4"/>
        <v>386.39</v>
      </c>
      <c r="K34" s="126"/>
      <c r="L34" s="303">
        <f t="shared" si="5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6"/>
        <v>428.17</v>
      </c>
    </row>
    <row r="35" spans="1:19" x14ac:dyDescent="0.25">
      <c r="A35" s="126"/>
      <c r="B35" s="303">
        <f t="shared" si="3"/>
        <v>30</v>
      </c>
      <c r="C35" s="15"/>
      <c r="D35" s="285"/>
      <c r="E35" s="318"/>
      <c r="F35" s="285">
        <f t="shared" si="2"/>
        <v>0</v>
      </c>
      <c r="G35" s="286"/>
      <c r="H35" s="287"/>
      <c r="I35" s="297">
        <f t="shared" si="4"/>
        <v>386.39</v>
      </c>
      <c r="K35" s="126"/>
      <c r="L35" s="303">
        <f t="shared" si="5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6"/>
        <v>428.17</v>
      </c>
    </row>
    <row r="36" spans="1:19" x14ac:dyDescent="0.25">
      <c r="A36" s="126" t="s">
        <v>22</v>
      </c>
      <c r="B36" s="303">
        <f t="shared" si="3"/>
        <v>30</v>
      </c>
      <c r="C36" s="15"/>
      <c r="D36" s="285"/>
      <c r="E36" s="318"/>
      <c r="F36" s="285">
        <f t="shared" si="2"/>
        <v>0</v>
      </c>
      <c r="G36" s="286"/>
      <c r="H36" s="287"/>
      <c r="I36" s="297">
        <f t="shared" si="4"/>
        <v>386.39</v>
      </c>
      <c r="K36" s="126" t="s">
        <v>22</v>
      </c>
      <c r="L36" s="303">
        <f t="shared" si="5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6"/>
        <v>428.17</v>
      </c>
    </row>
    <row r="37" spans="1:19" x14ac:dyDescent="0.25">
      <c r="A37" s="127"/>
      <c r="B37" s="303">
        <f t="shared" si="3"/>
        <v>30</v>
      </c>
      <c r="C37" s="15"/>
      <c r="D37" s="285"/>
      <c r="E37" s="318"/>
      <c r="F37" s="285">
        <f t="shared" si="2"/>
        <v>0</v>
      </c>
      <c r="G37" s="286"/>
      <c r="H37" s="287"/>
      <c r="I37" s="297">
        <f t="shared" si="4"/>
        <v>386.39</v>
      </c>
      <c r="K37" s="127"/>
      <c r="L37" s="303">
        <f t="shared" si="5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6"/>
        <v>428.17</v>
      </c>
    </row>
    <row r="38" spans="1:19" x14ac:dyDescent="0.25">
      <c r="A38" s="126"/>
      <c r="B38" s="303">
        <f t="shared" si="3"/>
        <v>30</v>
      </c>
      <c r="C38" s="15"/>
      <c r="D38" s="285"/>
      <c r="E38" s="318"/>
      <c r="F38" s="285">
        <f t="shared" si="2"/>
        <v>0</v>
      </c>
      <c r="G38" s="286"/>
      <c r="H38" s="287"/>
      <c r="I38" s="297">
        <f t="shared" si="4"/>
        <v>386.39</v>
      </c>
      <c r="K38" s="126"/>
      <c r="L38" s="303">
        <f t="shared" si="5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6"/>
        <v>428.17</v>
      </c>
    </row>
    <row r="39" spans="1:19" x14ac:dyDescent="0.25">
      <c r="A39" s="126"/>
      <c r="B39" s="84">
        <f t="shared" si="3"/>
        <v>30</v>
      </c>
      <c r="C39" s="15"/>
      <c r="D39" s="285"/>
      <c r="E39" s="318"/>
      <c r="F39" s="285">
        <f t="shared" si="2"/>
        <v>0</v>
      </c>
      <c r="G39" s="286"/>
      <c r="H39" s="287"/>
      <c r="I39" s="297">
        <f t="shared" si="4"/>
        <v>386.39</v>
      </c>
      <c r="K39" s="126"/>
      <c r="L39" s="84">
        <f t="shared" si="5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6"/>
        <v>428.17</v>
      </c>
    </row>
    <row r="40" spans="1:19" x14ac:dyDescent="0.25">
      <c r="A40" s="126"/>
      <c r="B40" s="84">
        <f t="shared" si="3"/>
        <v>30</v>
      </c>
      <c r="C40" s="15"/>
      <c r="D40" s="285"/>
      <c r="E40" s="318"/>
      <c r="F40" s="285">
        <f t="shared" si="2"/>
        <v>0</v>
      </c>
      <c r="G40" s="286"/>
      <c r="H40" s="287"/>
      <c r="I40" s="297">
        <f t="shared" si="4"/>
        <v>386.39</v>
      </c>
      <c r="K40" s="126"/>
      <c r="L40" s="84">
        <f t="shared" si="5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6"/>
        <v>428.17</v>
      </c>
    </row>
    <row r="41" spans="1:19" x14ac:dyDescent="0.25">
      <c r="A41" s="126"/>
      <c r="B41" s="84">
        <f t="shared" si="3"/>
        <v>30</v>
      </c>
      <c r="C41" s="15"/>
      <c r="D41" s="285"/>
      <c r="E41" s="318"/>
      <c r="F41" s="285">
        <f t="shared" si="2"/>
        <v>0</v>
      </c>
      <c r="G41" s="286"/>
      <c r="H41" s="287"/>
      <c r="I41" s="297">
        <f t="shared" si="4"/>
        <v>386.39</v>
      </c>
      <c r="K41" s="126"/>
      <c r="L41" s="84">
        <f t="shared" si="5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6"/>
        <v>428.17</v>
      </c>
    </row>
    <row r="42" spans="1:19" x14ac:dyDescent="0.25">
      <c r="A42" s="126"/>
      <c r="B42" s="84">
        <f t="shared" si="3"/>
        <v>30</v>
      </c>
      <c r="C42" s="15"/>
      <c r="D42" s="285"/>
      <c r="E42" s="318"/>
      <c r="F42" s="285">
        <f t="shared" si="2"/>
        <v>0</v>
      </c>
      <c r="G42" s="286"/>
      <c r="H42" s="287"/>
      <c r="I42" s="297">
        <f t="shared" si="4"/>
        <v>386.39</v>
      </c>
      <c r="K42" s="126"/>
      <c r="L42" s="84">
        <f t="shared" si="5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6"/>
        <v>428.17</v>
      </c>
    </row>
    <row r="43" spans="1:19" x14ac:dyDescent="0.25">
      <c r="A43" s="126"/>
      <c r="B43" s="84">
        <f t="shared" si="3"/>
        <v>30</v>
      </c>
      <c r="C43" s="15"/>
      <c r="D43" s="285"/>
      <c r="E43" s="318"/>
      <c r="F43" s="285">
        <f t="shared" si="2"/>
        <v>0</v>
      </c>
      <c r="G43" s="286"/>
      <c r="H43" s="287"/>
      <c r="I43" s="297">
        <f t="shared" si="4"/>
        <v>386.39</v>
      </c>
      <c r="K43" s="126"/>
      <c r="L43" s="84">
        <f t="shared" si="5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6"/>
        <v>428.17</v>
      </c>
    </row>
    <row r="44" spans="1:19" x14ac:dyDescent="0.25">
      <c r="A44" s="126"/>
      <c r="B44" s="84">
        <f t="shared" si="3"/>
        <v>30</v>
      </c>
      <c r="C44" s="15"/>
      <c r="D44" s="285"/>
      <c r="E44" s="318"/>
      <c r="F44" s="285">
        <f t="shared" si="2"/>
        <v>0</v>
      </c>
      <c r="G44" s="286"/>
      <c r="H44" s="287"/>
      <c r="I44" s="297">
        <f t="shared" si="4"/>
        <v>386.39</v>
      </c>
      <c r="K44" s="126"/>
      <c r="L44" s="84">
        <f t="shared" si="5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6"/>
        <v>428.17</v>
      </c>
    </row>
    <row r="45" spans="1:19" x14ac:dyDescent="0.25">
      <c r="A45" s="126"/>
      <c r="B45" s="84">
        <f t="shared" si="3"/>
        <v>30</v>
      </c>
      <c r="C45" s="15"/>
      <c r="D45" s="285"/>
      <c r="E45" s="318"/>
      <c r="F45" s="285">
        <f t="shared" si="2"/>
        <v>0</v>
      </c>
      <c r="G45" s="286"/>
      <c r="H45" s="287"/>
      <c r="I45" s="297">
        <f t="shared" si="4"/>
        <v>386.39</v>
      </c>
      <c r="K45" s="126"/>
      <c r="L45" s="84">
        <f t="shared" si="5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6"/>
        <v>428.17</v>
      </c>
    </row>
    <row r="46" spans="1:19" x14ac:dyDescent="0.25">
      <c r="A46" s="126"/>
      <c r="B46" s="84">
        <f t="shared" si="3"/>
        <v>30</v>
      </c>
      <c r="C46" s="15"/>
      <c r="D46" s="285"/>
      <c r="E46" s="318"/>
      <c r="F46" s="285">
        <f t="shared" si="2"/>
        <v>0</v>
      </c>
      <c r="G46" s="286"/>
      <c r="H46" s="287"/>
      <c r="I46" s="297">
        <f t="shared" si="4"/>
        <v>386.39</v>
      </c>
      <c r="K46" s="126"/>
      <c r="L46" s="84">
        <f t="shared" si="5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6"/>
        <v>428.17</v>
      </c>
    </row>
    <row r="47" spans="1:19" x14ac:dyDescent="0.25">
      <c r="A47" s="126"/>
      <c r="B47" s="84">
        <f t="shared" si="3"/>
        <v>30</v>
      </c>
      <c r="C47" s="15"/>
      <c r="D47" s="285"/>
      <c r="E47" s="318"/>
      <c r="F47" s="285">
        <f t="shared" si="2"/>
        <v>0</v>
      </c>
      <c r="G47" s="286"/>
      <c r="H47" s="287"/>
      <c r="I47" s="297">
        <f t="shared" si="4"/>
        <v>386.39</v>
      </c>
      <c r="K47" s="126"/>
      <c r="L47" s="84">
        <f t="shared" si="5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6"/>
        <v>428.17</v>
      </c>
    </row>
    <row r="48" spans="1:19" x14ac:dyDescent="0.25">
      <c r="A48" s="126"/>
      <c r="B48" s="84">
        <f t="shared" si="3"/>
        <v>30</v>
      </c>
      <c r="C48" s="15"/>
      <c r="D48" s="285"/>
      <c r="E48" s="318"/>
      <c r="F48" s="285">
        <f t="shared" si="2"/>
        <v>0</v>
      </c>
      <c r="G48" s="286"/>
      <c r="H48" s="287"/>
      <c r="I48" s="297">
        <f t="shared" si="4"/>
        <v>386.39</v>
      </c>
      <c r="K48" s="126"/>
      <c r="L48" s="84">
        <f t="shared" si="5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6"/>
        <v>428.17</v>
      </c>
    </row>
    <row r="49" spans="1:19" x14ac:dyDescent="0.25">
      <c r="A49" s="126"/>
      <c r="B49" s="84">
        <f t="shared" si="3"/>
        <v>30</v>
      </c>
      <c r="C49" s="15"/>
      <c r="D49" s="285"/>
      <c r="E49" s="318"/>
      <c r="F49" s="285">
        <f t="shared" si="2"/>
        <v>0</v>
      </c>
      <c r="G49" s="286"/>
      <c r="H49" s="287"/>
      <c r="I49" s="297">
        <f t="shared" si="4"/>
        <v>386.39</v>
      </c>
      <c r="K49" s="126"/>
      <c r="L49" s="84">
        <f t="shared" si="5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6"/>
        <v>428.17</v>
      </c>
    </row>
    <row r="50" spans="1:19" x14ac:dyDescent="0.25">
      <c r="A50" s="126"/>
      <c r="B50" s="84">
        <f t="shared" si="3"/>
        <v>30</v>
      </c>
      <c r="C50" s="15"/>
      <c r="D50" s="285"/>
      <c r="E50" s="318"/>
      <c r="F50" s="285">
        <f t="shared" si="2"/>
        <v>0</v>
      </c>
      <c r="G50" s="286"/>
      <c r="H50" s="287"/>
      <c r="I50" s="297">
        <f t="shared" si="4"/>
        <v>386.39</v>
      </c>
      <c r="K50" s="126"/>
      <c r="L50" s="84">
        <f t="shared" si="5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6"/>
        <v>428.17</v>
      </c>
    </row>
    <row r="51" spans="1:19" x14ac:dyDescent="0.25">
      <c r="A51" s="126"/>
      <c r="B51" s="84">
        <f t="shared" si="3"/>
        <v>30</v>
      </c>
      <c r="C51" s="15"/>
      <c r="D51" s="285"/>
      <c r="E51" s="318"/>
      <c r="F51" s="285">
        <f t="shared" si="2"/>
        <v>0</v>
      </c>
      <c r="G51" s="286"/>
      <c r="H51" s="287"/>
      <c r="I51" s="297">
        <f t="shared" si="4"/>
        <v>386.39</v>
      </c>
      <c r="K51" s="126"/>
      <c r="L51" s="84">
        <f t="shared" si="5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6"/>
        <v>428.17</v>
      </c>
    </row>
    <row r="52" spans="1:19" x14ac:dyDescent="0.25">
      <c r="A52" s="126"/>
      <c r="B52" s="84">
        <f t="shared" si="3"/>
        <v>30</v>
      </c>
      <c r="C52" s="15"/>
      <c r="D52" s="285"/>
      <c r="E52" s="318"/>
      <c r="F52" s="285">
        <f t="shared" si="2"/>
        <v>0</v>
      </c>
      <c r="G52" s="286"/>
      <c r="H52" s="287"/>
      <c r="I52" s="297">
        <f t="shared" si="4"/>
        <v>386.39</v>
      </c>
      <c r="K52" s="126"/>
      <c r="L52" s="84">
        <f t="shared" si="5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6"/>
        <v>428.17</v>
      </c>
    </row>
    <row r="53" spans="1:19" x14ac:dyDescent="0.25">
      <c r="A53" s="126"/>
      <c r="B53" s="84">
        <f t="shared" si="3"/>
        <v>30</v>
      </c>
      <c r="C53" s="15"/>
      <c r="D53" s="285"/>
      <c r="E53" s="318"/>
      <c r="F53" s="285">
        <f t="shared" si="2"/>
        <v>0</v>
      </c>
      <c r="G53" s="286"/>
      <c r="H53" s="287"/>
      <c r="I53" s="297">
        <f t="shared" si="4"/>
        <v>386.39</v>
      </c>
      <c r="K53" s="126"/>
      <c r="L53" s="84">
        <f t="shared" si="5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6"/>
        <v>428.17</v>
      </c>
    </row>
    <row r="54" spans="1:19" x14ac:dyDescent="0.25">
      <c r="A54" s="126"/>
      <c r="B54" s="84">
        <f t="shared" si="3"/>
        <v>30</v>
      </c>
      <c r="C54" s="15"/>
      <c r="D54" s="285"/>
      <c r="E54" s="318"/>
      <c r="F54" s="285">
        <f t="shared" si="2"/>
        <v>0</v>
      </c>
      <c r="G54" s="286"/>
      <c r="H54" s="287"/>
      <c r="I54" s="297">
        <f t="shared" si="4"/>
        <v>386.39</v>
      </c>
      <c r="K54" s="126"/>
      <c r="L54" s="84">
        <f t="shared" si="5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6"/>
        <v>428.17</v>
      </c>
    </row>
    <row r="55" spans="1:19" x14ac:dyDescent="0.25">
      <c r="A55" s="126"/>
      <c r="B55" s="12">
        <f>B54-C55</f>
        <v>30</v>
      </c>
      <c r="C55" s="15"/>
      <c r="D55" s="285"/>
      <c r="E55" s="318"/>
      <c r="F55" s="285">
        <f t="shared" si="2"/>
        <v>0</v>
      </c>
      <c r="G55" s="286"/>
      <c r="H55" s="287"/>
      <c r="I55" s="297">
        <f t="shared" si="4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6"/>
        <v>428.17</v>
      </c>
    </row>
    <row r="56" spans="1:19" x14ac:dyDescent="0.25">
      <c r="A56" s="126"/>
      <c r="B56" s="12">
        <f t="shared" ref="B56:B75" si="7">B55-C56</f>
        <v>30</v>
      </c>
      <c r="C56" s="15"/>
      <c r="D56" s="285"/>
      <c r="E56" s="318"/>
      <c r="F56" s="285">
        <f t="shared" si="2"/>
        <v>0</v>
      </c>
      <c r="G56" s="286"/>
      <c r="H56" s="287"/>
      <c r="I56" s="297">
        <f t="shared" si="4"/>
        <v>386.39</v>
      </c>
      <c r="K56" s="126"/>
      <c r="L56" s="12">
        <f t="shared" ref="L56:L75" si="8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6"/>
        <v>428.17</v>
      </c>
    </row>
    <row r="57" spans="1:19" x14ac:dyDescent="0.25">
      <c r="A57" s="126"/>
      <c r="B57" s="12">
        <f t="shared" si="7"/>
        <v>30</v>
      </c>
      <c r="C57" s="15"/>
      <c r="D57" s="285"/>
      <c r="E57" s="318"/>
      <c r="F57" s="285">
        <f t="shared" si="2"/>
        <v>0</v>
      </c>
      <c r="G57" s="286"/>
      <c r="H57" s="287"/>
      <c r="I57" s="297">
        <f t="shared" si="4"/>
        <v>386.39</v>
      </c>
      <c r="K57" s="126"/>
      <c r="L57" s="12">
        <f t="shared" si="8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6"/>
        <v>428.17</v>
      </c>
    </row>
    <row r="58" spans="1:19" x14ac:dyDescent="0.25">
      <c r="A58" s="126"/>
      <c r="B58" s="12">
        <f t="shared" si="7"/>
        <v>30</v>
      </c>
      <c r="C58" s="15"/>
      <c r="D58" s="285"/>
      <c r="E58" s="318"/>
      <c r="F58" s="285">
        <f t="shared" si="2"/>
        <v>0</v>
      </c>
      <c r="G58" s="286"/>
      <c r="H58" s="287"/>
      <c r="I58" s="297">
        <f t="shared" si="4"/>
        <v>386.39</v>
      </c>
      <c r="K58" s="126"/>
      <c r="L58" s="12">
        <f t="shared" si="8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6"/>
        <v>428.17</v>
      </c>
    </row>
    <row r="59" spans="1:19" x14ac:dyDescent="0.25">
      <c r="A59" s="126"/>
      <c r="B59" s="12">
        <f t="shared" si="7"/>
        <v>30</v>
      </c>
      <c r="C59" s="15"/>
      <c r="D59" s="285"/>
      <c r="E59" s="318"/>
      <c r="F59" s="285">
        <f t="shared" si="2"/>
        <v>0</v>
      </c>
      <c r="G59" s="286"/>
      <c r="H59" s="287"/>
      <c r="I59" s="297">
        <f t="shared" si="4"/>
        <v>386.39</v>
      </c>
      <c r="K59" s="126"/>
      <c r="L59" s="12">
        <f t="shared" si="8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6"/>
        <v>428.17</v>
      </c>
    </row>
    <row r="60" spans="1:19" x14ac:dyDescent="0.25">
      <c r="A60" s="126"/>
      <c r="B60" s="12">
        <f t="shared" si="7"/>
        <v>30</v>
      </c>
      <c r="C60" s="15"/>
      <c r="D60" s="285"/>
      <c r="E60" s="318"/>
      <c r="F60" s="285">
        <f t="shared" si="2"/>
        <v>0</v>
      </c>
      <c r="G60" s="286"/>
      <c r="H60" s="287"/>
      <c r="I60" s="297">
        <f t="shared" si="4"/>
        <v>386.39</v>
      </c>
      <c r="K60" s="126"/>
      <c r="L60" s="12">
        <f t="shared" si="8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6"/>
        <v>428.17</v>
      </c>
    </row>
    <row r="61" spans="1:19" x14ac:dyDescent="0.25">
      <c r="A61" s="126"/>
      <c r="B61" s="12">
        <f t="shared" si="7"/>
        <v>30</v>
      </c>
      <c r="C61" s="15"/>
      <c r="D61" s="285"/>
      <c r="E61" s="318"/>
      <c r="F61" s="285">
        <f t="shared" si="2"/>
        <v>0</v>
      </c>
      <c r="G61" s="286"/>
      <c r="H61" s="287"/>
      <c r="I61" s="297">
        <f t="shared" si="4"/>
        <v>386.39</v>
      </c>
      <c r="K61" s="126"/>
      <c r="L61" s="12">
        <f t="shared" si="8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6"/>
        <v>428.17</v>
      </c>
    </row>
    <row r="62" spans="1:19" x14ac:dyDescent="0.25">
      <c r="A62" s="126"/>
      <c r="B62" s="12">
        <f t="shared" si="7"/>
        <v>30</v>
      </c>
      <c r="C62" s="15"/>
      <c r="D62" s="285"/>
      <c r="E62" s="318"/>
      <c r="F62" s="285">
        <f t="shared" si="2"/>
        <v>0</v>
      </c>
      <c r="G62" s="286"/>
      <c r="H62" s="287"/>
      <c r="I62" s="297">
        <f t="shared" si="4"/>
        <v>386.39</v>
      </c>
      <c r="K62" s="126"/>
      <c r="L62" s="12">
        <f t="shared" si="8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6"/>
        <v>428.17</v>
      </c>
    </row>
    <row r="63" spans="1:19" x14ac:dyDescent="0.25">
      <c r="A63" s="126"/>
      <c r="B63" s="12">
        <f t="shared" si="7"/>
        <v>30</v>
      </c>
      <c r="C63" s="15"/>
      <c r="D63" s="285"/>
      <c r="E63" s="318"/>
      <c r="F63" s="285">
        <f t="shared" si="2"/>
        <v>0</v>
      </c>
      <c r="G63" s="286"/>
      <c r="H63" s="287"/>
      <c r="I63" s="297">
        <f t="shared" si="4"/>
        <v>386.39</v>
      </c>
      <c r="K63" s="126"/>
      <c r="L63" s="12">
        <f t="shared" si="8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6"/>
        <v>428.17</v>
      </c>
    </row>
    <row r="64" spans="1:19" x14ac:dyDescent="0.25">
      <c r="A64" s="126"/>
      <c r="B64" s="12">
        <f t="shared" si="7"/>
        <v>30</v>
      </c>
      <c r="C64" s="15"/>
      <c r="D64" s="285"/>
      <c r="E64" s="318"/>
      <c r="F64" s="285">
        <f t="shared" si="2"/>
        <v>0</v>
      </c>
      <c r="G64" s="286"/>
      <c r="H64" s="287"/>
      <c r="I64" s="297">
        <f t="shared" si="4"/>
        <v>386.39</v>
      </c>
      <c r="K64" s="126"/>
      <c r="L64" s="12">
        <f t="shared" si="8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6"/>
        <v>428.17</v>
      </c>
    </row>
    <row r="65" spans="1:19" x14ac:dyDescent="0.25">
      <c r="A65" s="126"/>
      <c r="B65" s="12">
        <f t="shared" si="7"/>
        <v>30</v>
      </c>
      <c r="C65" s="15"/>
      <c r="D65" s="285"/>
      <c r="E65" s="318"/>
      <c r="F65" s="285">
        <f t="shared" si="2"/>
        <v>0</v>
      </c>
      <c r="G65" s="286"/>
      <c r="H65" s="287"/>
      <c r="I65" s="297">
        <f t="shared" si="4"/>
        <v>386.39</v>
      </c>
      <c r="K65" s="126"/>
      <c r="L65" s="12">
        <f t="shared" si="8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6"/>
        <v>428.17</v>
      </c>
    </row>
    <row r="66" spans="1:19" x14ac:dyDescent="0.25">
      <c r="A66" s="126"/>
      <c r="B66" s="12">
        <f t="shared" si="7"/>
        <v>30</v>
      </c>
      <c r="C66" s="15"/>
      <c r="D66" s="285"/>
      <c r="E66" s="318"/>
      <c r="F66" s="285">
        <f t="shared" si="2"/>
        <v>0</v>
      </c>
      <c r="G66" s="286"/>
      <c r="H66" s="287"/>
      <c r="I66" s="297">
        <f t="shared" si="4"/>
        <v>386.39</v>
      </c>
      <c r="K66" s="126"/>
      <c r="L66" s="12">
        <f t="shared" si="8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6"/>
        <v>428.17</v>
      </c>
    </row>
    <row r="67" spans="1:19" x14ac:dyDescent="0.25">
      <c r="A67" s="126"/>
      <c r="B67" s="12">
        <f t="shared" si="7"/>
        <v>30</v>
      </c>
      <c r="C67" s="15"/>
      <c r="D67" s="70"/>
      <c r="E67" s="231"/>
      <c r="F67" s="70">
        <f t="shared" si="2"/>
        <v>0</v>
      </c>
      <c r="G67" s="71"/>
      <c r="H67" s="72"/>
      <c r="I67" s="107">
        <f t="shared" si="4"/>
        <v>386.39</v>
      </c>
      <c r="K67" s="126"/>
      <c r="L67" s="12">
        <f t="shared" si="8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428.17</v>
      </c>
    </row>
    <row r="68" spans="1:19" x14ac:dyDescent="0.25">
      <c r="A68" s="126"/>
      <c r="B68" s="12">
        <f t="shared" si="7"/>
        <v>30</v>
      </c>
      <c r="C68" s="15"/>
      <c r="D68" s="60"/>
      <c r="E68" s="240"/>
      <c r="F68" s="70">
        <f t="shared" si="2"/>
        <v>0</v>
      </c>
      <c r="G68" s="71"/>
      <c r="H68" s="72"/>
      <c r="I68" s="107">
        <f t="shared" si="4"/>
        <v>386.39</v>
      </c>
      <c r="K68" s="126"/>
      <c r="L68" s="12">
        <f t="shared" si="8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6"/>
        <v>428.17</v>
      </c>
    </row>
    <row r="69" spans="1:19" x14ac:dyDescent="0.25">
      <c r="A69" s="126"/>
      <c r="B69" s="12">
        <f t="shared" si="7"/>
        <v>30</v>
      </c>
      <c r="C69" s="15"/>
      <c r="D69" s="60"/>
      <c r="E69" s="240"/>
      <c r="F69" s="70">
        <f t="shared" si="2"/>
        <v>0</v>
      </c>
      <c r="G69" s="71"/>
      <c r="H69" s="72"/>
      <c r="I69" s="107">
        <f t="shared" si="4"/>
        <v>386.39</v>
      </c>
      <c r="K69" s="126"/>
      <c r="L69" s="12">
        <f t="shared" si="8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6"/>
        <v>428.17</v>
      </c>
    </row>
    <row r="70" spans="1:19" x14ac:dyDescent="0.25">
      <c r="A70" s="126"/>
      <c r="B70" s="12">
        <f t="shared" si="7"/>
        <v>30</v>
      </c>
      <c r="C70" s="15"/>
      <c r="D70" s="60"/>
      <c r="E70" s="240"/>
      <c r="F70" s="70">
        <f t="shared" si="2"/>
        <v>0</v>
      </c>
      <c r="G70" s="71"/>
      <c r="H70" s="72"/>
      <c r="I70" s="107">
        <f t="shared" si="4"/>
        <v>386.39</v>
      </c>
      <c r="K70" s="126"/>
      <c r="L70" s="12">
        <f t="shared" si="8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6"/>
        <v>428.17</v>
      </c>
    </row>
    <row r="71" spans="1:19" x14ac:dyDescent="0.25">
      <c r="A71" s="126"/>
      <c r="B71" s="12">
        <f t="shared" si="7"/>
        <v>30</v>
      </c>
      <c r="C71" s="15"/>
      <c r="D71" s="60"/>
      <c r="E71" s="240"/>
      <c r="F71" s="70">
        <f t="shared" si="2"/>
        <v>0</v>
      </c>
      <c r="G71" s="71"/>
      <c r="H71" s="72"/>
      <c r="I71" s="107">
        <f t="shared" si="4"/>
        <v>386.39</v>
      </c>
      <c r="K71" s="126"/>
      <c r="L71" s="12">
        <f t="shared" si="8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6"/>
        <v>428.17</v>
      </c>
    </row>
    <row r="72" spans="1:19" x14ac:dyDescent="0.25">
      <c r="A72" s="126"/>
      <c r="B72" s="12">
        <f t="shared" si="7"/>
        <v>30</v>
      </c>
      <c r="C72" s="15"/>
      <c r="D72" s="60"/>
      <c r="E72" s="240"/>
      <c r="F72" s="70">
        <f t="shared" si="2"/>
        <v>0</v>
      </c>
      <c r="G72" s="71"/>
      <c r="H72" s="72"/>
      <c r="I72" s="107">
        <f t="shared" si="4"/>
        <v>386.39</v>
      </c>
      <c r="K72" s="126"/>
      <c r="L72" s="12">
        <f t="shared" si="8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6"/>
        <v>428.17</v>
      </c>
    </row>
    <row r="73" spans="1:19" x14ac:dyDescent="0.25">
      <c r="A73" s="126"/>
      <c r="B73" s="12">
        <f t="shared" si="7"/>
        <v>30</v>
      </c>
      <c r="C73" s="15"/>
      <c r="D73" s="60"/>
      <c r="E73" s="240"/>
      <c r="F73" s="70">
        <f t="shared" ref="F73" si="9">D73</f>
        <v>0</v>
      </c>
      <c r="G73" s="71"/>
      <c r="H73" s="72"/>
      <c r="I73" s="107">
        <f t="shared" si="4"/>
        <v>386.39</v>
      </c>
      <c r="K73" s="126"/>
      <c r="L73" s="12">
        <f t="shared" si="8"/>
        <v>34</v>
      </c>
      <c r="M73" s="15"/>
      <c r="N73" s="60"/>
      <c r="O73" s="240"/>
      <c r="P73" s="70">
        <f t="shared" ref="P73" si="10">N73</f>
        <v>0</v>
      </c>
      <c r="Q73" s="71"/>
      <c r="R73" s="72"/>
      <c r="S73" s="107">
        <f t="shared" si="6"/>
        <v>428.17</v>
      </c>
    </row>
    <row r="74" spans="1:19" x14ac:dyDescent="0.25">
      <c r="A74" s="126"/>
      <c r="B74" s="12">
        <f t="shared" si="7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4"/>
        <v>386.39</v>
      </c>
      <c r="K74" s="126"/>
      <c r="L74" s="12">
        <f t="shared" si="8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6"/>
        <v>428.17</v>
      </c>
    </row>
    <row r="75" spans="1:19" x14ac:dyDescent="0.25">
      <c r="A75" s="126"/>
      <c r="B75" s="12">
        <f t="shared" si="7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1">I74-F75</f>
        <v>386.39</v>
      </c>
      <c r="K75" s="126"/>
      <c r="L75" s="12">
        <f t="shared" si="8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2">S74-P75</f>
        <v>428.17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1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2"/>
        <v>428.17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</row>
    <row r="82" spans="3:16" ht="15.75" thickBot="1" x14ac:dyDescent="0.3"/>
    <row r="83" spans="3:16" ht="15.75" thickBot="1" x14ac:dyDescent="0.3">
      <c r="C83" s="1061" t="s">
        <v>11</v>
      </c>
      <c r="D83" s="1062"/>
      <c r="E83" s="58">
        <f>E5+E6-F78+E7</f>
        <v>386.39</v>
      </c>
      <c r="F83" s="74"/>
      <c r="M83" s="1061" t="s">
        <v>11</v>
      </c>
      <c r="N83" s="1062"/>
      <c r="O83" s="58">
        <f>O5+O6-P78+O7</f>
        <v>428.17000000000007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59" t="s">
        <v>274</v>
      </c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52" t="s">
        <v>53</v>
      </c>
      <c r="B5" s="112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52"/>
      <c r="B6" s="112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1" t="s">
        <v>11</v>
      </c>
      <c r="D60" s="106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9" t="s">
        <v>275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27" t="s">
        <v>141</v>
      </c>
      <c r="B5" s="1082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28"/>
      <c r="B6" s="1083"/>
      <c r="C6" s="510"/>
      <c r="D6" s="268"/>
      <c r="E6" s="523"/>
      <c r="F6" s="341"/>
      <c r="I6" s="1110" t="s">
        <v>3</v>
      </c>
      <c r="J6" s="110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29"/>
      <c r="J7" s="1126"/>
    </row>
    <row r="8" spans="1:11" ht="16.5" thickBot="1" x14ac:dyDescent="0.3">
      <c r="A8" s="583"/>
      <c r="B8" s="577"/>
      <c r="C8" s="510"/>
      <c r="D8" s="268"/>
      <c r="E8" s="584"/>
      <c r="F8" s="341"/>
      <c r="I8" s="1129"/>
      <c r="J8" s="112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1"/>
      <c r="J9" s="112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4" t="s">
        <v>11</v>
      </c>
      <c r="D49" s="1085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132</v>
      </c>
      <c r="C4" s="104"/>
      <c r="D4" s="141"/>
      <c r="E4" s="87"/>
      <c r="F4" s="74"/>
      <c r="G4" s="871"/>
    </row>
    <row r="5" spans="1:9" x14ac:dyDescent="0.25">
      <c r="A5" s="76"/>
      <c r="B5" s="112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81</v>
      </c>
      <c r="C4" s="104"/>
      <c r="D4" s="141"/>
      <c r="E4" s="87"/>
      <c r="F4" s="74"/>
      <c r="G4" s="628"/>
    </row>
    <row r="5" spans="1:9" x14ac:dyDescent="0.25">
      <c r="A5" s="76"/>
      <c r="B5" s="112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59" t="s">
        <v>188</v>
      </c>
      <c r="B1" s="1059"/>
      <c r="C1" s="1059"/>
      <c r="D1" s="1059"/>
      <c r="E1" s="1059"/>
      <c r="F1" s="1059"/>
      <c r="G1" s="105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2"/>
      <c r="C6" s="267"/>
      <c r="D6" s="265"/>
      <c r="E6" s="502"/>
      <c r="F6" s="289"/>
      <c r="G6" s="260"/>
      <c r="H6" s="260"/>
      <c r="I6" s="1110" t="s">
        <v>3</v>
      </c>
      <c r="J6" s="110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1"/>
      <c r="J7" s="1126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4" t="s">
        <v>11</v>
      </c>
      <c r="D47" s="1085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52"/>
      <c r="C5" s="747"/>
      <c r="D5" s="268"/>
      <c r="E5" s="280"/>
      <c r="F5" s="274"/>
      <c r="G5" s="281"/>
    </row>
    <row r="6" spans="1:9" x14ac:dyDescent="0.25">
      <c r="A6" s="270"/>
      <c r="B6" s="1052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1" t="s">
        <v>11</v>
      </c>
      <c r="D83" s="1062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5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67" t="s">
        <v>68</v>
      </c>
      <c r="B5" s="1066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67"/>
      <c r="B6" s="1066"/>
      <c r="C6" s="688"/>
      <c r="D6" s="268"/>
      <c r="E6" s="940"/>
      <c r="F6" s="74"/>
      <c r="G6" s="283">
        <f>F79</f>
        <v>0</v>
      </c>
      <c r="H6" s="7">
        <f>E6-G6+E7+E5-G5+E4</f>
        <v>2719.84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2719.84</v>
      </c>
    </row>
    <row r="11" spans="1:9" x14ac:dyDescent="0.25">
      <c r="A11" s="219"/>
      <c r="B11" s="84">
        <f>B10-C11</f>
        <v>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2719.84</v>
      </c>
    </row>
    <row r="12" spans="1:9" x14ac:dyDescent="0.25">
      <c r="A12" s="206"/>
      <c r="B12" s="84">
        <f t="shared" ref="B12:B18" si="1">B11-C12</f>
        <v>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2719.84</v>
      </c>
    </row>
    <row r="13" spans="1:9" ht="15.75" x14ac:dyDescent="0.25">
      <c r="A13" s="206"/>
      <c r="B13" s="84">
        <f t="shared" si="1"/>
        <v>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2719.84</v>
      </c>
    </row>
    <row r="14" spans="1:9" ht="15.75" x14ac:dyDescent="0.25">
      <c r="A14" s="83" t="s">
        <v>33</v>
      </c>
      <c r="B14" s="84">
        <f t="shared" si="1"/>
        <v>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2719.84</v>
      </c>
    </row>
    <row r="15" spans="1:9" ht="15.75" x14ac:dyDescent="0.25">
      <c r="A15" s="74"/>
      <c r="B15" s="84">
        <f t="shared" si="1"/>
        <v>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2719.84</v>
      </c>
    </row>
    <row r="16" spans="1:9" x14ac:dyDescent="0.25">
      <c r="A16" s="74"/>
      <c r="B16" s="84">
        <f t="shared" si="1"/>
        <v>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2719.84</v>
      </c>
    </row>
    <row r="17" spans="1:9" x14ac:dyDescent="0.25">
      <c r="B17" s="84">
        <f t="shared" si="1"/>
        <v>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2719.84</v>
      </c>
    </row>
    <row r="18" spans="1:9" x14ac:dyDescent="0.25">
      <c r="B18" s="84">
        <f t="shared" si="1"/>
        <v>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2719.84</v>
      </c>
    </row>
    <row r="19" spans="1:9" x14ac:dyDescent="0.25">
      <c r="A19" s="126"/>
      <c r="B19" s="84">
        <f>B18-C19</f>
        <v>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2719.84</v>
      </c>
    </row>
    <row r="20" spans="1:9" x14ac:dyDescent="0.25">
      <c r="A20" s="126"/>
      <c r="B20" s="84">
        <f t="shared" ref="B20:B55" si="3">B19-C20</f>
        <v>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2719.84</v>
      </c>
    </row>
    <row r="21" spans="1:9" x14ac:dyDescent="0.25">
      <c r="A21" s="126"/>
      <c r="B21" s="84">
        <f t="shared" si="3"/>
        <v>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2719.84</v>
      </c>
    </row>
    <row r="22" spans="1:9" x14ac:dyDescent="0.25">
      <c r="A22" s="126"/>
      <c r="B22" s="84">
        <f t="shared" si="3"/>
        <v>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2719.84</v>
      </c>
    </row>
    <row r="23" spans="1:9" x14ac:dyDescent="0.25">
      <c r="A23" s="126"/>
      <c r="B23" s="303">
        <f t="shared" si="3"/>
        <v>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2719.84</v>
      </c>
    </row>
    <row r="24" spans="1:9" x14ac:dyDescent="0.25">
      <c r="A24" s="127"/>
      <c r="B24" s="303">
        <f t="shared" si="3"/>
        <v>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2719.84</v>
      </c>
    </row>
    <row r="25" spans="1:9" x14ac:dyDescent="0.25">
      <c r="A25" s="126"/>
      <c r="B25" s="303">
        <f t="shared" si="3"/>
        <v>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2719.84</v>
      </c>
    </row>
    <row r="26" spans="1:9" x14ac:dyDescent="0.25">
      <c r="A26" s="126"/>
      <c r="B26" s="303">
        <f t="shared" si="3"/>
        <v>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2719.84</v>
      </c>
    </row>
    <row r="27" spans="1:9" x14ac:dyDescent="0.25">
      <c r="A27" s="126"/>
      <c r="B27" s="206">
        <f t="shared" si="3"/>
        <v>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2719.84</v>
      </c>
    </row>
    <row r="28" spans="1:9" x14ac:dyDescent="0.25">
      <c r="A28" s="126"/>
      <c r="B28" s="303">
        <f t="shared" si="3"/>
        <v>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2719.84</v>
      </c>
    </row>
    <row r="29" spans="1:9" x14ac:dyDescent="0.25">
      <c r="A29" s="126"/>
      <c r="B29" s="206">
        <f t="shared" si="3"/>
        <v>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2719.84</v>
      </c>
    </row>
    <row r="30" spans="1:9" x14ac:dyDescent="0.25">
      <c r="A30" s="126"/>
      <c r="B30" s="303">
        <f t="shared" si="3"/>
        <v>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2719.84</v>
      </c>
    </row>
    <row r="31" spans="1:9" x14ac:dyDescent="0.25">
      <c r="A31" s="126"/>
      <c r="B31" s="303">
        <f t="shared" si="3"/>
        <v>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2719.84</v>
      </c>
    </row>
    <row r="32" spans="1:9" x14ac:dyDescent="0.25">
      <c r="A32" s="126"/>
      <c r="B32" s="303">
        <f t="shared" si="3"/>
        <v>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2719.84</v>
      </c>
    </row>
    <row r="33" spans="1:9" x14ac:dyDescent="0.25">
      <c r="A33" s="126"/>
      <c r="B33" s="303">
        <f t="shared" si="3"/>
        <v>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2719.84</v>
      </c>
    </row>
    <row r="34" spans="1:9" x14ac:dyDescent="0.25">
      <c r="A34" s="126"/>
      <c r="B34" s="303">
        <f t="shared" si="3"/>
        <v>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2719.84</v>
      </c>
    </row>
    <row r="35" spans="1:9" x14ac:dyDescent="0.25">
      <c r="A35" s="126"/>
      <c r="B35" s="303">
        <f t="shared" si="3"/>
        <v>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2719.84</v>
      </c>
    </row>
    <row r="36" spans="1:9" x14ac:dyDescent="0.25">
      <c r="A36" s="126"/>
      <c r="B36" s="303">
        <f t="shared" si="3"/>
        <v>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2719.84</v>
      </c>
    </row>
    <row r="37" spans="1:9" x14ac:dyDescent="0.25">
      <c r="A37" s="126" t="s">
        <v>22</v>
      </c>
      <c r="B37" s="303">
        <f t="shared" si="3"/>
        <v>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2719.84</v>
      </c>
    </row>
    <row r="38" spans="1:9" x14ac:dyDescent="0.25">
      <c r="A38" s="127"/>
      <c r="B38" s="303">
        <f t="shared" si="3"/>
        <v>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2719.84</v>
      </c>
    </row>
    <row r="39" spans="1:9" x14ac:dyDescent="0.25">
      <c r="A39" s="126"/>
      <c r="B39" s="303">
        <f t="shared" si="3"/>
        <v>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2719.84</v>
      </c>
    </row>
    <row r="40" spans="1:9" x14ac:dyDescent="0.25">
      <c r="A40" s="126"/>
      <c r="B40" s="84">
        <f t="shared" si="3"/>
        <v>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2719.84</v>
      </c>
    </row>
    <row r="41" spans="1:9" x14ac:dyDescent="0.25">
      <c r="A41" s="126"/>
      <c r="B41" s="84">
        <f t="shared" si="3"/>
        <v>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2719.84</v>
      </c>
    </row>
    <row r="42" spans="1:9" x14ac:dyDescent="0.25">
      <c r="A42" s="126"/>
      <c r="B42" s="84">
        <f t="shared" si="3"/>
        <v>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2719.84</v>
      </c>
    </row>
    <row r="43" spans="1:9" x14ac:dyDescent="0.25">
      <c r="A43" s="126"/>
      <c r="B43" s="84">
        <f t="shared" si="3"/>
        <v>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2719.84</v>
      </c>
    </row>
    <row r="44" spans="1:9" x14ac:dyDescent="0.25">
      <c r="A44" s="126"/>
      <c r="B44" s="84">
        <f t="shared" si="3"/>
        <v>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2719.84</v>
      </c>
    </row>
    <row r="45" spans="1:9" x14ac:dyDescent="0.25">
      <c r="A45" s="126"/>
      <c r="B45" s="84">
        <f t="shared" si="3"/>
        <v>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2719.84</v>
      </c>
    </row>
    <row r="46" spans="1:9" x14ac:dyDescent="0.25">
      <c r="A46" s="126"/>
      <c r="B46" s="84">
        <f t="shared" si="3"/>
        <v>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2719.84</v>
      </c>
    </row>
    <row r="47" spans="1:9" x14ac:dyDescent="0.25">
      <c r="A47" s="126"/>
      <c r="B47" s="84">
        <f t="shared" si="3"/>
        <v>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2719.84</v>
      </c>
    </row>
    <row r="48" spans="1:9" x14ac:dyDescent="0.25">
      <c r="A48" s="126"/>
      <c r="B48" s="84">
        <f t="shared" si="3"/>
        <v>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2719.84</v>
      </c>
    </row>
    <row r="49" spans="1:9" x14ac:dyDescent="0.25">
      <c r="A49" s="126"/>
      <c r="B49" s="84">
        <f t="shared" si="3"/>
        <v>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2719.84</v>
      </c>
    </row>
    <row r="50" spans="1:9" x14ac:dyDescent="0.25">
      <c r="A50" s="126"/>
      <c r="B50" s="84">
        <f t="shared" si="3"/>
        <v>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2719.84</v>
      </c>
    </row>
    <row r="51" spans="1:9" x14ac:dyDescent="0.25">
      <c r="A51" s="126"/>
      <c r="B51" s="84">
        <f t="shared" si="3"/>
        <v>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2719.84</v>
      </c>
    </row>
    <row r="52" spans="1:9" x14ac:dyDescent="0.25">
      <c r="A52" s="126"/>
      <c r="B52" s="84">
        <f t="shared" si="3"/>
        <v>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2719.84</v>
      </c>
    </row>
    <row r="53" spans="1:9" x14ac:dyDescent="0.25">
      <c r="A53" s="126"/>
      <c r="B53" s="84">
        <f t="shared" si="3"/>
        <v>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2719.84</v>
      </c>
    </row>
    <row r="54" spans="1:9" x14ac:dyDescent="0.25">
      <c r="A54" s="126"/>
      <c r="B54" s="84">
        <f t="shared" si="3"/>
        <v>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2719.84</v>
      </c>
    </row>
    <row r="55" spans="1:9" x14ac:dyDescent="0.25">
      <c r="A55" s="126"/>
      <c r="B55" s="84">
        <f t="shared" si="3"/>
        <v>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2719.84</v>
      </c>
    </row>
    <row r="56" spans="1:9" x14ac:dyDescent="0.25">
      <c r="A56" s="126"/>
      <c r="B56" s="12">
        <f>B55-C56</f>
        <v>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2719.84</v>
      </c>
    </row>
    <row r="57" spans="1:9" x14ac:dyDescent="0.25">
      <c r="A57" s="126"/>
      <c r="B57" s="12">
        <f t="shared" ref="B57:B76" si="4">B56-C57</f>
        <v>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2719.84</v>
      </c>
    </row>
    <row r="58" spans="1:9" x14ac:dyDescent="0.25">
      <c r="A58" s="126"/>
      <c r="B58" s="12">
        <f t="shared" si="4"/>
        <v>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2719.84</v>
      </c>
    </row>
    <row r="59" spans="1:9" x14ac:dyDescent="0.25">
      <c r="A59" s="126"/>
      <c r="B59" s="12">
        <f t="shared" si="4"/>
        <v>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2719.84</v>
      </c>
    </row>
    <row r="60" spans="1:9" x14ac:dyDescent="0.25">
      <c r="A60" s="126"/>
      <c r="B60" s="12">
        <f t="shared" si="4"/>
        <v>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2719.84</v>
      </c>
    </row>
    <row r="61" spans="1:9" x14ac:dyDescent="0.25">
      <c r="A61" s="126"/>
      <c r="B61" s="12">
        <f t="shared" si="4"/>
        <v>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2719.84</v>
      </c>
    </row>
    <row r="62" spans="1:9" x14ac:dyDescent="0.25">
      <c r="A62" s="126"/>
      <c r="B62" s="12">
        <f t="shared" si="4"/>
        <v>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2719.84</v>
      </c>
    </row>
    <row r="63" spans="1:9" x14ac:dyDescent="0.25">
      <c r="A63" s="126"/>
      <c r="B63" s="12">
        <f t="shared" si="4"/>
        <v>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2719.84</v>
      </c>
    </row>
    <row r="64" spans="1:9" x14ac:dyDescent="0.25">
      <c r="A64" s="126"/>
      <c r="B64" s="12">
        <f t="shared" si="4"/>
        <v>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2719.84</v>
      </c>
    </row>
    <row r="65" spans="1:9" x14ac:dyDescent="0.25">
      <c r="A65" s="126"/>
      <c r="B65" s="12">
        <f t="shared" si="4"/>
        <v>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2719.84</v>
      </c>
    </row>
    <row r="66" spans="1:9" x14ac:dyDescent="0.25">
      <c r="A66" s="126"/>
      <c r="B66" s="12">
        <f t="shared" si="4"/>
        <v>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2719.84</v>
      </c>
    </row>
    <row r="67" spans="1:9" x14ac:dyDescent="0.25">
      <c r="A67" s="126"/>
      <c r="B67" s="12">
        <f t="shared" si="4"/>
        <v>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2719.84</v>
      </c>
    </row>
    <row r="68" spans="1:9" x14ac:dyDescent="0.25">
      <c r="A68" s="126"/>
      <c r="B68" s="12">
        <f t="shared" si="4"/>
        <v>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2719.84</v>
      </c>
    </row>
    <row r="69" spans="1:9" x14ac:dyDescent="0.25">
      <c r="A69" s="126"/>
      <c r="B69" s="12">
        <f t="shared" si="4"/>
        <v>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2719.84</v>
      </c>
    </row>
    <row r="70" spans="1:9" x14ac:dyDescent="0.25">
      <c r="A70" s="126"/>
      <c r="B70" s="12">
        <f t="shared" si="4"/>
        <v>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2719.84</v>
      </c>
    </row>
    <row r="71" spans="1:9" x14ac:dyDescent="0.25">
      <c r="A71" s="126"/>
      <c r="B71" s="12">
        <f t="shared" si="4"/>
        <v>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2719.84</v>
      </c>
    </row>
    <row r="72" spans="1:9" x14ac:dyDescent="0.25">
      <c r="A72" s="126"/>
      <c r="B72" s="12">
        <f t="shared" si="4"/>
        <v>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2719.84</v>
      </c>
    </row>
    <row r="73" spans="1:9" x14ac:dyDescent="0.25">
      <c r="A73" s="126"/>
      <c r="B73" s="12">
        <f t="shared" si="4"/>
        <v>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2719.84</v>
      </c>
    </row>
    <row r="74" spans="1:9" x14ac:dyDescent="0.25">
      <c r="A74" s="126"/>
      <c r="B74" s="12">
        <f t="shared" si="4"/>
        <v>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2719.84</v>
      </c>
    </row>
    <row r="75" spans="1:9" x14ac:dyDescent="0.25">
      <c r="A75" s="126"/>
      <c r="B75" s="12">
        <f t="shared" si="4"/>
        <v>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2719.84</v>
      </c>
    </row>
    <row r="76" spans="1:9" x14ac:dyDescent="0.25">
      <c r="A76" s="126"/>
      <c r="B76" s="12">
        <f t="shared" si="4"/>
        <v>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2719.84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2719.84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90</v>
      </c>
    </row>
    <row r="83" spans="3:6" ht="15.75" thickBot="1" x14ac:dyDescent="0.3"/>
    <row r="84" spans="3:6" ht="15.75" thickBot="1" x14ac:dyDescent="0.3">
      <c r="C84" s="1061" t="s">
        <v>11</v>
      </c>
      <c r="D84" s="1062"/>
      <c r="E84" s="58">
        <f>E5+E6-F79+E7</f>
        <v>2719.84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1"/>
      <c r="B5" s="1052"/>
      <c r="C5" s="292"/>
      <c r="D5" s="268"/>
      <c r="E5" s="280"/>
      <c r="F5" s="274"/>
      <c r="G5" s="281"/>
    </row>
    <row r="6" spans="1:9" x14ac:dyDescent="0.25">
      <c r="A6" s="1051"/>
      <c r="B6" s="105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1" t="s">
        <v>11</v>
      </c>
      <c r="D83" s="1062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52"/>
      <c r="B5" s="1068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52"/>
      <c r="B6" s="1068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1" t="s">
        <v>11</v>
      </c>
      <c r="D40" s="106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4" t="s">
        <v>253</v>
      </c>
      <c r="B1" s="1064"/>
      <c r="C1" s="1064"/>
      <c r="D1" s="1064"/>
      <c r="E1" s="1064"/>
      <c r="F1" s="1064"/>
      <c r="G1" s="106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4" t="s">
        <v>21</v>
      </c>
      <c r="E38" s="1055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4"/>
      <c r="B1" s="1064"/>
      <c r="C1" s="1064"/>
      <c r="D1" s="1064"/>
      <c r="E1" s="1064"/>
      <c r="F1" s="1064"/>
      <c r="G1" s="10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52"/>
      <c r="B5" s="1069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52"/>
      <c r="B6" s="1070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4" t="s">
        <v>21</v>
      </c>
      <c r="E42" s="105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2021-09-13T21:01:56Z</dcterms:modified>
</cp:coreProperties>
</file>