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-120" yWindow="-120" windowWidth="20730" windowHeight="11160" firstSheet="9" activeTab="9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  CANALES  NOVIEMBRE  2022   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9" i="14" l="1"/>
  <c r="V265" i="13" l="1"/>
  <c r="S265" i="13"/>
  <c r="Q265" i="13"/>
  <c r="L265" i="13"/>
  <c r="N264" i="13"/>
  <c r="E264" i="13"/>
  <c r="N263" i="13"/>
  <c r="E263" i="13"/>
  <c r="N262" i="13"/>
  <c r="E262" i="13"/>
  <c r="E261" i="13"/>
  <c r="N260" i="13"/>
  <c r="J260" i="13"/>
  <c r="E260" i="13"/>
  <c r="N259" i="13"/>
  <c r="J259" i="13"/>
  <c r="E259" i="13"/>
  <c r="N258" i="13"/>
  <c r="J258" i="13"/>
  <c r="E258" i="13"/>
  <c r="N257" i="13"/>
  <c r="J257" i="13"/>
  <c r="E257" i="13"/>
  <c r="N256" i="13"/>
  <c r="J256" i="13"/>
  <c r="E256" i="13"/>
  <c r="N255" i="13"/>
  <c r="J255" i="13"/>
  <c r="E255" i="13"/>
  <c r="N254" i="13"/>
  <c r="J254" i="13"/>
  <c r="E254" i="13"/>
  <c r="N253" i="13"/>
  <c r="J253" i="13"/>
  <c r="E253" i="13"/>
  <c r="N252" i="13"/>
  <c r="J252" i="13"/>
  <c r="E252" i="13"/>
  <c r="N251" i="13"/>
  <c r="J251" i="13"/>
  <c r="E251" i="13"/>
  <c r="N250" i="13"/>
  <c r="J250" i="13"/>
  <c r="E250" i="13"/>
  <c r="N249" i="13"/>
  <c r="J249" i="13"/>
  <c r="E249" i="13"/>
  <c r="N248" i="13"/>
  <c r="J248" i="13"/>
  <c r="E248" i="13"/>
  <c r="N247" i="13"/>
  <c r="J247" i="13"/>
  <c r="E247" i="13"/>
  <c r="N246" i="13"/>
  <c r="J246" i="13"/>
  <c r="E246" i="13"/>
  <c r="N245" i="13"/>
  <c r="J245" i="13"/>
  <c r="E245" i="13"/>
  <c r="N244" i="13"/>
  <c r="J244" i="13"/>
  <c r="E244" i="13"/>
  <c r="N243" i="13"/>
  <c r="J243" i="13"/>
  <c r="E243" i="13"/>
  <c r="N242" i="13"/>
  <c r="J242" i="13"/>
  <c r="E242" i="13"/>
  <c r="N241" i="13"/>
  <c r="J241" i="13"/>
  <c r="E241" i="13"/>
  <c r="N240" i="13"/>
  <c r="J240" i="13"/>
  <c r="E240" i="13"/>
  <c r="N239" i="13"/>
  <c r="J239" i="13"/>
  <c r="E239" i="13"/>
  <c r="N238" i="13"/>
  <c r="J238" i="13"/>
  <c r="E238" i="13"/>
  <c r="N237" i="13"/>
  <c r="J237" i="13"/>
  <c r="E237" i="13"/>
  <c r="N236" i="13"/>
  <c r="J236" i="13"/>
  <c r="E236" i="13"/>
  <c r="N235" i="13"/>
  <c r="J235" i="13"/>
  <c r="E235" i="13"/>
  <c r="N234" i="13"/>
  <c r="J234" i="13"/>
  <c r="E234" i="13"/>
  <c r="N233" i="13"/>
  <c r="J233" i="13"/>
  <c r="E233" i="13"/>
  <c r="N232" i="13"/>
  <c r="J232" i="13"/>
  <c r="E232" i="13"/>
  <c r="N231" i="13"/>
  <c r="J231" i="13"/>
  <c r="E231" i="13"/>
  <c r="N230" i="13"/>
  <c r="J230" i="13"/>
  <c r="E230" i="13"/>
  <c r="N229" i="13"/>
  <c r="J229" i="13"/>
  <c r="E229" i="13"/>
  <c r="N228" i="13"/>
  <c r="J228" i="13"/>
  <c r="E228" i="13"/>
  <c r="N227" i="13"/>
  <c r="J227" i="13"/>
  <c r="E227" i="13"/>
  <c r="N226" i="13"/>
  <c r="J226" i="13"/>
  <c r="E226" i="13"/>
  <c r="N225" i="13"/>
  <c r="J225" i="13"/>
  <c r="E225" i="13"/>
  <c r="N224" i="13"/>
  <c r="J224" i="13"/>
  <c r="E224" i="13"/>
  <c r="N223" i="13"/>
  <c r="J223" i="13"/>
  <c r="E223" i="13"/>
  <c r="N222" i="13"/>
  <c r="J222" i="13"/>
  <c r="E222" i="13"/>
  <c r="N221" i="13"/>
  <c r="J221" i="13"/>
  <c r="E221" i="13"/>
  <c r="N220" i="13"/>
  <c r="J220" i="13"/>
  <c r="E220" i="13"/>
  <c r="N219" i="13"/>
  <c r="J219" i="13"/>
  <c r="E219" i="13"/>
  <c r="N218" i="13"/>
  <c r="J218" i="13"/>
  <c r="E218" i="13"/>
  <c r="N217" i="13"/>
  <c r="J217" i="13"/>
  <c r="E217" i="13"/>
  <c r="N216" i="13"/>
  <c r="J216" i="13"/>
  <c r="E216" i="13"/>
  <c r="N215" i="13"/>
  <c r="J215" i="13"/>
  <c r="E215" i="13"/>
  <c r="N214" i="13"/>
  <c r="J214" i="13"/>
  <c r="E214" i="13"/>
  <c r="N213" i="13"/>
  <c r="J213" i="13"/>
  <c r="E213" i="13"/>
  <c r="N212" i="13"/>
  <c r="J212" i="13"/>
  <c r="E212" i="13"/>
  <c r="N211" i="13"/>
  <c r="J211" i="13"/>
  <c r="E211" i="13"/>
  <c r="N210" i="13"/>
  <c r="J210" i="13"/>
  <c r="E210" i="13"/>
  <c r="N209" i="13"/>
  <c r="J209" i="13"/>
  <c r="E209" i="13"/>
  <c r="N208" i="13"/>
  <c r="J208" i="13"/>
  <c r="E208" i="13"/>
  <c r="N207" i="13"/>
  <c r="J207" i="13"/>
  <c r="E207" i="13"/>
  <c r="N206" i="13"/>
  <c r="J206" i="13"/>
  <c r="E206" i="13"/>
  <c r="N205" i="13"/>
  <c r="J205" i="13"/>
  <c r="E205" i="13"/>
  <c r="N204" i="13"/>
  <c r="J204" i="13"/>
  <c r="E204" i="13"/>
  <c r="N203" i="13"/>
  <c r="J203" i="13"/>
  <c r="E203" i="13"/>
  <c r="N202" i="13"/>
  <c r="J202" i="13"/>
  <c r="E202" i="13"/>
  <c r="N201" i="13"/>
  <c r="J201" i="13"/>
  <c r="E201" i="13"/>
  <c r="N200" i="13"/>
  <c r="J200" i="13"/>
  <c r="E200" i="13"/>
  <c r="N199" i="13"/>
  <c r="J199" i="13"/>
  <c r="E199" i="13"/>
  <c r="N198" i="13"/>
  <c r="J198" i="13"/>
  <c r="E198" i="13"/>
  <c r="N197" i="13"/>
  <c r="J197" i="13"/>
  <c r="E197" i="13"/>
  <c r="N196" i="13"/>
  <c r="J196" i="13"/>
  <c r="E196" i="13"/>
  <c r="N195" i="13"/>
  <c r="J195" i="13"/>
  <c r="E195" i="13"/>
  <c r="N194" i="13"/>
  <c r="J194" i="13"/>
  <c r="E194" i="13"/>
  <c r="N193" i="13"/>
  <c r="J193" i="13"/>
  <c r="E193" i="13"/>
  <c r="N192" i="13"/>
  <c r="J192" i="13"/>
  <c r="E192" i="13"/>
  <c r="N191" i="13"/>
  <c r="J191" i="13"/>
  <c r="E191" i="13"/>
  <c r="N190" i="13"/>
  <c r="J190" i="13"/>
  <c r="E190" i="13"/>
  <c r="N189" i="13"/>
  <c r="J189" i="13"/>
  <c r="E189" i="13"/>
  <c r="N188" i="13"/>
  <c r="J188" i="13"/>
  <c r="E188" i="13"/>
  <c r="N187" i="13"/>
  <c r="J187" i="13"/>
  <c r="E187" i="13"/>
  <c r="N186" i="13"/>
  <c r="J186" i="13"/>
  <c r="E186" i="13"/>
  <c r="N185" i="13"/>
  <c r="J185" i="13"/>
  <c r="E185" i="13"/>
  <c r="N184" i="13"/>
  <c r="J184" i="13"/>
  <c r="E184" i="13"/>
  <c r="N183" i="13"/>
  <c r="J183" i="13"/>
  <c r="E183" i="13"/>
  <c r="N182" i="13"/>
  <c r="J182" i="13"/>
  <c r="E182" i="13"/>
  <c r="N181" i="13"/>
  <c r="J181" i="13"/>
  <c r="E181" i="13"/>
  <c r="N180" i="13"/>
  <c r="J180" i="13"/>
  <c r="E180" i="13"/>
  <c r="N179" i="13"/>
  <c r="J179" i="13"/>
  <c r="E179" i="13"/>
  <c r="N178" i="13"/>
  <c r="J178" i="13"/>
  <c r="E178" i="13"/>
  <c r="N177" i="13"/>
  <c r="J177" i="13"/>
  <c r="E177" i="13"/>
  <c r="N176" i="13"/>
  <c r="J176" i="13"/>
  <c r="E176" i="13"/>
  <c r="N175" i="13"/>
  <c r="J175" i="13"/>
  <c r="E175" i="13"/>
  <c r="N174" i="13"/>
  <c r="J174" i="13"/>
  <c r="E174" i="13"/>
  <c r="N173" i="13"/>
  <c r="J173" i="13"/>
  <c r="E173" i="13"/>
  <c r="N172" i="13"/>
  <c r="J172" i="13"/>
  <c r="E172" i="13"/>
  <c r="N171" i="13"/>
  <c r="J171" i="13"/>
  <c r="E171" i="13"/>
  <c r="N170" i="13"/>
  <c r="J170" i="13"/>
  <c r="E170" i="13"/>
  <c r="N169" i="13"/>
  <c r="J169" i="13"/>
  <c r="E169" i="13"/>
  <c r="N168" i="13"/>
  <c r="J168" i="13"/>
  <c r="E168" i="13"/>
  <c r="N167" i="13"/>
  <c r="J167" i="13"/>
  <c r="E167" i="13"/>
  <c r="N166" i="13"/>
  <c r="J166" i="13"/>
  <c r="E166" i="13"/>
  <c r="N165" i="13"/>
  <c r="J165" i="13"/>
  <c r="E165" i="13"/>
  <c r="N164" i="13"/>
  <c r="J164" i="13"/>
  <c r="E164" i="13"/>
  <c r="N163" i="13"/>
  <c r="J163" i="13"/>
  <c r="E163" i="13"/>
  <c r="N162" i="13"/>
  <c r="J162" i="13"/>
  <c r="E162" i="13"/>
  <c r="N161" i="13"/>
  <c r="J161" i="13"/>
  <c r="E161" i="13"/>
  <c r="N160" i="13"/>
  <c r="J160" i="13"/>
  <c r="E160" i="13"/>
  <c r="N159" i="13"/>
  <c r="J159" i="13"/>
  <c r="E159" i="13"/>
  <c r="N158" i="13"/>
  <c r="J158" i="13"/>
  <c r="E158" i="13"/>
  <c r="N157" i="13"/>
  <c r="J157" i="13"/>
  <c r="E157" i="13"/>
  <c r="N156" i="13"/>
  <c r="J156" i="13"/>
  <c r="E156" i="13"/>
  <c r="N155" i="13"/>
  <c r="J155" i="13"/>
  <c r="E155" i="13"/>
  <c r="N154" i="13"/>
  <c r="J154" i="13"/>
  <c r="E154" i="13"/>
  <c r="N153" i="13"/>
  <c r="J153" i="13"/>
  <c r="E153" i="13"/>
  <c r="N152" i="13"/>
  <c r="J152" i="13"/>
  <c r="E152" i="13"/>
  <c r="N151" i="13"/>
  <c r="J151" i="13"/>
  <c r="E151" i="13"/>
  <c r="N150" i="13"/>
  <c r="J150" i="13"/>
  <c r="E150" i="13"/>
  <c r="N149" i="13"/>
  <c r="J149" i="13"/>
  <c r="E149" i="13"/>
  <c r="N148" i="13"/>
  <c r="J148" i="13"/>
  <c r="E148" i="13"/>
  <c r="N147" i="13"/>
  <c r="J147" i="13"/>
  <c r="E147" i="13"/>
  <c r="N146" i="13"/>
  <c r="J146" i="13"/>
  <c r="E146" i="13"/>
  <c r="N145" i="13"/>
  <c r="J145" i="13"/>
  <c r="E145" i="13"/>
  <c r="N144" i="13"/>
  <c r="J144" i="13"/>
  <c r="E144" i="13"/>
  <c r="N143" i="13"/>
  <c r="J143" i="13"/>
  <c r="E143" i="13"/>
  <c r="N142" i="13"/>
  <c r="J142" i="13"/>
  <c r="E142" i="13"/>
  <c r="N141" i="13"/>
  <c r="J141" i="13"/>
  <c r="E141" i="13"/>
  <c r="N140" i="13"/>
  <c r="J140" i="13"/>
  <c r="E140" i="13"/>
  <c r="N139" i="13"/>
  <c r="J139" i="13"/>
  <c r="E139" i="13"/>
  <c r="N138" i="13"/>
  <c r="J138" i="13"/>
  <c r="E138" i="13"/>
  <c r="N137" i="13"/>
  <c r="J137" i="13"/>
  <c r="E137" i="13"/>
  <c r="N136" i="13"/>
  <c r="J136" i="13"/>
  <c r="E136" i="13"/>
  <c r="N135" i="13"/>
  <c r="J135" i="13"/>
  <c r="E135" i="13"/>
  <c r="N134" i="13"/>
  <c r="J134" i="13"/>
  <c r="E134" i="13"/>
  <c r="N133" i="13"/>
  <c r="J133" i="13"/>
  <c r="E133" i="13"/>
  <c r="N132" i="13"/>
  <c r="J132" i="13"/>
  <c r="E132" i="13"/>
  <c r="N131" i="13"/>
  <c r="J131" i="13"/>
  <c r="E131" i="13"/>
  <c r="N130" i="13"/>
  <c r="J130" i="13"/>
  <c r="E130" i="13"/>
  <c r="N129" i="13"/>
  <c r="J129" i="13"/>
  <c r="E129" i="13"/>
  <c r="N128" i="13"/>
  <c r="J128" i="13"/>
  <c r="E128" i="13"/>
  <c r="N127" i="13"/>
  <c r="J127" i="13"/>
  <c r="E127" i="13"/>
  <c r="N126" i="13"/>
  <c r="J126" i="13"/>
  <c r="E126" i="13"/>
  <c r="N125" i="13"/>
  <c r="J125" i="13"/>
  <c r="E125" i="13"/>
  <c r="N124" i="13"/>
  <c r="J124" i="13"/>
  <c r="E124" i="13"/>
  <c r="N123" i="13"/>
  <c r="J123" i="13"/>
  <c r="E123" i="13"/>
  <c r="N122" i="13"/>
  <c r="J122" i="13"/>
  <c r="E122" i="13"/>
  <c r="N121" i="13"/>
  <c r="J121" i="13"/>
  <c r="E121" i="13"/>
  <c r="N120" i="13"/>
  <c r="J120" i="13"/>
  <c r="E120" i="13"/>
  <c r="N119" i="13"/>
  <c r="J119" i="13"/>
  <c r="E119" i="13"/>
  <c r="N118" i="13"/>
  <c r="J118" i="13"/>
  <c r="E118" i="13"/>
  <c r="N117" i="13"/>
  <c r="J117" i="13"/>
  <c r="E117" i="13"/>
  <c r="N116" i="13"/>
  <c r="J116" i="13"/>
  <c r="E116" i="13"/>
  <c r="N115" i="13"/>
  <c r="J115" i="13"/>
  <c r="E115" i="13"/>
  <c r="N114" i="13"/>
  <c r="J114" i="13"/>
  <c r="E114" i="13"/>
  <c r="N113" i="13"/>
  <c r="J113" i="13"/>
  <c r="E113" i="13"/>
  <c r="N112" i="13"/>
  <c r="J112" i="13"/>
  <c r="E112" i="13"/>
  <c r="N111" i="13"/>
  <c r="J111" i="13"/>
  <c r="E111" i="13"/>
  <c r="N110" i="13"/>
  <c r="J110" i="13"/>
  <c r="E110" i="13"/>
  <c r="N109" i="13"/>
  <c r="J109" i="13"/>
  <c r="E109" i="13"/>
  <c r="N108" i="13"/>
  <c r="J108" i="13"/>
  <c r="E108" i="13"/>
  <c r="N107" i="13"/>
  <c r="J107" i="13"/>
  <c r="E107" i="13"/>
  <c r="N106" i="13"/>
  <c r="J106" i="13"/>
  <c r="E106" i="13"/>
  <c r="N105" i="13"/>
  <c r="J105" i="13"/>
  <c r="E105" i="13"/>
  <c r="N104" i="13"/>
  <c r="J104" i="13"/>
  <c r="E104" i="13"/>
  <c r="N103" i="13"/>
  <c r="J103" i="13"/>
  <c r="E103" i="13"/>
  <c r="N102" i="13"/>
  <c r="J102" i="13"/>
  <c r="E102" i="13"/>
  <c r="N101" i="13"/>
  <c r="J101" i="13"/>
  <c r="E101" i="13"/>
  <c r="N100" i="13"/>
  <c r="J100" i="13"/>
  <c r="E100" i="13"/>
  <c r="N99" i="13"/>
  <c r="J99" i="13"/>
  <c r="E99" i="13"/>
  <c r="N98" i="13"/>
  <c r="J98" i="13"/>
  <c r="E98" i="13"/>
  <c r="N97" i="13"/>
  <c r="J97" i="13"/>
  <c r="E97" i="13"/>
  <c r="N96" i="13"/>
  <c r="J96" i="13"/>
  <c r="E96" i="13"/>
  <c r="N95" i="13"/>
  <c r="J95" i="13"/>
  <c r="E95" i="13"/>
  <c r="N94" i="13"/>
  <c r="J94" i="13"/>
  <c r="E94" i="13"/>
  <c r="N93" i="13"/>
  <c r="J93" i="13"/>
  <c r="E93" i="13"/>
  <c r="N92" i="13"/>
  <c r="J92" i="13"/>
  <c r="E92" i="13"/>
  <c r="N91" i="13"/>
  <c r="J91" i="13"/>
  <c r="E91" i="13"/>
  <c r="N90" i="13"/>
  <c r="J90" i="13"/>
  <c r="E90" i="13"/>
  <c r="N89" i="13"/>
  <c r="J89" i="13"/>
  <c r="E89" i="13"/>
  <c r="N88" i="13"/>
  <c r="J88" i="13"/>
  <c r="E88" i="13"/>
  <c r="N87" i="13"/>
  <c r="J87" i="13"/>
  <c r="E87" i="13"/>
  <c r="N86" i="13"/>
  <c r="J86" i="13"/>
  <c r="E86" i="13"/>
  <c r="N85" i="13"/>
  <c r="J85" i="13"/>
  <c r="E85" i="13"/>
  <c r="N84" i="13"/>
  <c r="J84" i="13"/>
  <c r="E84" i="13"/>
  <c r="N83" i="13"/>
  <c r="J83" i="13"/>
  <c r="N82" i="13"/>
  <c r="J82" i="13"/>
  <c r="N81" i="13"/>
  <c r="J81" i="13"/>
  <c r="N80" i="13"/>
  <c r="J80" i="13"/>
  <c r="N79" i="13"/>
  <c r="J79" i="13"/>
  <c r="N78" i="13"/>
  <c r="J78" i="13"/>
  <c r="N77" i="13"/>
  <c r="J77" i="13"/>
  <c r="N76" i="13"/>
  <c r="J76" i="13"/>
  <c r="N75" i="13"/>
  <c r="J75" i="13"/>
  <c r="N74" i="13"/>
  <c r="J74" i="13"/>
  <c r="N73" i="13"/>
  <c r="J73" i="13"/>
  <c r="N72" i="13"/>
  <c r="J72" i="13"/>
  <c r="N71" i="13"/>
  <c r="J71" i="13"/>
  <c r="N70" i="13"/>
  <c r="J70" i="13"/>
  <c r="N69" i="13"/>
  <c r="J69" i="13"/>
  <c r="N68" i="13"/>
  <c r="J68" i="13"/>
  <c r="N67" i="13"/>
  <c r="J67" i="13"/>
  <c r="N66" i="13"/>
  <c r="J66" i="13"/>
  <c r="N65" i="13"/>
  <c r="J65" i="13"/>
  <c r="N64" i="13"/>
  <c r="J64" i="13"/>
  <c r="N63" i="13"/>
  <c r="J63" i="13"/>
  <c r="N62" i="13"/>
  <c r="J62" i="13"/>
  <c r="N61" i="13"/>
  <c r="J61" i="13"/>
  <c r="N60" i="13"/>
  <c r="J60" i="13"/>
  <c r="N59" i="13"/>
  <c r="J59" i="13"/>
  <c r="N58" i="13"/>
  <c r="J58" i="13"/>
  <c r="N57" i="13"/>
  <c r="J57" i="13"/>
  <c r="N56" i="13"/>
  <c r="J56" i="13"/>
  <c r="N55" i="13"/>
  <c r="J55" i="13"/>
  <c r="N54" i="13"/>
  <c r="J54" i="13"/>
  <c r="E54" i="13"/>
  <c r="N53" i="13"/>
  <c r="J53" i="13"/>
  <c r="E53" i="13"/>
  <c r="N52" i="13"/>
  <c r="J52" i="13"/>
  <c r="E52" i="13"/>
  <c r="N51" i="13"/>
  <c r="J51" i="13"/>
  <c r="E51" i="13"/>
  <c r="N50" i="13"/>
  <c r="J50" i="13"/>
  <c r="E50" i="13"/>
  <c r="N49" i="13"/>
  <c r="J49" i="13"/>
  <c r="E49" i="13"/>
  <c r="N48" i="13"/>
  <c r="J48" i="13"/>
  <c r="E48" i="13"/>
  <c r="N47" i="13"/>
  <c r="J47" i="13"/>
  <c r="E47" i="13"/>
  <c r="N46" i="13"/>
  <c r="J46" i="13"/>
  <c r="E46" i="13"/>
  <c r="N45" i="13"/>
  <c r="J45" i="13"/>
  <c r="E45" i="13"/>
  <c r="N44" i="13"/>
  <c r="J44" i="13"/>
  <c r="E44" i="13"/>
  <c r="N43" i="13"/>
  <c r="J43" i="13"/>
  <c r="E43" i="13"/>
  <c r="N42" i="13"/>
  <c r="J42" i="13"/>
  <c r="E42" i="13"/>
  <c r="N41" i="13"/>
  <c r="J41" i="13"/>
  <c r="E41" i="13"/>
  <c r="N40" i="13"/>
  <c r="J40" i="13"/>
  <c r="E40" i="13"/>
  <c r="N39" i="13"/>
  <c r="J39" i="13"/>
  <c r="E39" i="13"/>
  <c r="N38" i="13"/>
  <c r="J38" i="13"/>
  <c r="E38" i="13"/>
  <c r="N37" i="13"/>
  <c r="J37" i="13"/>
  <c r="E37" i="13"/>
  <c r="N36" i="13"/>
  <c r="J36" i="13"/>
  <c r="E36" i="13"/>
  <c r="N35" i="13"/>
  <c r="J35" i="13"/>
  <c r="E35" i="13"/>
  <c r="N34" i="13"/>
  <c r="J34" i="13"/>
  <c r="E34" i="13"/>
  <c r="N33" i="13"/>
  <c r="J33" i="13"/>
  <c r="E33" i="13"/>
  <c r="N32" i="13"/>
  <c r="J32" i="13"/>
  <c r="E32" i="13"/>
  <c r="N31" i="13"/>
  <c r="J31" i="13"/>
  <c r="E31" i="13"/>
  <c r="N30" i="13"/>
  <c r="J30" i="13"/>
  <c r="E30" i="13"/>
  <c r="N29" i="13"/>
  <c r="J29" i="13"/>
  <c r="E29" i="13"/>
  <c r="N28" i="13"/>
  <c r="J28" i="13"/>
  <c r="E28" i="13"/>
  <c r="N27" i="13"/>
  <c r="J27" i="13"/>
  <c r="E27" i="13"/>
  <c r="N26" i="13"/>
  <c r="J26" i="13"/>
  <c r="E26" i="13"/>
  <c r="N25" i="13"/>
  <c r="J25" i="13"/>
  <c r="E25" i="13"/>
  <c r="N24" i="13"/>
  <c r="J24" i="13"/>
  <c r="E24" i="13"/>
  <c r="N23" i="13"/>
  <c r="J23" i="13"/>
  <c r="E23" i="13"/>
  <c r="N22" i="13"/>
  <c r="J22" i="13"/>
  <c r="E22" i="13"/>
  <c r="N21" i="13"/>
  <c r="J21" i="13"/>
  <c r="E21" i="13"/>
  <c r="N20" i="13"/>
  <c r="J20" i="13"/>
  <c r="E20" i="13"/>
  <c r="N19" i="13"/>
  <c r="J19" i="13"/>
  <c r="E19" i="13"/>
  <c r="N18" i="13"/>
  <c r="J18" i="13"/>
  <c r="E18" i="13"/>
  <c r="N17" i="13"/>
  <c r="J17" i="13"/>
  <c r="E17" i="13"/>
  <c r="N16" i="13"/>
  <c r="J16" i="13"/>
  <c r="E16" i="13"/>
  <c r="N15" i="13"/>
  <c r="J15" i="13"/>
  <c r="E15" i="13"/>
  <c r="N14" i="13"/>
  <c r="J14" i="13"/>
  <c r="E14" i="13"/>
  <c r="N13" i="13"/>
  <c r="J13" i="13"/>
  <c r="E13" i="13"/>
  <c r="N12" i="13"/>
  <c r="J12" i="13"/>
  <c r="E12" i="13"/>
  <c r="N11" i="13"/>
  <c r="J11" i="13"/>
  <c r="E11" i="13"/>
  <c r="N10" i="13"/>
  <c r="J10" i="13"/>
  <c r="E10" i="13"/>
  <c r="N9" i="13"/>
  <c r="J9" i="13"/>
  <c r="E9" i="13"/>
  <c r="N8" i="13"/>
  <c r="J8" i="13"/>
  <c r="I261" i="13"/>
  <c r="N261" i="13" s="1"/>
  <c r="E8" i="13"/>
  <c r="N7" i="13"/>
  <c r="J7" i="13"/>
  <c r="E7" i="13"/>
  <c r="N6" i="13"/>
  <c r="J6" i="13"/>
  <c r="E6" i="13"/>
  <c r="N5" i="13"/>
  <c r="J5" i="13"/>
  <c r="E5" i="13"/>
  <c r="N4" i="13"/>
  <c r="J4" i="13"/>
  <c r="E4" i="13"/>
  <c r="N265" i="13" l="1"/>
  <c r="N268" i="13" s="1"/>
  <c r="N58" i="8"/>
  <c r="J58" i="8"/>
  <c r="I17" i="14" l="1"/>
  <c r="I8" i="14" l="1"/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9" i="8"/>
  <c r="N60" i="8"/>
  <c r="J57" i="8"/>
  <c r="J59" i="8"/>
  <c r="J60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6" i="8" l="1"/>
  <c r="S266" i="8"/>
  <c r="Q266" i="8"/>
  <c r="L266" i="8"/>
  <c r="N265" i="8"/>
  <c r="E265" i="8"/>
  <c r="N264" i="8"/>
  <c r="E264" i="8"/>
  <c r="N263" i="8"/>
  <c r="E263" i="8"/>
  <c r="E262" i="8"/>
  <c r="N261" i="8"/>
  <c r="J261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2" i="8"/>
  <c r="N262" i="8" s="1"/>
  <c r="E7" i="8"/>
  <c r="N5" i="8"/>
  <c r="J5" i="8"/>
  <c r="E5" i="8"/>
  <c r="N6" i="8"/>
  <c r="J6" i="8"/>
  <c r="E6" i="8"/>
  <c r="N4" i="8"/>
  <c r="J4" i="8"/>
  <c r="E4" i="8"/>
  <c r="N266" i="8" l="1"/>
  <c r="N269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<sst xmlns="http://schemas.openxmlformats.org/spreadsheetml/2006/main" count="2782" uniqueCount="953">
  <si>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</si>
  <si>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</si>
  <si>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</si>
  <si>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</si>
  <si>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</si>
  <si>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</si>
  <si>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</si>
  <si>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</si>
  <si>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</si>
  <si>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</si>
  <si>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</si>
  <si>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</si>
  <si>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</si>
  <si>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</si>
  <si>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</si>
  <si>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</si>
  <si>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</si>
  <si>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</si>
  <si>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</si>
  <si>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</si>
  <si>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</si>
  <si>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</si>
  <si>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</si>
  <si>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</si>
  <si>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</si>
  <si>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</si>
  <si>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</si>
  <si>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</si>
  <si>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</si>
  <si>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</si>
  <si>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</si>
  <si>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</si>
  <si>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</si>
  <si>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</si>
  <si>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</si>
  <si>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</si>
  <si>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</si>
  <si>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</si>
  <si>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</si>
  <si>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</si>
  <si>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</si>
  <si>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</si>
  <si>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</si>
  <si>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</si>
  <si>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</si>
  <si>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</si>
  <si>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</si>
  <si>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</si>
  <si>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</si>
  <si>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</si>
  <si>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</si>
  <si>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</si>
  <si>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</si>
  <si>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</si>
  <si>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</si>
  <si>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</si>
  <si>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</si>
  <si>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</si>
  <si>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</si>
  <si>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</si>
  <si>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</si>
  <si>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</si>
  <si>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</si>
  <si>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</si>
  <si>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</si>
  <si>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</si>
  <si>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</si>
  <si>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</si>
  <si>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</si>
  <si>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</si>
  <si>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</si>
  <si>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</si>
  <si>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</si>
  <si>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</si>
  <si>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</si>
  <si>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</si>
  <si>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</si>
  <si>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</si>
  <si>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</si>
  <si>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</si>
  <si>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</si>
  <si>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</si>
  <si>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</si>
  <si>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</si>
  <si>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</si>
  <si>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</si>
  <si>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</si>
  <si>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</si>
  <si>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</si>
  <si>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</si>
  <si>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</si>
  <si>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</si>
  <si>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</si>
  <si>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</si>
  <si>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</si>
  <si>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</si>
  <si>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</si>
  <si>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</si>
  <si>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</si>
  <si>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</si>
  <si>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</si>
  <si>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</si>
  <si>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</si>
  <si>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</si>
  <si>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</si>
  <si>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</si>
  <si>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</si>
  <si>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</si>
  <si>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</si>
  <si>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</si>
  <si>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</si>
  <si>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</si>
  <si>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</si>
  <si>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</si>
  <si>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</si>
  <si>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</si>
  <si>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</si>
  <si>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</si>
  <si>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</si>
  <si>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</si>
  <si>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</si>
  <si>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</si>
  <si>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</si>
  <si>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</si>
  <si>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</si>
  <si>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</si>
  <si>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</si>
  <si>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</si>
  <si>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</si>
  <si>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</si>
  <si>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</si>
  <si>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</si>
  <si>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</si>
  <si>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</si>
  <si>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</si>
  <si>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</si>
  <si>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</si>
  <si>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</si>
  <si>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</si>
  <si>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</si>
  <si>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</si>
  <si>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</si>
  <si>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</si>
  <si>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</si>
  <si>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</si>
  <si>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</si>
  <si>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</si>
  <si>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</si>
  <si>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</si>
  <si>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</si>
  <si>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</si>
  <si>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</si>
  <si>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</si>
  <si>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</si>
  <si>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</si>
  <si>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</si>
  <si>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</si>
  <si>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</si>
  <si>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</si>
  <si>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</si>
  <si>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</si>
  <si>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</si>
  <si>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</si>
  <si>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</si>
  <si>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</si>
  <si>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</si>
  <si>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</si>
  <si>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</si>
  <si>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</si>
  <si>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</si>
  <si>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</si>
  <si>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</si>
  <si>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</si>
  <si>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</si>
  <si>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</si>
  <si>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</si>
  <si>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</si>
  <si>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</si>
  <si>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</si>
  <si>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</si>
  <si>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</si>
  <si>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</si>
  <si>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</si>
  <si>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</si>
  <si>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</si>
  <si>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</si>
  <si>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</si>
  <si>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</si>
  <si>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</si>
  <si>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</si>
  <si>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</si>
  <si>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</si>
  <si>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</si>
  <si>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</si>
  <si>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</si>
  <si>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</si>
  <si>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</si>
  <si>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</si>
  <si>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</si>
  <si>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</si>
  <si>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</si>
  <si>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</si>
  <si>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</si>
  <si>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</si>
  <si>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</si>
  <si>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</si>
  <si>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</si>
  <si>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</si>
  <si>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</si>
  <si>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</si>
  <si>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</si>
  <si>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</si>
  <si>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</si>
  <si>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</si>
  <si>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</si>
  <si>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</si>
  <si>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</si>
  <si>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</si>
  <si>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</si>
  <si>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</si>
  <si>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</si>
  <si>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</si>
  <si>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</si>
  <si>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</si>
  <si>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</si>
  <si>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</si>
  <si>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</si>
  <si>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</si>
  <si>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</si>
  <si>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</si>
  <si>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</si>
  <si>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</si>
  <si>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</si>
  <si>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</si>
  <si>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</si>
  <si>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</si>
  <si>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</si>
  <si>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</si>
  <si>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</si>
  <si>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</si>
  <si>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</si>
  <si>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</si>
  <si>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</si>
  <si>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</si>
  <si>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</si>
  <si>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</si>
  <si>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</si>
  <si>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</si>
  <si>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</si>
  <si>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</si>
  <si>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</si>
  <si>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</si>
  <si>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</si>
  <si>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</si>
  <si>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</si>
  <si>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</si>
  <si>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</si>
  <si>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</si>
  <si>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</si>
  <si>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</si>
  <si>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</si>
  <si>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</si>
  <si>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</si>
  <si>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</si>
  <si>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</si>
  <si>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</si>
  <si>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</si>
  <si>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</si>
  <si>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</si>
  <si>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</si>
  <si>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</si>
  <si>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</si>
  <si>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</si>
  <si>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</si>
  <si>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</si>
  <si>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</si>
  <si>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</si>
  <si>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</si>
  <si>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</si>
  <si>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</si>
  <si>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</si>
  <si>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</si>
  <si>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</si>
  <si>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</si>
  <si>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</si>
  <si>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</si>
  <si>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</si>
  <si>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</si>
  <si>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</si>
  <si>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</si>
  <si>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</si>
  <si>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</si>
  <si>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</si>
  <si>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</si>
  <si>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</si>
  <si>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</si>
  <si>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</si>
  <si>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</si>
  <si>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</si>
  <si>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</si>
  <si>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</si>
  <si>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</si>
  <si>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</si>
  <si>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</si>
  <si>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</si>
  <si>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</si>
  <si>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</si>
  <si>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</si>
  <si>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</si>
  <si>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</si>
  <si>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</si>
  <si>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</si>
  <si>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</si>
  <si>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</si>
  <si>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</si>
  <si>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</si>
  <si>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</si>
  <si>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</si>
  <si>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</si>
  <si>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</si>
  <si>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</si>
  <si>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</si>
  <si>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</si>
  <si>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</si>
  <si>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</si>
  <si>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</si>
  <si>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</si>
  <si>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</si>
  <si>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</si>
  <si>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</si>
  <si>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</si>
  <si>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</si>
  <si>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</si>
  <si>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</si>
  <si>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</si>
  <si>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</si>
  <si>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</si>
  <si>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</si>
  <si>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</si>
  <si>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</si>
  <si>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</si>
  <si>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</si>
  <si>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</si>
  <si>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</si>
  <si>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</si>
  <si>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</si>
  <si>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</si>
  <si>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</si>
  <si>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</si>
  <si>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</si>
  <si>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</si>
  <si>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</si>
  <si>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</si>
  <si>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</si>
  <si>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</si>
  <si>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</si>
  <si>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</si>
  <si>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</si>
  <si>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</si>
  <si>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</si>
  <si>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</si>
  <si>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</si>
  <si>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</si>
  <si>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</si>
  <si>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</si>
  <si>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</si>
  <si>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</si>
  <si>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</si>
  <si>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</si>
  <si>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</si>
  <si>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</si>
  <si>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</si>
  <si>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</si>
  <si>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</si>
  <si>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</si>
  <si>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</si>
  <si>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</si>
  <si>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</si>
  <si>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</si>
  <si>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</si>
  <si>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</si>
  <si>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</si>
  <si>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</si>
  <si>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</si>
  <si>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</si>
  <si>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</si>
  <si>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</si>
  <si>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</si>
  <si>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</si>
  <si>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</si>
  <si>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</si>
  <si>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</si>
  <si>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</si>
  <si>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</si>
  <si>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</si>
  <si>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</si>
  <si>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</si>
  <si>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</si>
  <si>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</si>
  <si>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</si>
  <si>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</si>
  <si>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</si>
  <si>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</si>
  <si>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</si>
  <si>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</si>
  <si>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</si>
  <si>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</si>
  <si>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</si>
  <si>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</si>
  <si>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</si>
  <si>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</si>
  <si>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</si>
  <si>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</si>
  <si>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</si>
  <si>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</si>
  <si>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</si>
  <si>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</si>
  <si>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</si>
  <si>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</si>
  <si>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</si>
  <si>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</si>
  <si>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</si>
  <si>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</si>
  <si>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</si>
  <si>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</si>
  <si>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</si>
  <si>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</si>
  <si>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</si>
  <si>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</si>
  <si>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</si>
  <si>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</si>
  <si>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</si>
  <si>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</si>
  <si>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</si>
  <si>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</si>
  <si>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</si>
  <si>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</si>
  <si>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</si>
  <si>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</si>
  <si>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</si>
  <si>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</si>
  <si>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</si>
  <si>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</si>
  <si>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</si>
  <si>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</si>
  <si>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</si>
  <si>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</si>
  <si>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</si>
  <si>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</si>
  <si>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</si>
  <si>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</si>
  <si>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</si>
  <si>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</si>
  <si>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</si>
  <si>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</si>
  <si>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</si>
  <si>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</si>
  <si>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</si>
  <si>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</si>
  <si>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</si>
  <si>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</si>
  <si>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</si>
  <si>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</si>
  <si>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</si>
  <si>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</si>
  <si>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</si>
  <si>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</si>
  <si>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</si>
  <si>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</si>
  <si>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</si>
  <si>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</si>
  <si>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</si>
  <si>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</si>
  <si>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</si>
  <si>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</si>
  <si>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</si>
  <si>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</si>
  <si>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</si>
  <si>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</si>
  <si>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</si>
  <si>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</si>
  <si>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</si>
  <si>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</si>
  <si>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</si>
  <si>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</si>
  <si>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</si>
  <si>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</si>
  <si>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</si>
  <si>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</si>
  <si>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</si>
  <si>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</si>
  <si>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</si>
  <si>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</si>
  <si>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</si>
  <si>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</si>
  <si>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</si>
  <si>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</si>
  <si>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</si>
  <si>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</si>
  <si>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</si>
  <si>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</si>
  <si>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</si>
  <si>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</si>
  <si>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</si>
  <si>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</si>
  <si>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</si>
  <si>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</si>
  <si>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</si>
  <si>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</si>
  <si>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</si>
  <si>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</si>
  <si>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</si>
  <si>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</si>
  <si>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</si>
  <si>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</si>
  <si>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</si>
  <si>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</si>
  <si>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</si>
  <si>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</si>
  <si>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</si>
  <si>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</si>
  <si>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</si>
  <si>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</si>
  <si>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</si>
  <si>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</si>
  <si>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</si>
  <si>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</si>
  <si>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</si>
  <si>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</si>
  <si>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</si>
  <si>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</si>
  <si>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</si>
  <si>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</si>
  <si>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</si>
  <si>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</si>
  <si>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</si>
  <si>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</si>
  <si>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</si>
  <si>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</si>
  <si>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</si>
  <si>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</si>
  <si>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</si>
  <si>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</si>
  <si>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</si>
  <si>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</si>
  <si>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</si>
  <si>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</si>
  <si>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</si>
  <si>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</si>
  <si>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</si>
  <si>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</si>
  <si>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</si>
  <si>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</si>
  <si>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</si>
  <si>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</si>
  <si>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</si>
  <si>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</si>
  <si>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</si>
  <si>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</si>
  <si>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</si>
  <si>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</si>
  <si>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</si>
  <si>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</si>
  <si>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</si>
  <si>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</si>
  <si>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</si>
  <si>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</si>
  <si>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</si>
  <si>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</si>
  <si>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</si>
  <si>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</si>
  <si>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</si>
  <si>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</si>
  <si>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</si>
  <si>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</si>
  <si>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</si>
  <si>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</si>
  <si>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</si>
  <si>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</si>
  <si>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</si>
  <si>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</si>
  <si>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</si>
  <si>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</si>
  <si>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</si>
  <si>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</si>
  <si>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</si>
  <si>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</si>
  <si>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</si>
  <si>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</si>
  <si>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</si>
  <si>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</si>
  <si>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</si>
  <si>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</si>
  <si>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</si>
  <si>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</si>
  <si>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</si>
  <si>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</si>
  <si>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</si>
  <si>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</si>
  <si>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</si>
  <si>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</si>
  <si>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</si>
  <si>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</si>
  <si>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</si>
  <si>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</si>
  <si>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</si>
  <si>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</si>
  <si>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</si>
  <si>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</si>
  <si>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</si>
  <si>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</si>
  <si>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</si>
  <si>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</si>
  <si>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</si>
  <si>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</si>
  <si>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</si>
  <si>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</si>
  <si>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</si>
  <si>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</si>
  <si>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</si>
  <si>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</si>
  <si>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</si>
  <si>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</si>
  <si>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</si>
  <si>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</si>
  <si>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</si>
  <si>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</si>
  <si>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</si>
  <si>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</si>
  <si>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</si>
  <si>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</si>
  <si>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</si>
  <si>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</si>
  <si>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</si>
  <si>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</si>
  <si>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</si>
  <si>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</si>
  <si>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</si>
  <si>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</si>
  <si>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</si>
  <si>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</si>
  <si>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</si>
  <si>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</si>
  <si>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</si>
  <si>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</si>
  <si>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</si>
  <si>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</si>
  <si>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</si>
  <si>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</si>
  <si>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</si>
  <si>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</si>
  <si>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</si>
  <si>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</si>
  <si>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</si>
  <si>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</si>
  <si>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</si>
  <si>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</si>
  <si>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</si>
  <si>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</si>
  <si>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</si>
  <si>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</si>
  <si>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</si>
  <si>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</si>
  <si>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</si>
  <si>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</si>
  <si>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</si>
  <si>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</si>
  <si>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</si>
  <si>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</si>
  <si>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</si>
  <si>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</si>
  <si>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</si>
  <si>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</si>
  <si>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</si>
  <si>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</si>
  <si>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</si>
  <si>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</si>
  <si>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</si>
  <si>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</si>
  <si>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</si>
  <si>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</si>
  <si>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</si>
  <si>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</si>
  <si>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</si>
  <si>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</si>
  <si>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</si>
  <si>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</si>
  <si>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</si>
  <si>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</si>
  <si>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</si>
  <si>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</si>
  <si>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</si>
  <si>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</si>
  <si>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</si>
  <si>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</si>
  <si>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</si>
  <si>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</si>
  <si>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</si>
  <si>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</si>
  <si>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</si>
  <si>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</si>
  <si>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</si>
  <si>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</si>
  <si>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</si>
  <si>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</si>
  <si>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</si>
  <si>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</si>
  <si>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</si>
  <si>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</si>
  <si>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</si>
  <si>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</si>
  <si>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</si>
  <si>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</si>
  <si>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</si>
  <si>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</si>
  <si>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</si>
  <si>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</si>
  <si>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</si>
  <si>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</si>
  <si>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</si>
  <si>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</si>
  <si>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</si>
  <si>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</si>
  <si>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</si>
  <si>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</si>
  <si>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</si>
  <si>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</si>
  <si>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</si>
  <si>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</si>
  <si>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</si>
  <si>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</si>
  <si>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</si>
  <si>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</si>
  <si>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</si>
  <si>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</si>
  <si>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</si>
  <si>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</si>
  <si>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</si>
  <si>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</si>
  <si>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</si>
  <si>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</si>
  <si>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</si>
  <si>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</si>
  <si>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</si>
  <si>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</si>
  <si>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</si>
  <si>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</si>
  <si>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</si>
  <si>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</si>
  <si>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</si>
  <si>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</si>
  <si>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</si>
  <si>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</si>
  <si>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</si>
  <si>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</si>
  <si>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</si>
  <si>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</si>
  <si>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</si>
  <si>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</si>
  <si>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</si>
  <si>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</si>
  <si>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</si>
  <si>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</si>
  <si>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</si>
  <si>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</si>
  <si>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</si>
  <si>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</si>
  <si>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</si>
  <si>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</si>
  <si>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</si>
  <si>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</si>
  <si>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</si>
  <si>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</si>
  <si>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</si>
  <si>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</si>
  <si>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</si>
  <si>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</si>
  <si>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</si>
  <si>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</si>
  <si>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</si>
  <si>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</si>
  <si>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</si>
  <si>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</si>
  <si>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</si>
  <si>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</si>
  <si>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</si>
  <si>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</si>
  <si>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</si>
  <si>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</si>
  <si>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</si>
  <si>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</si>
  <si>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</si>
  <si>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</si>
  <si>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</si>
  <si>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</si>
  <si>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</si>
  <si>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</si>
  <si>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</si>
  <si>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</si>
  <si>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</si>
  <si>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</si>
  <si>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</si>
  <si>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</si>
  <si>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</si>
  <si>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</si>
  <si>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</si>
  <si>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</si>
  <si>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</si>
  <si>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</si>
  <si>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</si>
  <si>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</si>
  <si>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</si>
  <si>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</si>
  <si>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</si>
  <si>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</si>
  <si>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</si>
  <si>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</si>
  <si>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</si>
  <si>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</si>
  <si>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</si>
  <si>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</si>
  <si>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</si>
  <si>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</si>
  <si>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</si>
  <si>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</si>
  <si>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</si>
  <si>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</si>
  <si>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</si>
  <si>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</si>
  <si>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</si>
  <si>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</si>
  <si>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</si>
  <si>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</si>
  <si>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</si>
  <si>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</si>
  <si>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</si>
  <si>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</si>
  <si>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</si>
  <si>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</si>
  <si>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</si>
  <si>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</si>
  <si>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</si>
  <si>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</si>
  <si>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</si>
  <si>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</si>
  <si>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</si>
  <si>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</si>
  <si>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</si>
  <si>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</si>
  <si>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</si>
  <si>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</si>
  <si>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</si>
  <si>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</si>
  <si>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</si>
  <si>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</si>
  <si>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</si>
  <si>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</si>
  <si>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</si>
  <si>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</si>
  <si>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</si>
  <si>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</si>
  <si>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</si>
  <si>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</si>
  <si>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</si>
  <si>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</si>
  <si>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</si>
  <si>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</si>
  <si>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</si>
  <si>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</si>
  <si>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</si>
  <si>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</si>
  <si>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</si>
  <si>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</si>
  <si>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</si>
  <si>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</si>
  <si>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</si>
  <si>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</si>
  <si>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</si>
  <si>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</si>
  <si>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21367--115853</t>
  </si>
  <si>
    <t>21377--11594</t>
  </si>
  <si>
    <t>T-124</t>
  </si>
  <si>
    <t>D-5060</t>
  </si>
  <si>
    <t>FOLIO 10984</t>
  </si>
  <si>
    <t>A-335858</t>
  </si>
  <si>
    <t>21416--9088</t>
  </si>
  <si>
    <t>21421--7117.</t>
  </si>
  <si>
    <t>21421--5033</t>
  </si>
  <si>
    <t>21377--5017</t>
  </si>
  <si>
    <t>21388--11625--NC-546</t>
  </si>
  <si>
    <t>21388--5023</t>
  </si>
  <si>
    <t>21393--5027</t>
  </si>
  <si>
    <t>21393--9069</t>
  </si>
  <si>
    <t>21416--5031</t>
  </si>
  <si>
    <t>ROBO</t>
  </si>
  <si>
    <t>CANALES  20</t>
  </si>
  <si>
    <t>CANALES  16</t>
  </si>
  <si>
    <t>CANALES  249</t>
  </si>
  <si>
    <t>AGROPECUARIA LA CHEMITA    200</t>
  </si>
  <si>
    <t>CANALES  150</t>
  </si>
  <si>
    <t>CANALES  248</t>
  </si>
  <si>
    <t>CCP-832</t>
  </si>
  <si>
    <t>T-129</t>
  </si>
  <si>
    <t>T-128</t>
  </si>
  <si>
    <t>21432--11650--NC-552</t>
  </si>
  <si>
    <t>21432--5037</t>
  </si>
  <si>
    <t>8F5B</t>
  </si>
  <si>
    <t>P-54</t>
  </si>
  <si>
    <t>FOLIO CENTRAL 11081</t>
  </si>
  <si>
    <t>A-1172</t>
  </si>
  <si>
    <t>FOLIO CENTRAL 11095</t>
  </si>
  <si>
    <t>A--1173</t>
  </si>
  <si>
    <t>D-5105</t>
  </si>
  <si>
    <t>0082 B1</t>
  </si>
  <si>
    <t>0098 B1</t>
  </si>
  <si>
    <t>0123 B1</t>
  </si>
  <si>
    <t>0126 B1</t>
  </si>
  <si>
    <t>0156 B1</t>
  </si>
  <si>
    <t>0157 B1</t>
  </si>
  <si>
    <t>0166 B1</t>
  </si>
  <si>
    <t>0178 B1</t>
  </si>
  <si>
    <t>0191 B1</t>
  </si>
  <si>
    <t>FOLIO 10996/*0201 B1</t>
  </si>
  <si>
    <t>FOLIO 10997</t>
  </si>
  <si>
    <t>0201 B1</t>
  </si>
  <si>
    <t>0213 B1</t>
  </si>
  <si>
    <t>0225 B1</t>
  </si>
  <si>
    <t>0246 B1</t>
  </si>
  <si>
    <t>0254 B1</t>
  </si>
  <si>
    <t>ENTRADAS DEL MES DE      N O V I E M B R E               2 0 2 2</t>
  </si>
  <si>
    <t>CANALES  251</t>
  </si>
  <si>
    <t>CANALES 250</t>
  </si>
  <si>
    <t>CANALES  248+1</t>
  </si>
  <si>
    <t>SE APLICA EN LA ENTRADA DEL 8 DE SEPTIEMBRRE  FOLIO CENTAL 11106</t>
  </si>
  <si>
    <t xml:space="preserve">MIGUEL HERRERA </t>
  </si>
  <si>
    <t xml:space="preserve">FOLIO CENTAL 11106  </t>
  </si>
  <si>
    <t>A-1139</t>
  </si>
  <si>
    <t>Transferencia S 3-Nov-22</t>
  </si>
  <si>
    <r>
      <t xml:space="preserve">Se desconto pago dupliado folio  11081  $ 50,577.80  se pago </t>
    </r>
    <r>
      <rPr>
        <b/>
        <sz val="14"/>
        <color rgb="FF0000FF"/>
        <rFont val="Calibri"/>
        <family val="2"/>
        <scheme val="minor"/>
      </rPr>
      <t xml:space="preserve"> $ 2,529.80</t>
    </r>
  </si>
  <si>
    <t>FOLIO CENTRAL 11121</t>
  </si>
  <si>
    <t>A-1126</t>
  </si>
  <si>
    <t>Transfereencia S</t>
  </si>
  <si>
    <t>FOLIO CENTRAL 11126</t>
  </si>
  <si>
    <t>A-1133</t>
  </si>
  <si>
    <t>9097--</t>
  </si>
  <si>
    <t>5041--</t>
  </si>
  <si>
    <t>40156--</t>
  </si>
  <si>
    <t>40151--</t>
  </si>
  <si>
    <t>40163--</t>
  </si>
  <si>
    <t>40199--</t>
  </si>
  <si>
    <t>21479--7135</t>
  </si>
  <si>
    <t>21479--5056</t>
  </si>
  <si>
    <t>D-5177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</si>
</sst>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8"/>
      <color rgb="FF8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7" tint="0.39997558519241921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0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0" fontId="21" fillId="0" borderId="27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0" fontId="21" fillId="19" borderId="23" xfId="0" applyFont="1" applyFill="1" applyBorder="1" applyAlignment="1">
      <alignment horizontal="center" vertical="center"/>
    </xf>
    <xf numFmtId="164" fontId="22" fillId="19" borderId="23" xfId="0" applyNumberFormat="1" applyFont="1" applyFill="1" applyBorder="1" applyAlignment="1">
      <alignment horizontal="center" vertical="center"/>
    </xf>
    <xf numFmtId="0" fontId="12" fillId="19" borderId="27" xfId="0" applyFont="1" applyFill="1" applyBorder="1" applyAlignment="1">
      <alignment horizontal="center" vertical="center"/>
    </xf>
    <xf numFmtId="4" fontId="31" fillId="0" borderId="27" xfId="0" applyNumberFormat="1" applyFont="1" applyBorder="1" applyAlignment="1">
      <alignment horizontal="center" vertical="center" wrapText="1"/>
    </xf>
    <xf numFmtId="0" fontId="50" fillId="21" borderId="27" xfId="0" applyFont="1" applyFill="1" applyBorder="1" applyAlignment="1">
      <alignment horizontal="center"/>
    </xf>
    <xf numFmtId="165" fontId="50" fillId="21" borderId="27" xfId="0" applyNumberFormat="1" applyFont="1" applyFill="1" applyBorder="1"/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wrapText="1"/>
    </xf>
    <xf numFmtId="0" fontId="35" fillId="0" borderId="27" xfId="0" applyFont="1" applyFill="1" applyBorder="1" applyAlignment="1">
      <alignment horizontal="center" wrapText="1"/>
    </xf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8" fillId="0" borderId="27" xfId="0" applyFont="1" applyFill="1" applyBorder="1" applyAlignment="1">
      <alignment vertical="center"/>
    </xf>
    <xf numFmtId="0" fontId="30" fillId="0" borderId="28" xfId="0" applyFont="1" applyFill="1" applyBorder="1" applyAlignment="1">
      <alignment horizontal="left"/>
    </xf>
    <xf numFmtId="0" fontId="18" fillId="0" borderId="27" xfId="0" applyFont="1" applyFill="1" applyBorder="1" applyAlignment="1">
      <alignment horizontal="left" vertical="center"/>
    </xf>
    <xf numFmtId="0" fontId="56" fillId="0" borderId="60" xfId="0" applyFont="1" applyFill="1" applyBorder="1" applyAlignment="1">
      <alignment vertical="center" wrapText="1"/>
    </xf>
    <xf numFmtId="0" fontId="56" fillId="0" borderId="61" xfId="0" applyFont="1" applyFill="1" applyBorder="1" applyAlignment="1">
      <alignment vertical="center" wrapText="1"/>
    </xf>
    <xf numFmtId="0" fontId="30" fillId="0" borderId="27" xfId="0" applyFont="1" applyFill="1" applyBorder="1" applyAlignment="1">
      <alignment vertical="center" wrapText="1"/>
    </xf>
    <xf numFmtId="0" fontId="33" fillId="0" borderId="29" xfId="0" applyFont="1" applyFill="1" applyBorder="1" applyAlignment="1">
      <alignment horizontal="center" vertical="center" wrapText="1"/>
    </xf>
    <xf numFmtId="0" fontId="18" fillId="0" borderId="27" xfId="0" applyFont="1" applyFill="1" applyBorder="1"/>
    <xf numFmtId="0" fontId="18" fillId="0" borderId="28" xfId="0" applyFont="1" applyFill="1" applyBorder="1" applyAlignment="1">
      <alignment horizontal="left" wrapText="1"/>
    </xf>
    <xf numFmtId="0" fontId="31" fillId="11" borderId="27" xfId="0" applyFont="1" applyFill="1" applyBorder="1" applyAlignment="1">
      <alignment horizontal="center" vertical="center" wrapText="1"/>
    </xf>
    <xf numFmtId="1" fontId="12" fillId="20" borderId="27" xfId="0" applyNumberFormat="1" applyFont="1" applyFill="1" applyBorder="1" applyAlignment="1">
      <alignment horizontal="center" vertical="center" wrapText="1"/>
    </xf>
    <xf numFmtId="0" fontId="21" fillId="11" borderId="27" xfId="0" applyFont="1" applyFill="1" applyBorder="1" applyAlignment="1">
      <alignment vertical="center" wrapText="1"/>
    </xf>
    <xf numFmtId="0" fontId="24" fillId="11" borderId="27" xfId="0" applyFont="1" applyFill="1" applyBorder="1" applyAlignment="1">
      <alignment vertical="center"/>
    </xf>
    <xf numFmtId="0" fontId="24" fillId="20" borderId="27" xfId="0" applyFont="1" applyFill="1" applyBorder="1" applyAlignment="1">
      <alignment horizontal="center" vertical="center"/>
    </xf>
    <xf numFmtId="164" fontId="24" fillId="20" borderId="28" xfId="0" applyNumberFormat="1" applyFont="1" applyFill="1" applyBorder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  <xf numFmtId="0" fontId="26" fillId="20" borderId="28" xfId="0" applyFont="1" applyFill="1" applyBorder="1" applyAlignment="1">
      <alignment horizontal="center" vertical="center" wrapText="1"/>
    </xf>
    <xf numFmtId="0" fontId="26" fillId="20" borderId="26" xfId="0" applyFont="1" applyFill="1" applyBorder="1" applyAlignment="1">
      <alignment horizontal="center" vertical="center" wrapText="1"/>
    </xf>
    <xf numFmtId="164" fontId="11" fillId="20" borderId="28" xfId="0" applyNumberFormat="1" applyFont="1" applyFill="1" applyBorder="1" applyAlignment="1">
      <alignment horizontal="center" vertical="center" wrapText="1"/>
    </xf>
    <xf numFmtId="164" fontId="11" fillId="20" borderId="35" xfId="0" applyNumberFormat="1" applyFont="1" applyFill="1" applyBorder="1" applyAlignment="1">
      <alignment horizontal="center" vertical="center" wrapText="1"/>
    </xf>
    <xf numFmtId="164" fontId="11" fillId="20" borderId="26" xfId="0" applyNumberFormat="1" applyFont="1" applyFill="1" applyBorder="1" applyAlignment="1">
      <alignment horizontal="center" vertical="center" wrapText="1"/>
    </xf>
    <xf numFmtId="0" fontId="56" fillId="20" borderId="60" xfId="0" applyFont="1" applyFill="1" applyBorder="1" applyAlignment="1">
      <alignment horizontal="center" vertical="center" wrapText="1"/>
    </xf>
    <xf numFmtId="0" fontId="56" fillId="20" borderId="61" xfId="0" applyFont="1" applyFill="1" applyBorder="1" applyAlignment="1">
      <alignment horizontal="center" vertical="center" wrapText="1"/>
    </xf>
    <xf numFmtId="164" fontId="22" fillId="0" borderId="18" xfId="0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165" fontId="9" fillId="0" borderId="17" xfId="0" applyNumberFormat="1" applyFont="1" applyBorder="1"/>
    <xf numFmtId="0" fontId="9" fillId="0" borderId="71" xfId="0" applyFont="1" applyBorder="1" applyAlignment="1">
      <alignment horizontal="center"/>
    </xf>
    <xf numFmtId="165" fontId="9" fillId="0" borderId="72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62" t="s">
        <v>29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67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68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79" t="s">
        <v>41</v>
      </c>
      <c r="B56" s="136" t="s">
        <v>23</v>
      </c>
      <c r="C56" s="581" t="s">
        <v>110</v>
      </c>
      <c r="D56" s="138"/>
      <c r="E56" s="40"/>
      <c r="F56" s="139">
        <v>1025.4000000000001</v>
      </c>
      <c r="G56" s="140">
        <v>44571</v>
      </c>
      <c r="H56" s="573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80"/>
      <c r="B57" s="136" t="s">
        <v>24</v>
      </c>
      <c r="C57" s="582"/>
      <c r="D57" s="138"/>
      <c r="E57" s="40"/>
      <c r="F57" s="139">
        <v>319</v>
      </c>
      <c r="G57" s="140">
        <v>44571</v>
      </c>
      <c r="H57" s="574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79" t="s">
        <v>41</v>
      </c>
      <c r="B58" s="136" t="s">
        <v>23</v>
      </c>
      <c r="C58" s="581" t="s">
        <v>129</v>
      </c>
      <c r="D58" s="138"/>
      <c r="E58" s="40"/>
      <c r="F58" s="139">
        <v>833.8</v>
      </c>
      <c r="G58" s="140">
        <v>44578</v>
      </c>
      <c r="H58" s="573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75" t="s">
        <v>59</v>
      </c>
      <c r="P58" s="577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80"/>
      <c r="B59" s="136" t="s">
        <v>24</v>
      </c>
      <c r="C59" s="582"/>
      <c r="D59" s="138"/>
      <c r="E59" s="40"/>
      <c r="F59" s="139">
        <v>220</v>
      </c>
      <c r="G59" s="140">
        <v>44578</v>
      </c>
      <c r="H59" s="574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76"/>
      <c r="P59" s="578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71" t="s">
        <v>41</v>
      </c>
      <c r="B60" s="136" t="s">
        <v>23</v>
      </c>
      <c r="C60" s="569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73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75" t="s">
        <v>59</v>
      </c>
      <c r="P60" s="577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72"/>
      <c r="B61" s="136" t="s">
        <v>24</v>
      </c>
      <c r="C61" s="570"/>
      <c r="D61" s="145"/>
      <c r="E61" s="40">
        <f t="shared" si="2"/>
        <v>0</v>
      </c>
      <c r="F61" s="139">
        <v>231.6</v>
      </c>
      <c r="G61" s="140">
        <v>44585</v>
      </c>
      <c r="H61" s="574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76"/>
      <c r="P61" s="578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95"/>
      <c r="D63" s="145"/>
      <c r="E63" s="40">
        <f t="shared" si="2"/>
        <v>0</v>
      </c>
      <c r="F63" s="139"/>
      <c r="G63" s="140"/>
      <c r="H63" s="59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96"/>
      <c r="D64" s="148"/>
      <c r="E64" s="40">
        <f t="shared" si="2"/>
        <v>0</v>
      </c>
      <c r="F64" s="139"/>
      <c r="G64" s="140"/>
      <c r="H64" s="59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87"/>
      <c r="P68" s="59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88"/>
      <c r="P69" s="59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7"/>
      <c r="P82" s="589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88"/>
      <c r="P83" s="590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87"/>
      <c r="P84" s="589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88"/>
      <c r="P85" s="59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91"/>
      <c r="M90" s="592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91"/>
      <c r="M91" s="592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87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88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85" t="s">
        <v>26</v>
      </c>
      <c r="G262" s="585"/>
      <c r="H262" s="586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P68:P69"/>
    <mergeCell ref="C63:C64"/>
    <mergeCell ref="H63:H64"/>
    <mergeCell ref="O68:O69"/>
    <mergeCell ref="A58:A59"/>
    <mergeCell ref="C58:C59"/>
    <mergeCell ref="H58:H59"/>
    <mergeCell ref="O58:O59"/>
    <mergeCell ref="P97:P98"/>
    <mergeCell ref="F262:H262"/>
    <mergeCell ref="O82:O83"/>
    <mergeCell ref="P82:P83"/>
    <mergeCell ref="O84:O85"/>
    <mergeCell ref="P84:P85"/>
    <mergeCell ref="L90:M91"/>
    <mergeCell ref="O97:O98"/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tabSelected="1" workbookViewId="0">
      <pane xSplit="10" ySplit="3" topLeftCell="T11" activePane="bottomRight" state="frozen"/>
      <selection pane="topRight" activeCell="K1" sqref="K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845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520" t="s">
        <v>14</v>
      </c>
      <c r="T3" s="519" t="s">
        <v>851</v>
      </c>
      <c r="U3" s="668"/>
      <c r="V3" s="669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 t="s">
        <v>913</v>
      </c>
      <c r="D4" s="39">
        <v>64</v>
      </c>
      <c r="E4" s="40">
        <f t="shared" ref="E4:E54" si="0">D4*F4</f>
        <v>1458560</v>
      </c>
      <c r="F4" s="41">
        <v>22790</v>
      </c>
      <c r="G4" s="42">
        <v>44837</v>
      </c>
      <c r="H4" s="517" t="s">
        <v>879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666" t="s">
        <v>952</v>
      </c>
      <c r="V4" s="667">
        <v>6496</v>
      </c>
      <c r="W4" s="55" t="s">
        <v>907</v>
      </c>
      <c r="X4" s="56">
        <v>4176</v>
      </c>
    </row>
    <row r="5" spans="1:24" ht="28.5" customHeight="1" thickTop="1" thickBot="1" x14ac:dyDescent="0.35">
      <c r="A5" s="57" t="s">
        <v>50</v>
      </c>
      <c r="B5" s="58" t="s">
        <v>244</v>
      </c>
      <c r="C5" s="59" t="s">
        <v>913</v>
      </c>
      <c r="D5" s="60">
        <v>0</v>
      </c>
      <c r="E5" s="40">
        <f t="shared" si="0"/>
        <v>0</v>
      </c>
      <c r="F5" s="61">
        <v>0</v>
      </c>
      <c r="G5" s="62">
        <v>44837</v>
      </c>
      <c r="H5" s="63" t="s">
        <v>877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 t="s">
        <v>952</v>
      </c>
      <c r="V5" s="54">
        <v>0</v>
      </c>
      <c r="W5" s="53" t="s">
        <v>907</v>
      </c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 t="s">
        <v>914</v>
      </c>
      <c r="D6" s="60">
        <v>64</v>
      </c>
      <c r="E6" s="40">
        <f t="shared" si="0"/>
        <v>1335040</v>
      </c>
      <c r="F6" s="61">
        <v>20860</v>
      </c>
      <c r="G6" s="62">
        <v>44839</v>
      </c>
      <c r="H6" s="63" t="s">
        <v>880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 t="s">
        <v>952</v>
      </c>
      <c r="V6" s="54">
        <v>6496</v>
      </c>
      <c r="W6" s="68" t="s">
        <v>907</v>
      </c>
      <c r="X6" s="56">
        <v>4176</v>
      </c>
    </row>
    <row r="7" spans="1:24" ht="30.75" customHeight="1" thickTop="1" thickBot="1" x14ac:dyDescent="0.35">
      <c r="A7" s="57" t="s">
        <v>223</v>
      </c>
      <c r="B7" s="58" t="s">
        <v>32</v>
      </c>
      <c r="C7" s="59" t="s">
        <v>914</v>
      </c>
      <c r="D7" s="60">
        <v>0</v>
      </c>
      <c r="E7" s="40">
        <f t="shared" si="0"/>
        <v>0</v>
      </c>
      <c r="F7" s="61">
        <v>0</v>
      </c>
      <c r="G7" s="62">
        <v>44839</v>
      </c>
      <c r="H7" s="63" t="s">
        <v>888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523" t="s">
        <v>61</v>
      </c>
      <c r="P7" s="364">
        <v>44858</v>
      </c>
      <c r="Q7" s="66">
        <v>0</v>
      </c>
      <c r="R7" s="67">
        <v>44841</v>
      </c>
      <c r="S7" s="51">
        <v>0</v>
      </c>
      <c r="T7" s="92" t="s">
        <v>852</v>
      </c>
      <c r="U7" s="53" t="s">
        <v>952</v>
      </c>
      <c r="V7" s="54">
        <v>0</v>
      </c>
      <c r="W7" s="53" t="s">
        <v>907</v>
      </c>
      <c r="X7" s="56">
        <v>0</v>
      </c>
    </row>
    <row r="8" spans="1:24" ht="48.75" thickTop="1" thickBot="1" x14ac:dyDescent="0.35">
      <c r="A8" s="57" t="s">
        <v>847</v>
      </c>
      <c r="B8" s="58" t="s">
        <v>848</v>
      </c>
      <c r="C8" s="59" t="s">
        <v>915</v>
      </c>
      <c r="D8" s="60">
        <v>64</v>
      </c>
      <c r="E8" s="40">
        <f t="shared" si="0"/>
        <v>1019520</v>
      </c>
      <c r="F8" s="61">
        <v>15930</v>
      </c>
      <c r="G8" s="62">
        <v>44841</v>
      </c>
      <c r="H8" s="63" t="s">
        <v>889</v>
      </c>
      <c r="I8" s="64">
        <f>15010-87.2</f>
        <v>14922.8</v>
      </c>
      <c r="J8" s="45">
        <f t="shared" si="1"/>
        <v>-1007.2000000000007</v>
      </c>
      <c r="K8" s="46">
        <v>46</v>
      </c>
      <c r="L8" s="65"/>
      <c r="M8" s="65"/>
      <c r="N8" s="48">
        <f t="shared" si="2"/>
        <v>686448.79999999993</v>
      </c>
      <c r="O8" s="209" t="s">
        <v>61</v>
      </c>
      <c r="P8" s="90">
        <v>44858</v>
      </c>
      <c r="Q8" s="66">
        <v>19410</v>
      </c>
      <c r="R8" s="67">
        <v>44841</v>
      </c>
      <c r="S8" s="51">
        <v>28000</v>
      </c>
      <c r="T8" s="92" t="s">
        <v>857</v>
      </c>
      <c r="U8" s="53" t="s">
        <v>952</v>
      </c>
      <c r="V8" s="54">
        <v>6496</v>
      </c>
      <c r="W8" s="53" t="s">
        <v>907</v>
      </c>
      <c r="X8" s="56">
        <v>4176</v>
      </c>
    </row>
    <row r="9" spans="1:24" ht="27.75" customHeight="1" thickTop="1" thickBot="1" x14ac:dyDescent="0.35">
      <c r="A9" s="71" t="s">
        <v>223</v>
      </c>
      <c r="B9" s="58" t="s">
        <v>37</v>
      </c>
      <c r="C9" s="59" t="s">
        <v>915</v>
      </c>
      <c r="D9" s="60">
        <v>0</v>
      </c>
      <c r="E9" s="40">
        <f t="shared" si="0"/>
        <v>0</v>
      </c>
      <c r="F9" s="61">
        <v>0</v>
      </c>
      <c r="G9" s="62">
        <v>44841</v>
      </c>
      <c r="H9" s="63" t="s">
        <v>890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 t="s">
        <v>61</v>
      </c>
      <c r="P9" s="90">
        <v>44858</v>
      </c>
      <c r="Q9" s="66">
        <v>0</v>
      </c>
      <c r="R9" s="67">
        <v>44841</v>
      </c>
      <c r="S9" s="51">
        <v>0</v>
      </c>
      <c r="T9" s="92" t="s">
        <v>857</v>
      </c>
      <c r="U9" s="53" t="s">
        <v>952</v>
      </c>
      <c r="V9" s="54">
        <v>0</v>
      </c>
      <c r="W9" s="53" t="s">
        <v>907</v>
      </c>
      <c r="X9" s="56">
        <v>0</v>
      </c>
    </row>
    <row r="10" spans="1:24" ht="27.75" customHeight="1" thickTop="1" thickBot="1" x14ac:dyDescent="0.35">
      <c r="A10" s="71" t="s">
        <v>867</v>
      </c>
      <c r="B10" s="58" t="s">
        <v>72</v>
      </c>
      <c r="C10" s="59" t="s">
        <v>916</v>
      </c>
      <c r="D10" s="72">
        <v>64</v>
      </c>
      <c r="E10" s="40">
        <f t="shared" si="0"/>
        <v>1461120</v>
      </c>
      <c r="F10" s="61">
        <v>22830</v>
      </c>
      <c r="G10" s="62">
        <v>44843</v>
      </c>
      <c r="H10" s="63" t="s">
        <v>892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 t="s">
        <v>61</v>
      </c>
      <c r="P10" s="366">
        <v>44861</v>
      </c>
      <c r="Q10" s="66"/>
      <c r="R10" s="67"/>
      <c r="S10" s="51">
        <v>28000</v>
      </c>
      <c r="T10" s="92" t="s">
        <v>881</v>
      </c>
      <c r="U10" s="53" t="s">
        <v>952</v>
      </c>
      <c r="V10" s="54">
        <v>6496</v>
      </c>
      <c r="W10" s="53" t="s">
        <v>907</v>
      </c>
      <c r="X10" s="56">
        <v>4176</v>
      </c>
    </row>
    <row r="11" spans="1:24" ht="27.75" customHeight="1" thickTop="1" thickBot="1" x14ac:dyDescent="0.35">
      <c r="A11" s="71" t="s">
        <v>223</v>
      </c>
      <c r="B11" s="58" t="s">
        <v>32</v>
      </c>
      <c r="C11" s="59" t="s">
        <v>916</v>
      </c>
      <c r="D11" s="60">
        <v>0</v>
      </c>
      <c r="E11" s="40">
        <f t="shared" si="0"/>
        <v>0</v>
      </c>
      <c r="F11" s="61">
        <v>0</v>
      </c>
      <c r="G11" s="62">
        <v>44843</v>
      </c>
      <c r="H11" s="63" t="s">
        <v>891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508" t="s">
        <v>61</v>
      </c>
      <c r="P11" s="366">
        <v>44858</v>
      </c>
      <c r="Q11" s="66">
        <v>26900</v>
      </c>
      <c r="R11" s="67">
        <v>44848</v>
      </c>
      <c r="S11" s="51">
        <v>0</v>
      </c>
      <c r="T11" s="92" t="s">
        <v>881</v>
      </c>
      <c r="U11" s="53" t="s">
        <v>952</v>
      </c>
      <c r="V11" s="54">
        <v>0</v>
      </c>
      <c r="W11" s="53" t="s">
        <v>907</v>
      </c>
      <c r="X11" s="56">
        <v>0</v>
      </c>
    </row>
    <row r="12" spans="1:24" ht="27.75" customHeight="1" thickTop="1" thickBot="1" x14ac:dyDescent="0.35">
      <c r="A12" s="522" t="s">
        <v>871</v>
      </c>
      <c r="B12" s="58" t="s">
        <v>870</v>
      </c>
      <c r="C12" s="392" t="s">
        <v>917</v>
      </c>
      <c r="D12" s="60">
        <v>64</v>
      </c>
      <c r="E12" s="40">
        <f t="shared" si="0"/>
        <v>670080</v>
      </c>
      <c r="F12" s="61">
        <v>10470</v>
      </c>
      <c r="G12" s="62">
        <v>44846</v>
      </c>
      <c r="H12" s="63">
        <v>40064</v>
      </c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508" t="s">
        <v>61</v>
      </c>
      <c r="P12" s="366">
        <v>44862</v>
      </c>
      <c r="Q12" s="66">
        <v>0</v>
      </c>
      <c r="R12" s="67" t="s">
        <v>211</v>
      </c>
      <c r="S12" s="51">
        <v>0</v>
      </c>
      <c r="T12" s="92" t="s">
        <v>822</v>
      </c>
      <c r="U12" s="53" t="s">
        <v>220</v>
      </c>
      <c r="V12" s="54">
        <v>0</v>
      </c>
      <c r="W12" s="53" t="s">
        <v>211</v>
      </c>
      <c r="X12" s="56">
        <v>0</v>
      </c>
    </row>
    <row r="13" spans="1:24" ht="27.75" customHeight="1" thickTop="1" thickBot="1" x14ac:dyDescent="0.35">
      <c r="A13" s="71" t="s">
        <v>868</v>
      </c>
      <c r="B13" s="58" t="s">
        <v>290</v>
      </c>
      <c r="C13" s="392" t="s">
        <v>918</v>
      </c>
      <c r="D13" s="60">
        <v>64</v>
      </c>
      <c r="E13" s="40">
        <f t="shared" si="0"/>
        <v>1482240</v>
      </c>
      <c r="F13" s="61">
        <v>23160</v>
      </c>
      <c r="G13" s="62">
        <v>44847</v>
      </c>
      <c r="H13" s="63" t="s">
        <v>885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 t="s">
        <v>59</v>
      </c>
      <c r="P13" s="366">
        <v>44861</v>
      </c>
      <c r="Q13" s="66">
        <v>26793</v>
      </c>
      <c r="R13" s="67">
        <v>44848</v>
      </c>
      <c r="S13" s="51">
        <v>28000</v>
      </c>
      <c r="T13" s="92" t="s">
        <v>873</v>
      </c>
      <c r="U13" s="53" t="s">
        <v>952</v>
      </c>
      <c r="V13" s="54">
        <v>6496</v>
      </c>
      <c r="W13" s="53" t="s">
        <v>907</v>
      </c>
      <c r="X13" s="56">
        <v>4176</v>
      </c>
    </row>
    <row r="14" spans="1:24" ht="24" customHeight="1" thickTop="1" thickBot="1" x14ac:dyDescent="0.35">
      <c r="A14" s="71" t="s">
        <v>223</v>
      </c>
      <c r="B14" s="58" t="s">
        <v>32</v>
      </c>
      <c r="C14" s="393" t="s">
        <v>918</v>
      </c>
      <c r="D14" s="60">
        <v>64</v>
      </c>
      <c r="E14" s="40">
        <f t="shared" si="0"/>
        <v>0</v>
      </c>
      <c r="F14" s="61">
        <v>0</v>
      </c>
      <c r="G14" s="62">
        <v>44847</v>
      </c>
      <c r="H14" s="63" t="s">
        <v>893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508" t="s">
        <v>61</v>
      </c>
      <c r="P14" s="366">
        <v>44861</v>
      </c>
      <c r="Q14" s="66">
        <v>0</v>
      </c>
      <c r="R14" s="67">
        <v>44848</v>
      </c>
      <c r="S14" s="51">
        <v>0</v>
      </c>
      <c r="T14" s="92" t="s">
        <v>873</v>
      </c>
      <c r="U14" s="53" t="s">
        <v>952</v>
      </c>
      <c r="V14" s="54">
        <v>0</v>
      </c>
      <c r="W14" s="53" t="s">
        <v>907</v>
      </c>
      <c r="X14" s="56">
        <v>0</v>
      </c>
    </row>
    <row r="15" spans="1:24" ht="31.5" customHeight="1" thickTop="1" thickBot="1" x14ac:dyDescent="0.35">
      <c r="A15" s="71" t="s">
        <v>869</v>
      </c>
      <c r="B15" s="58" t="s">
        <v>72</v>
      </c>
      <c r="C15" s="59" t="s">
        <v>919</v>
      </c>
      <c r="D15" s="60">
        <v>64</v>
      </c>
      <c r="E15" s="40">
        <f t="shared" si="0"/>
        <v>1491840</v>
      </c>
      <c r="F15" s="61">
        <v>23310</v>
      </c>
      <c r="G15" s="62">
        <v>44848</v>
      </c>
      <c r="H15" s="63" t="s">
        <v>886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 t="s">
        <v>59</v>
      </c>
      <c r="P15" s="366">
        <v>44862</v>
      </c>
      <c r="Q15" s="66">
        <v>27007</v>
      </c>
      <c r="R15" s="67">
        <v>44848</v>
      </c>
      <c r="S15" s="51">
        <v>28000</v>
      </c>
      <c r="T15" s="92" t="s">
        <v>872</v>
      </c>
      <c r="U15" s="53" t="s">
        <v>952</v>
      </c>
      <c r="V15" s="54">
        <v>6496</v>
      </c>
      <c r="W15" s="53" t="s">
        <v>907</v>
      </c>
      <c r="X15" s="56">
        <v>4176</v>
      </c>
    </row>
    <row r="16" spans="1:24" ht="26.25" customHeight="1" thickTop="1" thickBot="1" x14ac:dyDescent="0.35">
      <c r="A16" s="73" t="s">
        <v>223</v>
      </c>
      <c r="B16" s="58" t="s">
        <v>32</v>
      </c>
      <c r="C16" s="59" t="s">
        <v>919</v>
      </c>
      <c r="D16" s="60">
        <v>0</v>
      </c>
      <c r="E16" s="40">
        <f t="shared" si="0"/>
        <v>0</v>
      </c>
      <c r="F16" s="61">
        <v>0</v>
      </c>
      <c r="G16" s="62">
        <v>44848</v>
      </c>
      <c r="H16" s="63" t="s">
        <v>887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 t="s">
        <v>59</v>
      </c>
      <c r="P16" s="366">
        <v>44862</v>
      </c>
      <c r="Q16" s="66">
        <v>0</v>
      </c>
      <c r="R16" s="67">
        <v>44848</v>
      </c>
      <c r="S16" s="51">
        <v>0</v>
      </c>
      <c r="T16" s="92" t="s">
        <v>872</v>
      </c>
      <c r="U16" s="53" t="s">
        <v>952</v>
      </c>
      <c r="V16" s="54">
        <v>0</v>
      </c>
      <c r="W16" s="53" t="s">
        <v>907</v>
      </c>
      <c r="X16" s="56">
        <v>0</v>
      </c>
    </row>
    <row r="17" spans="1:24" ht="39.75" customHeight="1" thickTop="1" thickBot="1" x14ac:dyDescent="0.35">
      <c r="A17" s="71" t="s">
        <v>47</v>
      </c>
      <c r="B17" s="58" t="s">
        <v>72</v>
      </c>
      <c r="C17" s="74" t="s">
        <v>920</v>
      </c>
      <c r="D17" s="60">
        <v>64</v>
      </c>
      <c r="E17" s="40">
        <f t="shared" si="0"/>
        <v>1450880</v>
      </c>
      <c r="F17" s="61">
        <v>22670</v>
      </c>
      <c r="G17" s="62">
        <v>44851</v>
      </c>
      <c r="H17" s="63" t="s">
        <v>904</v>
      </c>
      <c r="I17" s="64">
        <f>23590-117.95</f>
        <v>23472.05</v>
      </c>
      <c r="J17" s="45">
        <f t="shared" si="1"/>
        <v>802.04999999999927</v>
      </c>
      <c r="K17" s="46">
        <v>46</v>
      </c>
      <c r="L17" s="65"/>
      <c r="M17" s="65"/>
      <c r="N17" s="48">
        <f t="shared" si="2"/>
        <v>1079714.3</v>
      </c>
      <c r="O17" s="365" t="s">
        <v>159</v>
      </c>
      <c r="P17" s="366">
        <v>44865</v>
      </c>
      <c r="Q17" s="66">
        <v>26793</v>
      </c>
      <c r="R17" s="67">
        <v>44855</v>
      </c>
      <c r="S17" s="51">
        <v>28000</v>
      </c>
      <c r="T17" s="92" t="s">
        <v>903</v>
      </c>
      <c r="U17" s="53"/>
      <c r="V17" s="54">
        <v>6881.12</v>
      </c>
      <c r="W17" s="53" t="s">
        <v>907</v>
      </c>
      <c r="X17" s="56">
        <v>4176</v>
      </c>
    </row>
    <row r="18" spans="1:24" ht="28.5" customHeight="1" thickTop="1" thickBot="1" x14ac:dyDescent="0.35">
      <c r="A18" s="78" t="s">
        <v>223</v>
      </c>
      <c r="B18" s="512" t="s">
        <v>32</v>
      </c>
      <c r="C18" s="59" t="s">
        <v>920</v>
      </c>
      <c r="D18" s="60">
        <v>0</v>
      </c>
      <c r="E18" s="40">
        <f t="shared" si="0"/>
        <v>0</v>
      </c>
      <c r="F18" s="61">
        <v>0</v>
      </c>
      <c r="G18" s="62">
        <v>44851</v>
      </c>
      <c r="H18" s="63" t="s">
        <v>905</v>
      </c>
      <c r="I18" s="64">
        <v>5790</v>
      </c>
      <c r="J18" s="45">
        <f t="shared" si="1"/>
        <v>5790</v>
      </c>
      <c r="K18" s="76">
        <v>46</v>
      </c>
      <c r="L18" s="65"/>
      <c r="M18" s="65"/>
      <c r="N18" s="48">
        <f t="shared" si="2"/>
        <v>266340</v>
      </c>
      <c r="O18" s="508" t="s">
        <v>61</v>
      </c>
      <c r="P18" s="366">
        <v>44865</v>
      </c>
      <c r="Q18" s="66">
        <v>0</v>
      </c>
      <c r="R18" s="67">
        <v>44855</v>
      </c>
      <c r="S18" s="51">
        <v>0</v>
      </c>
      <c r="T18" s="92" t="s">
        <v>903</v>
      </c>
      <c r="U18" s="53"/>
      <c r="V18" s="54">
        <v>0</v>
      </c>
      <c r="W18" s="53" t="s">
        <v>907</v>
      </c>
      <c r="X18" s="56">
        <v>0</v>
      </c>
    </row>
    <row r="19" spans="1:24" ht="33.75" customHeight="1" thickTop="1" thickBot="1" x14ac:dyDescent="0.35">
      <c r="A19" s="81" t="s">
        <v>808</v>
      </c>
      <c r="B19" s="58" t="s">
        <v>72</v>
      </c>
      <c r="C19" s="663" t="s">
        <v>894</v>
      </c>
      <c r="D19" s="60"/>
      <c r="E19" s="40">
        <f t="shared" si="0"/>
        <v>0</v>
      </c>
      <c r="F19" s="61"/>
      <c r="G19" s="62">
        <v>44853</v>
      </c>
      <c r="H19" s="557" t="s">
        <v>944</v>
      </c>
      <c r="I19" s="64">
        <v>22520</v>
      </c>
      <c r="J19" s="45">
        <f t="shared" si="1"/>
        <v>22520</v>
      </c>
      <c r="K19" s="76">
        <v>46</v>
      </c>
      <c r="L19" s="65"/>
      <c r="M19" s="65"/>
      <c r="N19" s="48">
        <f t="shared" si="2"/>
        <v>1035920</v>
      </c>
      <c r="O19" s="560" t="s">
        <v>61</v>
      </c>
      <c r="P19" s="561">
        <v>44866</v>
      </c>
      <c r="Q19" s="66">
        <v>26900</v>
      </c>
      <c r="R19" s="67">
        <v>44855</v>
      </c>
      <c r="S19" s="51">
        <v>28000</v>
      </c>
      <c r="T19" s="92" t="s">
        <v>902</v>
      </c>
      <c r="U19" s="53"/>
      <c r="V19" s="54">
        <f>SUM(V4:V18)</f>
        <v>45857.120000000003</v>
      </c>
      <c r="W19" s="53" t="s">
        <v>906</v>
      </c>
      <c r="X19" s="56">
        <v>4176</v>
      </c>
    </row>
    <row r="20" spans="1:24" ht="30" customHeight="1" thickTop="1" thickBot="1" x14ac:dyDescent="0.35">
      <c r="A20" s="78" t="s">
        <v>223</v>
      </c>
      <c r="B20" s="58" t="s">
        <v>32</v>
      </c>
      <c r="C20" s="664"/>
      <c r="D20" s="514"/>
      <c r="E20" s="40">
        <f t="shared" si="0"/>
        <v>0</v>
      </c>
      <c r="F20" s="61"/>
      <c r="G20" s="62">
        <v>44853</v>
      </c>
      <c r="H20" s="557" t="s">
        <v>945</v>
      </c>
      <c r="I20" s="64">
        <v>5125</v>
      </c>
      <c r="J20" s="45">
        <f t="shared" si="1"/>
        <v>5125</v>
      </c>
      <c r="K20" s="76">
        <v>46</v>
      </c>
      <c r="L20" s="65"/>
      <c r="M20" s="65"/>
      <c r="N20" s="48">
        <f t="shared" si="2"/>
        <v>235750</v>
      </c>
      <c r="O20" s="560" t="s">
        <v>61</v>
      </c>
      <c r="P20" s="561">
        <v>44866</v>
      </c>
      <c r="Q20" s="79">
        <v>0</v>
      </c>
      <c r="R20" s="67">
        <v>44855</v>
      </c>
      <c r="S20" s="51">
        <v>0</v>
      </c>
      <c r="T20" s="92" t="s">
        <v>902</v>
      </c>
      <c r="U20" s="53"/>
      <c r="V20" s="54"/>
      <c r="W20" s="53" t="s">
        <v>906</v>
      </c>
      <c r="X20" s="56">
        <v>0</v>
      </c>
    </row>
    <row r="21" spans="1:24" ht="27" customHeight="1" thickTop="1" thickBot="1" x14ac:dyDescent="0.35">
      <c r="A21" s="505" t="s">
        <v>871</v>
      </c>
      <c r="B21" s="58" t="s">
        <v>208</v>
      </c>
      <c r="C21" s="513" t="s">
        <v>921</v>
      </c>
      <c r="D21" s="514">
        <v>64</v>
      </c>
      <c r="E21" s="40">
        <f t="shared" si="0"/>
        <v>165760</v>
      </c>
      <c r="F21" s="61">
        <v>2590</v>
      </c>
      <c r="G21" s="62">
        <v>44853</v>
      </c>
      <c r="H21" s="382" t="s">
        <v>946</v>
      </c>
      <c r="I21" s="64">
        <v>2590</v>
      </c>
      <c r="J21" s="45">
        <f t="shared" si="1"/>
        <v>0</v>
      </c>
      <c r="K21" s="76">
        <v>62.6</v>
      </c>
      <c r="L21" s="65"/>
      <c r="M21" s="65"/>
      <c r="N21" s="48">
        <f t="shared" si="2"/>
        <v>162134</v>
      </c>
      <c r="O21" s="378" t="s">
        <v>61</v>
      </c>
      <c r="P21" s="379">
        <v>44866</v>
      </c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48.75" thickTop="1" thickBot="1" x14ac:dyDescent="0.35">
      <c r="A22" s="505" t="s">
        <v>871</v>
      </c>
      <c r="B22" s="58" t="s">
        <v>895</v>
      </c>
      <c r="C22" s="59" t="s">
        <v>922</v>
      </c>
      <c r="D22" s="60">
        <v>64</v>
      </c>
      <c r="E22" s="40">
        <f t="shared" si="0"/>
        <v>111744</v>
      </c>
      <c r="F22" s="61">
        <v>1746</v>
      </c>
      <c r="G22" s="62">
        <v>44854</v>
      </c>
      <c r="H22" s="382" t="s">
        <v>947</v>
      </c>
      <c r="I22" s="64">
        <v>1746</v>
      </c>
      <c r="J22" s="45">
        <f t="shared" si="1"/>
        <v>0</v>
      </c>
      <c r="K22" s="76">
        <v>62.6</v>
      </c>
      <c r="L22" s="65"/>
      <c r="M22" s="65"/>
      <c r="N22" s="48">
        <f t="shared" si="2"/>
        <v>109299.6</v>
      </c>
      <c r="O22" s="378" t="s">
        <v>61</v>
      </c>
      <c r="P22" s="379">
        <v>44868</v>
      </c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9.25" customHeight="1" thickTop="1" thickBot="1" x14ac:dyDescent="0.35">
      <c r="A23" s="505" t="s">
        <v>871</v>
      </c>
      <c r="B23" s="58" t="s">
        <v>896</v>
      </c>
      <c r="C23" s="59" t="s">
        <v>923</v>
      </c>
      <c r="D23" s="60"/>
      <c r="E23" s="40">
        <f t="shared" si="0"/>
        <v>0</v>
      </c>
      <c r="F23" s="61">
        <v>1454.4</v>
      </c>
      <c r="G23" s="62">
        <v>44855</v>
      </c>
      <c r="H23" s="382" t="s">
        <v>948</v>
      </c>
      <c r="I23" s="64">
        <v>1454.4</v>
      </c>
      <c r="J23" s="45">
        <f t="shared" si="1"/>
        <v>0</v>
      </c>
      <c r="K23" s="76">
        <v>62.6</v>
      </c>
      <c r="L23" s="65"/>
      <c r="M23" s="65"/>
      <c r="N23" s="48">
        <f t="shared" si="2"/>
        <v>91045.440000000002</v>
      </c>
      <c r="O23" s="378" t="s">
        <v>497</v>
      </c>
      <c r="P23" s="379">
        <v>44868</v>
      </c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05" t="s">
        <v>871</v>
      </c>
      <c r="B24" s="58" t="s">
        <v>897</v>
      </c>
      <c r="C24" s="59" t="s">
        <v>924</v>
      </c>
      <c r="D24" s="60">
        <v>64</v>
      </c>
      <c r="E24" s="40">
        <f t="shared" si="0"/>
        <v>1523840</v>
      </c>
      <c r="F24" s="61">
        <v>23810</v>
      </c>
      <c r="G24" s="62">
        <v>44855</v>
      </c>
      <c r="H24" s="382">
        <v>23810</v>
      </c>
      <c r="I24" s="64">
        <v>23810</v>
      </c>
      <c r="J24" s="45">
        <f t="shared" si="1"/>
        <v>0</v>
      </c>
      <c r="K24" s="76">
        <v>62.6</v>
      </c>
      <c r="L24" s="65"/>
      <c r="M24" s="65"/>
      <c r="N24" s="48">
        <f t="shared" si="2"/>
        <v>1490506</v>
      </c>
      <c r="O24" s="89" t="s">
        <v>59</v>
      </c>
      <c r="P24" s="90">
        <v>44869</v>
      </c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05" t="s">
        <v>871</v>
      </c>
      <c r="B25" s="58" t="s">
        <v>476</v>
      </c>
      <c r="C25" s="59" t="s">
        <v>925</v>
      </c>
      <c r="D25" s="60">
        <v>64</v>
      </c>
      <c r="E25" s="40">
        <f t="shared" si="0"/>
        <v>1463040</v>
      </c>
      <c r="F25" s="61">
        <v>22860</v>
      </c>
      <c r="G25" s="62">
        <v>44857</v>
      </c>
      <c r="H25" s="382" t="s">
        <v>949</v>
      </c>
      <c r="I25" s="64">
        <v>22860</v>
      </c>
      <c r="J25" s="45">
        <f t="shared" si="1"/>
        <v>0</v>
      </c>
      <c r="K25" s="76">
        <v>62.6</v>
      </c>
      <c r="L25" s="65"/>
      <c r="M25" s="65"/>
      <c r="N25" s="48">
        <f t="shared" si="2"/>
        <v>1431036</v>
      </c>
      <c r="O25" s="377" t="s">
        <v>61</v>
      </c>
      <c r="P25" s="379">
        <v>44872</v>
      </c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 t="s">
        <v>898</v>
      </c>
      <c r="B26" s="58" t="s">
        <v>899</v>
      </c>
      <c r="C26" s="59" t="s">
        <v>926</v>
      </c>
      <c r="D26" s="60">
        <v>64</v>
      </c>
      <c r="E26" s="40">
        <f t="shared" si="0"/>
        <v>1171200</v>
      </c>
      <c r="F26" s="61">
        <v>18300</v>
      </c>
      <c r="G26" s="62">
        <v>44859</v>
      </c>
      <c r="H26" s="382" t="s">
        <v>950</v>
      </c>
      <c r="I26" s="64">
        <v>16955</v>
      </c>
      <c r="J26" s="45">
        <f t="shared" si="1"/>
        <v>-1345</v>
      </c>
      <c r="K26" s="76">
        <v>46</v>
      </c>
      <c r="L26" s="65"/>
      <c r="M26" s="65"/>
      <c r="N26" s="48">
        <f t="shared" si="2"/>
        <v>779930</v>
      </c>
      <c r="O26" s="378" t="s">
        <v>61</v>
      </c>
      <c r="P26" s="379">
        <v>44873</v>
      </c>
      <c r="Q26" s="79">
        <v>21550</v>
      </c>
      <c r="R26" s="67">
        <v>44862</v>
      </c>
      <c r="S26" s="51"/>
      <c r="T26" s="92"/>
      <c r="U26" s="53"/>
      <c r="V26" s="54"/>
      <c r="W26" s="53" t="s">
        <v>907</v>
      </c>
      <c r="X26" s="56">
        <v>4176</v>
      </c>
    </row>
    <row r="27" spans="1:24" ht="22.5" customHeight="1" thickTop="1" thickBot="1" x14ac:dyDescent="0.35">
      <c r="A27" s="82" t="s">
        <v>223</v>
      </c>
      <c r="B27" s="58" t="s">
        <v>32</v>
      </c>
      <c r="C27" s="59" t="s">
        <v>926</v>
      </c>
      <c r="D27" s="60">
        <v>0</v>
      </c>
      <c r="E27" s="40">
        <f t="shared" si="0"/>
        <v>0</v>
      </c>
      <c r="F27" s="61">
        <v>0</v>
      </c>
      <c r="G27" s="62">
        <v>44859</v>
      </c>
      <c r="H27" s="382" t="s">
        <v>951</v>
      </c>
      <c r="I27" s="64">
        <v>5680</v>
      </c>
      <c r="J27" s="45">
        <f t="shared" si="1"/>
        <v>5680</v>
      </c>
      <c r="K27" s="76">
        <v>46</v>
      </c>
      <c r="L27" s="65"/>
      <c r="M27" s="65"/>
      <c r="N27" s="48">
        <f t="shared" si="2"/>
        <v>261280</v>
      </c>
      <c r="O27" s="378" t="s">
        <v>61</v>
      </c>
      <c r="P27" s="379">
        <v>44873</v>
      </c>
      <c r="Q27" s="79">
        <v>0</v>
      </c>
      <c r="R27" s="67">
        <v>44862</v>
      </c>
      <c r="S27" s="51">
        <v>31136</v>
      </c>
      <c r="T27" s="92" t="s">
        <v>901</v>
      </c>
      <c r="U27" s="53"/>
      <c r="V27" s="54"/>
      <c r="W27" s="53" t="s">
        <v>907</v>
      </c>
      <c r="X27" s="56">
        <v>0</v>
      </c>
    </row>
    <row r="28" spans="1:24" ht="22.5" customHeight="1" thickTop="1" thickBot="1" x14ac:dyDescent="0.35">
      <c r="A28" s="505" t="s">
        <v>871</v>
      </c>
      <c r="B28" s="58" t="s">
        <v>476</v>
      </c>
      <c r="C28" s="59" t="s">
        <v>927</v>
      </c>
      <c r="D28" s="60">
        <v>64</v>
      </c>
      <c r="E28" s="40">
        <f t="shared" si="0"/>
        <v>1438080</v>
      </c>
      <c r="F28" s="61">
        <v>22470</v>
      </c>
      <c r="G28" s="62">
        <v>44861</v>
      </c>
      <c r="H28" s="382">
        <v>40244</v>
      </c>
      <c r="I28" s="64">
        <v>22470</v>
      </c>
      <c r="J28" s="45">
        <f t="shared" si="1"/>
        <v>0</v>
      </c>
      <c r="K28" s="76">
        <v>62.6</v>
      </c>
      <c r="L28" s="65"/>
      <c r="M28" s="65"/>
      <c r="N28" s="48">
        <f t="shared" si="2"/>
        <v>1406622</v>
      </c>
      <c r="O28" s="378" t="s">
        <v>59</v>
      </c>
      <c r="P28" s="379">
        <v>44875</v>
      </c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05" t="s">
        <v>871</v>
      </c>
      <c r="B29" s="58" t="s">
        <v>900</v>
      </c>
      <c r="C29" s="59" t="s">
        <v>928</v>
      </c>
      <c r="D29" s="60">
        <v>64</v>
      </c>
      <c r="E29" s="40">
        <f t="shared" si="0"/>
        <v>1444480</v>
      </c>
      <c r="F29" s="61">
        <v>22570</v>
      </c>
      <c r="G29" s="62">
        <v>44862</v>
      </c>
      <c r="H29" s="382">
        <v>40259</v>
      </c>
      <c r="I29" s="64">
        <v>22570</v>
      </c>
      <c r="J29" s="45">
        <f t="shared" si="1"/>
        <v>0</v>
      </c>
      <c r="K29" s="76">
        <v>62.6</v>
      </c>
      <c r="L29" s="65"/>
      <c r="M29" s="65"/>
      <c r="N29" s="48">
        <f t="shared" si="2"/>
        <v>1412882</v>
      </c>
      <c r="O29" s="378" t="s">
        <v>63</v>
      </c>
      <c r="P29" s="379">
        <v>44876</v>
      </c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 t="s">
        <v>871</v>
      </c>
      <c r="B30" s="93" t="s">
        <v>897</v>
      </c>
      <c r="C30" s="59"/>
      <c r="D30" s="60"/>
      <c r="E30" s="40">
        <f t="shared" si="0"/>
        <v>0</v>
      </c>
      <c r="F30" s="61">
        <v>24910</v>
      </c>
      <c r="G30" s="62">
        <v>44865</v>
      </c>
      <c r="H30" s="382">
        <v>40283</v>
      </c>
      <c r="I30" s="64">
        <v>24910</v>
      </c>
      <c r="J30" s="45">
        <f t="shared" si="1"/>
        <v>0</v>
      </c>
      <c r="K30" s="76">
        <v>62.6</v>
      </c>
      <c r="L30" s="65"/>
      <c r="M30" s="65"/>
      <c r="N30" s="48">
        <f t="shared" si="2"/>
        <v>1559366</v>
      </c>
      <c r="O30" s="378" t="s">
        <v>61</v>
      </c>
      <c r="P30" s="379">
        <v>44879</v>
      </c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 t="s">
        <v>580</v>
      </c>
      <c r="C62" s="151" t="s">
        <v>883</v>
      </c>
      <c r="D62" s="148"/>
      <c r="E62" s="60"/>
      <c r="F62" s="139">
        <v>7140.6</v>
      </c>
      <c r="G62" s="140">
        <v>44842</v>
      </c>
      <c r="H62" s="141" t="s">
        <v>884</v>
      </c>
      <c r="I62" s="139">
        <v>7140.6</v>
      </c>
      <c r="J62" s="45">
        <f t="shared" si="1"/>
        <v>0</v>
      </c>
      <c r="K62" s="46">
        <v>23.5</v>
      </c>
      <c r="L62" s="65"/>
      <c r="M62" s="65"/>
      <c r="N62" s="48">
        <f t="shared" si="2"/>
        <v>167804.1</v>
      </c>
      <c r="O62" s="75" t="s">
        <v>59</v>
      </c>
      <c r="P62" s="112">
        <v>44860</v>
      </c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1"/>
      <c r="M89" s="59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1"/>
      <c r="M90" s="59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383735.85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19697000.240000002</v>
      </c>
      <c r="O265" s="308"/>
      <c r="Q265" s="309">
        <f>SUM(Q4:Q264)</f>
        <v>229367</v>
      </c>
      <c r="R265" s="8"/>
      <c r="S265" s="310">
        <f>SUM(S18:S264)</f>
        <v>59136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19985503.240000002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9">
    <mergeCell ref="F261:H261"/>
    <mergeCell ref="A1:J2"/>
    <mergeCell ref="S1:T2"/>
    <mergeCell ref="W1:X1"/>
    <mergeCell ref="O3:P3"/>
    <mergeCell ref="L89:M90"/>
    <mergeCell ref="O96:O97"/>
    <mergeCell ref="P96:P97"/>
    <mergeCell ref="C19:C20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X294"/>
  <sheetViews>
    <sheetView workbookViewId="0">
      <pane xSplit="2" ySplit="3" topLeftCell="K4" activePane="bottomRight" state="frozen"/>
      <selection pane="topRight" activeCell="C1" sqref="C1"/>
      <selection pane="bottomLeft" activeCell="A4" sqref="A4"/>
      <selection pane="bottomRight" activeCell="O6" sqref="O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929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535" t="s">
        <v>111</v>
      </c>
      <c r="B4" s="536" t="s">
        <v>897</v>
      </c>
      <c r="C4" s="537"/>
      <c r="D4" s="39"/>
      <c r="E4" s="40">
        <f t="shared" ref="E4:E54" si="0">D4*F4</f>
        <v>0</v>
      </c>
      <c r="F4" s="41">
        <v>24070</v>
      </c>
      <c r="G4" s="42">
        <v>44867</v>
      </c>
      <c r="H4" s="534">
        <v>40302</v>
      </c>
      <c r="I4" s="44">
        <v>24070</v>
      </c>
      <c r="J4" s="45">
        <f t="shared" ref="J4:J152" si="1">I4-F4</f>
        <v>0</v>
      </c>
      <c r="K4" s="46">
        <v>62.6</v>
      </c>
      <c r="L4" s="47"/>
      <c r="M4" s="47"/>
      <c r="N4" s="48">
        <f t="shared" ref="N4:N116" si="2">K4*I4</f>
        <v>1506782</v>
      </c>
      <c r="O4" s="506" t="s">
        <v>61</v>
      </c>
      <c r="P4" s="665">
        <v>44881</v>
      </c>
      <c r="Q4" s="49"/>
      <c r="R4" s="50"/>
      <c r="S4" s="51"/>
      <c r="T4" s="92"/>
      <c r="U4" s="53"/>
      <c r="V4" s="54"/>
      <c r="W4" s="55"/>
      <c r="X4" s="56">
        <v>0</v>
      </c>
    </row>
    <row r="5" spans="1:24" ht="28.5" customHeight="1" thickTop="1" thickBot="1" x14ac:dyDescent="0.35">
      <c r="A5" s="538" t="s">
        <v>111</v>
      </c>
      <c r="B5" s="539" t="s">
        <v>897</v>
      </c>
      <c r="C5" s="540"/>
      <c r="D5" s="60"/>
      <c r="E5" s="40">
        <f t="shared" si="0"/>
        <v>0</v>
      </c>
      <c r="F5" s="61">
        <v>23770</v>
      </c>
      <c r="G5" s="62">
        <v>44869</v>
      </c>
      <c r="H5" s="63">
        <v>40333</v>
      </c>
      <c r="I5" s="64">
        <v>23770</v>
      </c>
      <c r="J5" s="45">
        <f>I5-F5</f>
        <v>0</v>
      </c>
      <c r="K5" s="46">
        <v>62.6</v>
      </c>
      <c r="L5" s="65"/>
      <c r="M5" s="65"/>
      <c r="N5" s="48">
        <f>K5*I5</f>
        <v>1488002</v>
      </c>
      <c r="O5" s="235" t="s">
        <v>61</v>
      </c>
      <c r="P5" s="364">
        <v>44883</v>
      </c>
      <c r="Q5" s="66"/>
      <c r="R5" s="67"/>
      <c r="S5" s="51"/>
      <c r="T5" s="92"/>
      <c r="U5" s="53"/>
      <c r="V5" s="54"/>
      <c r="W5" s="53"/>
      <c r="X5" s="56">
        <v>0</v>
      </c>
    </row>
    <row r="6" spans="1:24" ht="30.75" customHeight="1" thickTop="1" thickBot="1" x14ac:dyDescent="0.35">
      <c r="A6" s="538" t="s">
        <v>111</v>
      </c>
      <c r="B6" s="539" t="s">
        <v>930</v>
      </c>
      <c r="C6" s="540"/>
      <c r="D6" s="60"/>
      <c r="E6" s="40">
        <f t="shared" si="0"/>
        <v>0</v>
      </c>
      <c r="F6" s="61">
        <v>24540</v>
      </c>
      <c r="G6" s="62">
        <v>44871</v>
      </c>
      <c r="H6" s="63"/>
      <c r="I6" s="64">
        <v>24540</v>
      </c>
      <c r="J6" s="45">
        <f>I6-F6</f>
        <v>0</v>
      </c>
      <c r="K6" s="46">
        <v>62.6</v>
      </c>
      <c r="L6" s="65"/>
      <c r="M6" s="65"/>
      <c r="N6" s="48">
        <f>K6*I6</f>
        <v>1536204</v>
      </c>
      <c r="O6" s="507"/>
      <c r="P6" s="364"/>
      <c r="Q6" s="66"/>
      <c r="R6" s="67"/>
      <c r="S6" s="51"/>
      <c r="T6" s="92"/>
      <c r="U6" s="53"/>
      <c r="V6" s="54"/>
      <c r="W6" s="68"/>
      <c r="X6" s="56">
        <v>0</v>
      </c>
    </row>
    <row r="7" spans="1:24" ht="30.75" customHeight="1" thickTop="1" thickBot="1" x14ac:dyDescent="0.35">
      <c r="A7" s="538" t="s">
        <v>111</v>
      </c>
      <c r="B7" s="539" t="s">
        <v>931</v>
      </c>
      <c r="C7" s="540"/>
      <c r="D7" s="60"/>
      <c r="E7" s="40">
        <f t="shared" si="0"/>
        <v>0</v>
      </c>
      <c r="F7" s="61">
        <v>22270</v>
      </c>
      <c r="G7" s="62">
        <v>44873</v>
      </c>
      <c r="H7" s="63"/>
      <c r="I7" s="64">
        <v>22270</v>
      </c>
      <c r="J7" s="45">
        <f t="shared" si="1"/>
        <v>0</v>
      </c>
      <c r="K7" s="46">
        <v>62.6</v>
      </c>
      <c r="L7" s="65"/>
      <c r="M7" s="65"/>
      <c r="N7" s="48">
        <f t="shared" si="2"/>
        <v>1394102</v>
      </c>
      <c r="O7" s="523"/>
      <c r="P7" s="364"/>
      <c r="Q7" s="66"/>
      <c r="R7" s="67"/>
      <c r="S7" s="51"/>
      <c r="T7" s="92"/>
      <c r="U7" s="53"/>
      <c r="V7" s="54"/>
      <c r="W7" s="53"/>
      <c r="X7" s="56">
        <v>0</v>
      </c>
    </row>
    <row r="8" spans="1:24" ht="30.75" customHeight="1" thickTop="1" thickBot="1" x14ac:dyDescent="0.35">
      <c r="A8" s="538" t="s">
        <v>111</v>
      </c>
      <c r="B8" s="539" t="s">
        <v>931</v>
      </c>
      <c r="C8" s="540"/>
      <c r="D8" s="60"/>
      <c r="E8" s="40">
        <f t="shared" si="0"/>
        <v>0</v>
      </c>
      <c r="F8" s="61">
        <v>22660</v>
      </c>
      <c r="G8" s="62">
        <v>44875</v>
      </c>
      <c r="H8" s="63"/>
      <c r="I8" s="64">
        <v>22660</v>
      </c>
      <c r="J8" s="45">
        <f t="shared" si="1"/>
        <v>0</v>
      </c>
      <c r="K8" s="46">
        <v>62.6</v>
      </c>
      <c r="L8" s="65"/>
      <c r="M8" s="65"/>
      <c r="N8" s="48">
        <f t="shared" si="2"/>
        <v>1418516</v>
      </c>
      <c r="O8" s="209"/>
      <c r="P8" s="90"/>
      <c r="Q8" s="66"/>
      <c r="R8" s="67"/>
      <c r="S8" s="51"/>
      <c r="T8" s="92"/>
      <c r="U8" s="53"/>
      <c r="V8" s="54"/>
      <c r="W8" s="53"/>
      <c r="X8" s="56">
        <v>0</v>
      </c>
    </row>
    <row r="9" spans="1:24" ht="27.75" customHeight="1" thickTop="1" thickBot="1" x14ac:dyDescent="0.35">
      <c r="A9" s="541" t="s">
        <v>111</v>
      </c>
      <c r="B9" s="539" t="s">
        <v>932</v>
      </c>
      <c r="C9" s="540"/>
      <c r="D9" s="60"/>
      <c r="E9" s="40">
        <f t="shared" si="0"/>
        <v>0</v>
      </c>
      <c r="F9" s="61">
        <v>20050</v>
      </c>
      <c r="G9" s="62">
        <v>44876</v>
      </c>
      <c r="H9" s="63"/>
      <c r="I9" s="64">
        <v>20050</v>
      </c>
      <c r="J9" s="45">
        <f t="shared" si="1"/>
        <v>0</v>
      </c>
      <c r="K9" s="46">
        <v>62.6</v>
      </c>
      <c r="L9" s="65"/>
      <c r="M9" s="65"/>
      <c r="N9" s="48">
        <f t="shared" si="2"/>
        <v>1255130</v>
      </c>
      <c r="O9" s="508"/>
      <c r="P9" s="90"/>
      <c r="Q9" s="66"/>
      <c r="R9" s="67"/>
      <c r="S9" s="51"/>
      <c r="T9" s="92"/>
      <c r="U9" s="53"/>
      <c r="V9" s="54"/>
      <c r="W9" s="53"/>
      <c r="X9" s="56">
        <v>0</v>
      </c>
    </row>
    <row r="10" spans="1:24" ht="27.75" customHeight="1" thickTop="1" thickBot="1" x14ac:dyDescent="0.35">
      <c r="A10" s="541" t="s">
        <v>111</v>
      </c>
      <c r="B10" s="539" t="s">
        <v>931</v>
      </c>
      <c r="C10" s="540"/>
      <c r="D10" s="72"/>
      <c r="E10" s="40">
        <f t="shared" si="0"/>
        <v>0</v>
      </c>
      <c r="F10" s="61">
        <v>23000</v>
      </c>
      <c r="G10" s="62">
        <v>44878</v>
      </c>
      <c r="H10" s="63"/>
      <c r="I10" s="64">
        <v>23000</v>
      </c>
      <c r="J10" s="45">
        <f t="shared" si="1"/>
        <v>0</v>
      </c>
      <c r="K10" s="46">
        <v>62.6</v>
      </c>
      <c r="L10" s="65"/>
      <c r="M10" s="65"/>
      <c r="N10" s="48">
        <f t="shared" si="2"/>
        <v>1439800</v>
      </c>
      <c r="O10" s="508"/>
      <c r="P10" s="366"/>
      <c r="Q10" s="66"/>
      <c r="R10" s="67"/>
      <c r="S10" s="51"/>
      <c r="T10" s="92"/>
      <c r="U10" s="53"/>
      <c r="V10" s="54"/>
      <c r="W10" s="53"/>
      <c r="X10" s="56">
        <v>0</v>
      </c>
    </row>
    <row r="11" spans="1:24" ht="27.75" customHeight="1" thickTop="1" thickBot="1" x14ac:dyDescent="0.35">
      <c r="A11" s="541" t="s">
        <v>111</v>
      </c>
      <c r="B11" s="539" t="s">
        <v>897</v>
      </c>
      <c r="C11" s="540"/>
      <c r="D11" s="60"/>
      <c r="E11" s="40">
        <f t="shared" si="0"/>
        <v>0</v>
      </c>
      <c r="F11" s="61">
        <v>23530</v>
      </c>
      <c r="G11" s="62">
        <v>44880</v>
      </c>
      <c r="H11" s="63"/>
      <c r="I11" s="64">
        <v>23530</v>
      </c>
      <c r="J11" s="45">
        <f t="shared" si="1"/>
        <v>0</v>
      </c>
      <c r="K11" s="46">
        <v>61.5</v>
      </c>
      <c r="L11" s="65"/>
      <c r="M11" s="65"/>
      <c r="N11" s="48">
        <f t="shared" si="2"/>
        <v>1447095</v>
      </c>
      <c r="O11" s="508"/>
      <c r="P11" s="366"/>
      <c r="Q11" s="66"/>
      <c r="R11" s="67"/>
      <c r="S11" s="51"/>
      <c r="T11" s="92"/>
      <c r="U11" s="53"/>
      <c r="V11" s="54"/>
      <c r="W11" s="53"/>
      <c r="X11" s="56">
        <v>0</v>
      </c>
    </row>
    <row r="12" spans="1:24" ht="27.75" customHeight="1" thickTop="1" thickBot="1" x14ac:dyDescent="0.35">
      <c r="A12" s="542" t="s">
        <v>111</v>
      </c>
      <c r="B12" s="539" t="s">
        <v>476</v>
      </c>
      <c r="C12" s="543"/>
      <c r="D12" s="60"/>
      <c r="E12" s="40">
        <f t="shared" si="0"/>
        <v>0</v>
      </c>
      <c r="F12" s="61">
        <v>25020</v>
      </c>
      <c r="G12" s="62">
        <v>44882</v>
      </c>
      <c r="H12" s="63"/>
      <c r="I12" s="64">
        <v>25020</v>
      </c>
      <c r="J12" s="45">
        <f t="shared" si="1"/>
        <v>0</v>
      </c>
      <c r="K12" s="46">
        <v>61.5</v>
      </c>
      <c r="L12" s="65"/>
      <c r="M12" s="65"/>
      <c r="N12" s="48">
        <f t="shared" si="2"/>
        <v>1538730</v>
      </c>
      <c r="O12" s="508"/>
      <c r="P12" s="366"/>
      <c r="Q12" s="66"/>
      <c r="R12" s="67"/>
      <c r="S12" s="51"/>
      <c r="T12" s="92"/>
      <c r="U12" s="53"/>
      <c r="V12" s="54"/>
      <c r="W12" s="53"/>
      <c r="X12" s="56">
        <v>0</v>
      </c>
    </row>
    <row r="13" spans="1:24" ht="27.75" customHeight="1" thickTop="1" thickBot="1" x14ac:dyDescent="0.35">
      <c r="A13" s="541" t="s">
        <v>111</v>
      </c>
      <c r="B13" s="539" t="s">
        <v>897</v>
      </c>
      <c r="C13" s="543"/>
      <c r="D13" s="60"/>
      <c r="E13" s="40">
        <f t="shared" si="0"/>
        <v>0</v>
      </c>
      <c r="F13" s="61">
        <v>23950</v>
      </c>
      <c r="G13" s="62">
        <v>44883</v>
      </c>
      <c r="H13" s="63"/>
      <c r="I13" s="64">
        <v>23950</v>
      </c>
      <c r="J13" s="45">
        <f t="shared" si="1"/>
        <v>0</v>
      </c>
      <c r="K13" s="46">
        <v>61.5</v>
      </c>
      <c r="L13" s="65"/>
      <c r="M13" s="65"/>
      <c r="N13" s="48">
        <f t="shared" si="2"/>
        <v>1472925</v>
      </c>
      <c r="O13" s="365"/>
      <c r="P13" s="366"/>
      <c r="Q13" s="66"/>
      <c r="R13" s="67"/>
      <c r="S13" s="51"/>
      <c r="T13" s="92"/>
      <c r="U13" s="53"/>
      <c r="V13" s="54"/>
      <c r="W13" s="53"/>
      <c r="X13" s="56">
        <v>0</v>
      </c>
    </row>
    <row r="14" spans="1:24" ht="24" customHeight="1" thickTop="1" thickBot="1" x14ac:dyDescent="0.35">
      <c r="A14" s="541"/>
      <c r="B14" s="539"/>
      <c r="C14" s="544"/>
      <c r="D14" s="60"/>
      <c r="E14" s="40">
        <f t="shared" si="0"/>
        <v>0</v>
      </c>
      <c r="F14" s="61"/>
      <c r="G14" s="62"/>
      <c r="H14" s="63"/>
      <c r="I14" s="64"/>
      <c r="J14" s="45">
        <f t="shared" si="1"/>
        <v>0</v>
      </c>
      <c r="K14" s="46"/>
      <c r="L14" s="65"/>
      <c r="M14" s="65"/>
      <c r="N14" s="48">
        <f t="shared" si="2"/>
        <v>0</v>
      </c>
      <c r="O14" s="508"/>
      <c r="P14" s="366"/>
      <c r="Q14" s="66"/>
      <c r="R14" s="67"/>
      <c r="S14" s="51"/>
      <c r="T14" s="92"/>
      <c r="U14" s="53"/>
      <c r="V14" s="54"/>
      <c r="W14" s="53"/>
      <c r="X14" s="56">
        <v>0</v>
      </c>
    </row>
    <row r="15" spans="1:24" ht="31.5" customHeight="1" thickTop="1" thickBot="1" x14ac:dyDescent="0.35">
      <c r="A15" s="541"/>
      <c r="B15" s="539"/>
      <c r="C15" s="540"/>
      <c r="D15" s="60"/>
      <c r="E15" s="40">
        <f t="shared" si="0"/>
        <v>0</v>
      </c>
      <c r="F15" s="61"/>
      <c r="G15" s="62"/>
      <c r="H15" s="63"/>
      <c r="I15" s="64"/>
      <c r="J15" s="45">
        <f t="shared" si="1"/>
        <v>0</v>
      </c>
      <c r="K15" s="46"/>
      <c r="L15" s="65"/>
      <c r="M15" s="65"/>
      <c r="N15" s="48">
        <f t="shared" si="2"/>
        <v>0</v>
      </c>
      <c r="O15" s="365"/>
      <c r="P15" s="366"/>
      <c r="Q15" s="66"/>
      <c r="R15" s="67"/>
      <c r="S15" s="51"/>
      <c r="T15" s="92"/>
      <c r="U15" s="53"/>
      <c r="V15" s="54"/>
      <c r="W15" s="53"/>
      <c r="X15" s="56">
        <v>0</v>
      </c>
    </row>
    <row r="16" spans="1:24" ht="26.25" customHeight="1" thickTop="1" thickBot="1" x14ac:dyDescent="0.35">
      <c r="A16" s="545"/>
      <c r="B16" s="539"/>
      <c r="C16" s="540"/>
      <c r="D16" s="60"/>
      <c r="E16" s="40">
        <f t="shared" si="0"/>
        <v>0</v>
      </c>
      <c r="F16" s="61"/>
      <c r="G16" s="62"/>
      <c r="H16" s="63"/>
      <c r="I16" s="64"/>
      <c r="J16" s="45">
        <f t="shared" si="1"/>
        <v>0</v>
      </c>
      <c r="K16" s="46"/>
      <c r="L16" s="65"/>
      <c r="M16" s="65"/>
      <c r="N16" s="48">
        <f t="shared" si="2"/>
        <v>0</v>
      </c>
      <c r="O16" s="365"/>
      <c r="P16" s="366"/>
      <c r="Q16" s="66"/>
      <c r="R16" s="67"/>
      <c r="S16" s="51"/>
      <c r="T16" s="92"/>
      <c r="U16" s="53"/>
      <c r="V16" s="54"/>
      <c r="W16" s="53"/>
      <c r="X16" s="56">
        <v>0</v>
      </c>
    </row>
    <row r="17" spans="1:24" ht="39.75" customHeight="1" thickTop="1" thickBot="1" x14ac:dyDescent="0.35">
      <c r="A17" s="541"/>
      <c r="B17" s="539"/>
      <c r="C17" s="546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47"/>
      <c r="B18" s="548"/>
      <c r="C18" s="540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508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549"/>
      <c r="B19" s="539"/>
      <c r="C19" s="550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547"/>
      <c r="B20" s="539"/>
      <c r="C20" s="551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552"/>
      <c r="B21" s="539"/>
      <c r="C21" s="553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18.75" thickTop="1" thickBot="1" x14ac:dyDescent="0.35">
      <c r="A22" s="552"/>
      <c r="B22" s="539"/>
      <c r="C22" s="540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18.75" thickTop="1" thickBot="1" x14ac:dyDescent="0.35">
      <c r="A23" s="552"/>
      <c r="B23" s="539"/>
      <c r="C23" s="540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552"/>
      <c r="B24" s="539"/>
      <c r="C24" s="540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552"/>
      <c r="B25" s="539"/>
      <c r="C25" s="540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541"/>
      <c r="B26" s="539"/>
      <c r="C26" s="540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554"/>
      <c r="B27" s="539"/>
      <c r="C27" s="540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552"/>
      <c r="B28" s="539"/>
      <c r="C28" s="540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552"/>
      <c r="B29" s="539"/>
      <c r="C29" s="540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38"/>
      <c r="B30" s="555"/>
      <c r="C30" s="540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56">
        <v>0</v>
      </c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32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33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/>
      <c r="B62" s="156"/>
      <c r="C62" s="151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/>
      <c r="P62" s="112"/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91"/>
      <c r="M89" s="592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91"/>
      <c r="M90" s="592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34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85" t="s">
        <v>26</v>
      </c>
      <c r="G261" s="585"/>
      <c r="H261" s="586"/>
      <c r="I261" s="287">
        <f>SUM(I4:I260)</f>
        <v>232860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14497286</v>
      </c>
      <c r="O265" s="308"/>
      <c r="Q265" s="309">
        <f>SUM(Q4:Q264)</f>
        <v>0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14497286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paperSize="5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104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607" t="s">
        <v>41</v>
      </c>
      <c r="B55" s="136" t="s">
        <v>23</v>
      </c>
      <c r="C55" s="581" t="s">
        <v>160</v>
      </c>
      <c r="D55" s="138"/>
      <c r="E55" s="40"/>
      <c r="F55" s="139">
        <v>1331.6</v>
      </c>
      <c r="G55" s="140">
        <v>44599</v>
      </c>
      <c r="H55" s="59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608"/>
      <c r="B56" s="136" t="s">
        <v>24</v>
      </c>
      <c r="C56" s="582"/>
      <c r="D56" s="145"/>
      <c r="E56" s="40"/>
      <c r="F56" s="139">
        <v>194.4</v>
      </c>
      <c r="G56" s="140">
        <v>44599</v>
      </c>
      <c r="H56" s="59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99" t="s">
        <v>41</v>
      </c>
      <c r="B57" s="136" t="s">
        <v>24</v>
      </c>
      <c r="C57" s="601" t="s">
        <v>162</v>
      </c>
      <c r="D57" s="145"/>
      <c r="E57" s="40"/>
      <c r="F57" s="139">
        <v>344</v>
      </c>
      <c r="G57" s="140">
        <v>44606</v>
      </c>
      <c r="H57" s="59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87" t="s">
        <v>59</v>
      </c>
      <c r="P57" s="59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600"/>
      <c r="B58" s="136" t="s">
        <v>23</v>
      </c>
      <c r="C58" s="602"/>
      <c r="D58" s="145"/>
      <c r="E58" s="40"/>
      <c r="F58" s="139">
        <v>627.6</v>
      </c>
      <c r="G58" s="140">
        <v>44606</v>
      </c>
      <c r="H58" s="59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603"/>
      <c r="P58" s="604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9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9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91"/>
      <c r="M87" s="592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85" t="s">
        <v>26</v>
      </c>
      <c r="G259" s="585"/>
      <c r="H259" s="586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189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607" t="s">
        <v>41</v>
      </c>
      <c r="B55" s="395" t="s">
        <v>24</v>
      </c>
      <c r="C55" s="581" t="s">
        <v>229</v>
      </c>
      <c r="D55" s="108"/>
      <c r="E55" s="60"/>
      <c r="F55" s="139">
        <v>181.6</v>
      </c>
      <c r="G55" s="140">
        <v>44627</v>
      </c>
      <c r="H55" s="610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87" t="s">
        <v>59</v>
      </c>
      <c r="P55" s="59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609"/>
      <c r="B56" s="395" t="s">
        <v>24</v>
      </c>
      <c r="C56" s="582"/>
      <c r="D56" s="148"/>
      <c r="E56" s="60"/>
      <c r="F56" s="139">
        <v>967</v>
      </c>
      <c r="G56" s="140">
        <v>44627</v>
      </c>
      <c r="H56" s="611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88"/>
      <c r="P56" s="59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71" t="s">
        <v>41</v>
      </c>
      <c r="B58" s="150" t="s">
        <v>24</v>
      </c>
      <c r="C58" s="620" t="s">
        <v>319</v>
      </c>
      <c r="D58" s="145"/>
      <c r="E58" s="60"/>
      <c r="F58" s="139">
        <v>332.6</v>
      </c>
      <c r="G58" s="140">
        <v>44648</v>
      </c>
      <c r="H58" s="618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75" t="s">
        <v>59</v>
      </c>
      <c r="P58" s="577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72"/>
      <c r="B59" s="150" t="s">
        <v>23</v>
      </c>
      <c r="C59" s="621"/>
      <c r="D59" s="145"/>
      <c r="E59" s="60"/>
      <c r="F59" s="139">
        <v>719</v>
      </c>
      <c r="G59" s="140">
        <v>44648</v>
      </c>
      <c r="H59" s="619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76"/>
      <c r="P59" s="578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612" t="s">
        <v>106</v>
      </c>
      <c r="B62" s="156" t="s">
        <v>237</v>
      </c>
      <c r="C62" s="614" t="s">
        <v>238</v>
      </c>
      <c r="D62" s="148"/>
      <c r="E62" s="60"/>
      <c r="F62" s="139">
        <v>152.6</v>
      </c>
      <c r="G62" s="140">
        <v>44622</v>
      </c>
      <c r="H62" s="616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87" t="s">
        <v>61</v>
      </c>
      <c r="P62" s="59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613"/>
      <c r="B63" s="156" t="s">
        <v>239</v>
      </c>
      <c r="C63" s="615"/>
      <c r="D63" s="148"/>
      <c r="E63" s="60"/>
      <c r="F63" s="139">
        <v>204.8</v>
      </c>
      <c r="G63" s="140">
        <v>44622</v>
      </c>
      <c r="H63" s="617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88"/>
      <c r="P63" s="59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85" t="s">
        <v>26</v>
      </c>
      <c r="G259" s="585"/>
      <c r="H259" s="586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58:A59"/>
    <mergeCell ref="O58:O59"/>
    <mergeCell ref="P58:P59"/>
    <mergeCell ref="C58:C59"/>
    <mergeCell ref="O94:O95"/>
    <mergeCell ref="P94:P95"/>
    <mergeCell ref="F259:H259"/>
    <mergeCell ref="O79:O80"/>
    <mergeCell ref="P79:P80"/>
    <mergeCell ref="O81:O82"/>
    <mergeCell ref="P81:P82"/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288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ht="15.75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607" t="s">
        <v>111</v>
      </c>
      <c r="B64" s="156" t="s">
        <v>464</v>
      </c>
      <c r="C64" s="614" t="s">
        <v>465</v>
      </c>
      <c r="D64" s="151"/>
      <c r="E64" s="60"/>
      <c r="F64" s="139">
        <v>302.5</v>
      </c>
      <c r="G64" s="446">
        <v>44681</v>
      </c>
      <c r="H64" s="622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624" t="s">
        <v>59</v>
      </c>
      <c r="P64" s="626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609"/>
      <c r="B65" s="156" t="s">
        <v>240</v>
      </c>
      <c r="C65" s="615"/>
      <c r="D65" s="151"/>
      <c r="E65" s="60"/>
      <c r="F65" s="139">
        <v>508</v>
      </c>
      <c r="G65" s="446">
        <v>44681</v>
      </c>
      <c r="H65" s="623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625"/>
      <c r="P65" s="627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87"/>
      <c r="P79" s="58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88"/>
      <c r="P80" s="590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87"/>
      <c r="P81" s="58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88"/>
      <c r="P82" s="590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85" t="s">
        <v>26</v>
      </c>
      <c r="G259" s="585"/>
      <c r="H259" s="586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  <mergeCell ref="F259:H259"/>
    <mergeCell ref="O81:O82"/>
    <mergeCell ref="P81:P82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402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91"/>
      <c r="M87" s="592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87"/>
      <c r="P94" s="583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8"/>
      <c r="P95" s="584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85" t="s">
        <v>26</v>
      </c>
      <c r="G259" s="585"/>
      <c r="H259" s="586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482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632" t="s">
        <v>41</v>
      </c>
      <c r="B55" s="462" t="s">
        <v>23</v>
      </c>
      <c r="C55" s="634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73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636" t="s">
        <v>59</v>
      </c>
      <c r="P55" s="638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633"/>
      <c r="B56" s="136" t="s">
        <v>600</v>
      </c>
      <c r="C56" s="635"/>
      <c r="D56" s="108"/>
      <c r="E56" s="40"/>
      <c r="F56" s="447">
        <v>130.6</v>
      </c>
      <c r="G56" s="140">
        <v>44718</v>
      </c>
      <c r="H56" s="574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637"/>
      <c r="P56" s="639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628" t="s">
        <v>59</v>
      </c>
      <c r="P65" s="630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629"/>
      <c r="P66" s="631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85" t="s">
        <v>26</v>
      </c>
      <c r="G261" s="585"/>
      <c r="H261" s="586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571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607" t="s">
        <v>41</v>
      </c>
      <c r="B55" s="395" t="s">
        <v>23</v>
      </c>
      <c r="C55" s="581" t="s">
        <v>663</v>
      </c>
      <c r="D55" s="108"/>
      <c r="E55" s="60"/>
      <c r="F55" s="139">
        <v>1114</v>
      </c>
      <c r="G55" s="649">
        <v>44760</v>
      </c>
      <c r="H55" s="573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87" t="s">
        <v>159</v>
      </c>
      <c r="P55" s="59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46"/>
      <c r="B56" s="395" t="s">
        <v>24</v>
      </c>
      <c r="C56" s="647"/>
      <c r="D56" s="148"/>
      <c r="E56" s="60"/>
      <c r="F56" s="139">
        <v>265.60000000000002</v>
      </c>
      <c r="G56" s="650"/>
      <c r="H56" s="651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88"/>
      <c r="P56" s="594"/>
      <c r="Q56" s="146"/>
      <c r="R56" s="117"/>
      <c r="S56" s="92"/>
      <c r="T56" s="92"/>
      <c r="U56" s="53"/>
      <c r="V56" s="54"/>
    </row>
    <row r="57" spans="1:24" ht="26.25" customHeight="1" x14ac:dyDescent="0.3">
      <c r="A57" s="654" t="s">
        <v>41</v>
      </c>
      <c r="B57" s="136" t="s">
        <v>23</v>
      </c>
      <c r="C57" s="620" t="s">
        <v>664</v>
      </c>
      <c r="D57" s="145"/>
      <c r="E57" s="60"/>
      <c r="F57" s="472">
        <f>199+360.8</f>
        <v>559.79999999999995</v>
      </c>
      <c r="G57" s="652">
        <v>44767</v>
      </c>
      <c r="H57" s="644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87" t="s">
        <v>59</v>
      </c>
      <c r="P57" s="59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55"/>
      <c r="B58" s="136" t="s">
        <v>665</v>
      </c>
      <c r="C58" s="621"/>
      <c r="D58" s="145"/>
      <c r="E58" s="60"/>
      <c r="F58" s="472">
        <v>74.400000000000006</v>
      </c>
      <c r="G58" s="653"/>
      <c r="H58" s="645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88"/>
      <c r="P58" s="59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607" t="s">
        <v>579</v>
      </c>
      <c r="B67" s="156" t="s">
        <v>585</v>
      </c>
      <c r="C67" s="581" t="s">
        <v>586</v>
      </c>
      <c r="D67" s="151"/>
      <c r="E67" s="60"/>
      <c r="F67" s="139">
        <v>58855</v>
      </c>
      <c r="G67" s="140">
        <v>44748</v>
      </c>
      <c r="H67" s="59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40" t="s">
        <v>59</v>
      </c>
      <c r="P67" s="630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46"/>
      <c r="B68" s="156" t="s">
        <v>588</v>
      </c>
      <c r="C68" s="647"/>
      <c r="D68" s="151"/>
      <c r="E68" s="60"/>
      <c r="F68" s="139">
        <v>28199</v>
      </c>
      <c r="G68" s="140">
        <v>44748</v>
      </c>
      <c r="H68" s="648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41"/>
      <c r="P68" s="643"/>
      <c r="Q68" s="147"/>
      <c r="R68" s="117"/>
      <c r="S68" s="158"/>
      <c r="T68" s="52"/>
      <c r="U68" s="53"/>
      <c r="V68" s="54"/>
    </row>
    <row r="69" spans="1:22" ht="18" thickBot="1" x14ac:dyDescent="0.35">
      <c r="A69" s="609"/>
      <c r="B69" s="156" t="s">
        <v>589</v>
      </c>
      <c r="C69" s="582"/>
      <c r="D69" s="151"/>
      <c r="E69" s="60"/>
      <c r="F69" s="139">
        <v>26810</v>
      </c>
      <c r="G69" s="140">
        <v>44748</v>
      </c>
      <c r="H69" s="59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42"/>
      <c r="P69" s="631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7"/>
      <c r="P96" s="583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8"/>
      <c r="P97" s="584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85" t="s">
        <v>26</v>
      </c>
      <c r="G261" s="585"/>
      <c r="H261" s="586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5"/>
  <sheetViews>
    <sheetView workbookViewId="0">
      <pane xSplit="8" ySplit="3" topLeftCell="I55" activePane="bottomRight" state="frozen"/>
      <selection pane="topRight" activeCell="I1" sqref="I1"/>
      <selection pane="bottomLeft" activeCell="A4" sqref="A4"/>
      <selection pane="bottomRight" activeCell="C58" sqref="C5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654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3" si="0">I4-F4</f>
        <v>4890</v>
      </c>
      <c r="K4" s="46">
        <v>45</v>
      </c>
      <c r="L4" s="47"/>
      <c r="M4" s="47"/>
      <c r="N4" s="48">
        <f t="shared" ref="N4:N117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9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607" t="s">
        <v>41</v>
      </c>
      <c r="B55" s="395" t="s">
        <v>23</v>
      </c>
      <c r="C55" s="581" t="s">
        <v>473</v>
      </c>
      <c r="D55" s="108"/>
      <c r="E55" s="60"/>
      <c r="F55" s="139">
        <v>967</v>
      </c>
      <c r="G55" s="140">
        <v>44774</v>
      </c>
      <c r="H55" s="573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87" t="s">
        <v>59</v>
      </c>
      <c r="P55" s="59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609"/>
      <c r="B56" s="395" t="s">
        <v>665</v>
      </c>
      <c r="C56" s="582"/>
      <c r="D56" s="148"/>
      <c r="E56" s="60"/>
      <c r="F56" s="139">
        <v>75</v>
      </c>
      <c r="G56" s="163">
        <v>44774</v>
      </c>
      <c r="H56" s="651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88"/>
      <c r="P56" s="594"/>
      <c r="Q56" s="146"/>
      <c r="R56" s="117"/>
      <c r="S56" s="92"/>
      <c r="T56" s="92"/>
      <c r="U56" s="53"/>
      <c r="V56" s="54"/>
    </row>
    <row r="57" spans="1:24" ht="47.25" x14ac:dyDescent="0.3">
      <c r="A57" s="490" t="s">
        <v>41</v>
      </c>
      <c r="B57" s="395" t="s">
        <v>23</v>
      </c>
      <c r="C57" s="491" t="s">
        <v>752</v>
      </c>
      <c r="D57" s="52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48" thickBot="1" x14ac:dyDescent="0.35">
      <c r="A58" s="524" t="s">
        <v>41</v>
      </c>
      <c r="B58" s="395" t="s">
        <v>23</v>
      </c>
      <c r="C58" s="525" t="s">
        <v>908</v>
      </c>
      <c r="D58" s="658" t="s">
        <v>933</v>
      </c>
      <c r="E58" s="659"/>
      <c r="F58" s="472">
        <v>555.79999999999995</v>
      </c>
      <c r="G58" s="497">
        <v>44776</v>
      </c>
      <c r="H58" s="498" t="s">
        <v>909</v>
      </c>
      <c r="I58" s="447">
        <v>555.79999999999995</v>
      </c>
      <c r="J58" s="45">
        <f t="shared" si="0"/>
        <v>0</v>
      </c>
      <c r="K58" s="46">
        <v>91</v>
      </c>
      <c r="L58" s="65"/>
      <c r="M58" s="65"/>
      <c r="N58" s="48">
        <f t="shared" si="1"/>
        <v>50577.799999999996</v>
      </c>
      <c r="O58" s="526" t="s">
        <v>59</v>
      </c>
      <c r="P58" s="527">
        <v>44865</v>
      </c>
      <c r="Q58" s="146"/>
      <c r="R58" s="117"/>
      <c r="S58" s="92"/>
      <c r="T58" s="92"/>
      <c r="U58" s="53"/>
      <c r="V58" s="54"/>
    </row>
    <row r="59" spans="1:24" ht="26.25" customHeight="1" x14ac:dyDescent="0.3">
      <c r="A59" s="571" t="s">
        <v>41</v>
      </c>
      <c r="B59" s="395" t="s">
        <v>24</v>
      </c>
      <c r="C59" s="595" t="s">
        <v>750</v>
      </c>
      <c r="D59" s="148"/>
      <c r="E59" s="60"/>
      <c r="F59" s="472">
        <v>133.19999999999999</v>
      </c>
      <c r="G59" s="652">
        <v>44788</v>
      </c>
      <c r="H59" s="656" t="s">
        <v>751</v>
      </c>
      <c r="I59" s="447">
        <v>113.2</v>
      </c>
      <c r="J59" s="45">
        <f t="shared" si="0"/>
        <v>-19.999999999999986</v>
      </c>
      <c r="K59" s="46">
        <v>97</v>
      </c>
      <c r="L59" s="65"/>
      <c r="M59" s="65"/>
      <c r="N59" s="48">
        <f t="shared" si="1"/>
        <v>10980.4</v>
      </c>
      <c r="O59" s="575" t="s">
        <v>59</v>
      </c>
      <c r="P59" s="577">
        <v>44812</v>
      </c>
      <c r="Q59" s="146"/>
      <c r="R59" s="117"/>
      <c r="S59" s="92"/>
      <c r="T59" s="92"/>
      <c r="U59" s="53"/>
      <c r="V59" s="54"/>
    </row>
    <row r="60" spans="1:24" ht="18.75" customHeight="1" thickBot="1" x14ac:dyDescent="0.35">
      <c r="A60" s="572"/>
      <c r="B60" s="395" t="s">
        <v>23</v>
      </c>
      <c r="C60" s="596"/>
      <c r="D60" s="148"/>
      <c r="E60" s="60"/>
      <c r="F60" s="472">
        <v>999.8</v>
      </c>
      <c r="G60" s="653"/>
      <c r="H60" s="657"/>
      <c r="I60" s="447">
        <v>999.8</v>
      </c>
      <c r="J60" s="45">
        <f t="shared" si="0"/>
        <v>0</v>
      </c>
      <c r="K60" s="46">
        <v>91</v>
      </c>
      <c r="L60" s="65"/>
      <c r="M60" s="65"/>
      <c r="N60" s="48">
        <f t="shared" si="1"/>
        <v>90981.8</v>
      </c>
      <c r="O60" s="576"/>
      <c r="P60" s="578"/>
      <c r="Q60" s="146"/>
      <c r="R60" s="117"/>
      <c r="S60" s="92"/>
      <c r="T60" s="92"/>
      <c r="U60" s="53"/>
      <c r="V60" s="54"/>
    </row>
    <row r="61" spans="1:24" ht="47.25" x14ac:dyDescent="0.3">
      <c r="A61" s="175" t="s">
        <v>41</v>
      </c>
      <c r="B61" s="395" t="s">
        <v>23</v>
      </c>
      <c r="C61" s="529" t="s">
        <v>910</v>
      </c>
      <c r="D61" s="148"/>
      <c r="E61" s="60"/>
      <c r="F61" s="139">
        <v>520.20000000000005</v>
      </c>
      <c r="G61" s="473">
        <v>44795</v>
      </c>
      <c r="H61" s="496" t="s">
        <v>911</v>
      </c>
      <c r="I61" s="139">
        <v>520.20000000000005</v>
      </c>
      <c r="J61" s="45">
        <f t="shared" si="0"/>
        <v>0</v>
      </c>
      <c r="K61" s="46">
        <v>91</v>
      </c>
      <c r="L61" s="65"/>
      <c r="M61" s="65"/>
      <c r="N61" s="48">
        <f t="shared" si="1"/>
        <v>47338.200000000004</v>
      </c>
      <c r="O61" s="377" t="s">
        <v>159</v>
      </c>
      <c r="P61" s="407">
        <v>44865</v>
      </c>
      <c r="Q61" s="146"/>
      <c r="R61" s="117"/>
      <c r="S61" s="92"/>
      <c r="T61" s="92"/>
      <c r="U61" s="53"/>
      <c r="V61" s="54"/>
    </row>
    <row r="62" spans="1:24" ht="21" customHeight="1" x14ac:dyDescent="0.3">
      <c r="A62" s="78"/>
      <c r="B62" s="395" t="s">
        <v>24</v>
      </c>
      <c r="C62" s="397"/>
      <c r="D62" s="148"/>
      <c r="E62" s="60"/>
      <c r="F62" s="139"/>
      <c r="G62" s="140"/>
      <c r="H62" s="358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7"/>
      <c r="R62" s="117"/>
      <c r="S62" s="92"/>
      <c r="T62" s="92"/>
      <c r="U62" s="53"/>
      <c r="V62" s="54"/>
    </row>
    <row r="63" spans="1:24" ht="18.75" customHeight="1" x14ac:dyDescent="0.3">
      <c r="A63" s="83" t="s">
        <v>696</v>
      </c>
      <c r="B63" s="156" t="s">
        <v>697</v>
      </c>
      <c r="C63" s="151" t="s">
        <v>699</v>
      </c>
      <c r="D63" s="148"/>
      <c r="E63" s="60"/>
      <c r="F63" s="139">
        <v>7153.2</v>
      </c>
      <c r="G63" s="140">
        <v>44785</v>
      </c>
      <c r="H63" s="141" t="s">
        <v>698</v>
      </c>
      <c r="I63" s="139">
        <v>7153.2</v>
      </c>
      <c r="J63" s="45">
        <f t="shared" si="0"/>
        <v>0</v>
      </c>
      <c r="K63" s="46">
        <v>38.5</v>
      </c>
      <c r="L63" s="65"/>
      <c r="M63" s="65"/>
      <c r="N63" s="48">
        <f t="shared" si="1"/>
        <v>275398.2</v>
      </c>
      <c r="O63" s="146" t="s">
        <v>59</v>
      </c>
      <c r="P63" s="112">
        <v>44798</v>
      </c>
      <c r="Q63" s="147"/>
      <c r="R63" s="117"/>
      <c r="S63" s="92"/>
      <c r="T63" s="92"/>
      <c r="U63" s="53"/>
      <c r="V63" s="54"/>
    </row>
    <row r="64" spans="1:24" ht="17.25" x14ac:dyDescent="0.3">
      <c r="A64" s="135" t="s">
        <v>739</v>
      </c>
      <c r="B64" s="156" t="s">
        <v>740</v>
      </c>
      <c r="C64" s="160" t="s">
        <v>741</v>
      </c>
      <c r="D64" s="148"/>
      <c r="E64" s="60"/>
      <c r="F64" s="139">
        <v>2664.63</v>
      </c>
      <c r="G64" s="140">
        <v>44774</v>
      </c>
      <c r="H64" s="63">
        <v>1485</v>
      </c>
      <c r="I64" s="139">
        <v>2664.63</v>
      </c>
      <c r="J64" s="45">
        <f t="shared" si="0"/>
        <v>0</v>
      </c>
      <c r="K64" s="46">
        <v>34</v>
      </c>
      <c r="L64" s="65"/>
      <c r="M64" s="65"/>
      <c r="N64" s="48">
        <f t="shared" si="1"/>
        <v>90597.42</v>
      </c>
      <c r="O64" s="495" t="s">
        <v>59</v>
      </c>
      <c r="P64" s="407">
        <v>44809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696</v>
      </c>
      <c r="B65" s="156" t="s">
        <v>153</v>
      </c>
      <c r="C65" s="424" t="s">
        <v>742</v>
      </c>
      <c r="D65" s="151"/>
      <c r="E65" s="60"/>
      <c r="F65" s="139">
        <v>431.4</v>
      </c>
      <c r="G65" s="140">
        <v>44784</v>
      </c>
      <c r="H65" s="141" t="s">
        <v>743</v>
      </c>
      <c r="I65" s="139">
        <v>431.4</v>
      </c>
      <c r="J65" s="45">
        <f>I65-F65</f>
        <v>0</v>
      </c>
      <c r="K65" s="46">
        <v>82</v>
      </c>
      <c r="L65" s="65"/>
      <c r="M65" s="65"/>
      <c r="N65" s="48">
        <f>K65*I65</f>
        <v>35374.799999999996</v>
      </c>
      <c r="O65" s="495" t="s">
        <v>59</v>
      </c>
      <c r="P65" s="407">
        <v>44810</v>
      </c>
      <c r="Q65" s="147"/>
      <c r="R65" s="117"/>
      <c r="S65" s="92"/>
      <c r="T65" s="92"/>
      <c r="U65" s="53"/>
      <c r="V65" s="54"/>
    </row>
    <row r="66" spans="1:22" ht="18" customHeight="1" x14ac:dyDescent="0.3">
      <c r="A66" s="505" t="s">
        <v>106</v>
      </c>
      <c r="B66" s="156" t="s">
        <v>153</v>
      </c>
      <c r="C66" s="160" t="s">
        <v>793</v>
      </c>
      <c r="D66" s="151"/>
      <c r="E66" s="60"/>
      <c r="F66" s="139">
        <v>510.6</v>
      </c>
      <c r="G66" s="140">
        <v>44790</v>
      </c>
      <c r="H66" s="141">
        <v>39389</v>
      </c>
      <c r="I66" s="139">
        <v>510.6</v>
      </c>
      <c r="J66" s="45">
        <f>I66-F66</f>
        <v>0</v>
      </c>
      <c r="K66" s="46">
        <v>70</v>
      </c>
      <c r="L66" s="65"/>
      <c r="M66" s="65"/>
      <c r="N66" s="48">
        <f>K66*I66</f>
        <v>35742</v>
      </c>
      <c r="O66" s="495" t="s">
        <v>59</v>
      </c>
      <c r="P66" s="407">
        <v>44825</v>
      </c>
      <c r="Q66" s="147"/>
      <c r="R66" s="117"/>
      <c r="S66" s="158"/>
      <c r="T66" s="52"/>
      <c r="U66" s="53"/>
      <c r="V66" s="54"/>
    </row>
    <row r="67" spans="1:22" ht="17.25" x14ac:dyDescent="0.3">
      <c r="A67" s="82" t="s">
        <v>696</v>
      </c>
      <c r="B67" s="156" t="s">
        <v>580</v>
      </c>
      <c r="C67" s="160" t="s">
        <v>781</v>
      </c>
      <c r="D67" s="148"/>
      <c r="E67" s="60"/>
      <c r="F67" s="139">
        <v>7205</v>
      </c>
      <c r="G67" s="140">
        <v>44793</v>
      </c>
      <c r="H67" s="425" t="s">
        <v>782</v>
      </c>
      <c r="I67" s="139">
        <v>7205</v>
      </c>
      <c r="J67" s="45">
        <f>I67-F67</f>
        <v>0</v>
      </c>
      <c r="K67" s="46">
        <v>24</v>
      </c>
      <c r="L67" s="65"/>
      <c r="M67" s="65"/>
      <c r="N67" s="48">
        <f>K67*I67</f>
        <v>172920</v>
      </c>
      <c r="O67" s="495" t="s">
        <v>59</v>
      </c>
      <c r="P67" s="407">
        <v>44824</v>
      </c>
      <c r="Q67" s="147"/>
      <c r="R67" s="117"/>
      <c r="S67" s="158"/>
      <c r="T67" s="52"/>
      <c r="U67" s="53"/>
      <c r="V67" s="54"/>
    </row>
    <row r="68" spans="1:22" ht="34.5" x14ac:dyDescent="0.3">
      <c r="A68" s="135" t="s">
        <v>696</v>
      </c>
      <c r="B68" s="161" t="s">
        <v>788</v>
      </c>
      <c r="C68" s="157" t="s">
        <v>787</v>
      </c>
      <c r="D68" s="148"/>
      <c r="E68" s="60"/>
      <c r="F68" s="139">
        <v>29401</v>
      </c>
      <c r="G68" s="140">
        <v>44796</v>
      </c>
      <c r="H68" s="466" t="s">
        <v>789</v>
      </c>
      <c r="I68" s="139">
        <v>29401</v>
      </c>
      <c r="J68" s="45">
        <f t="shared" ref="J68:J71" si="5">I68-F68</f>
        <v>0</v>
      </c>
      <c r="K68" s="46">
        <v>1</v>
      </c>
      <c r="L68" s="65"/>
      <c r="M68" s="65"/>
      <c r="N68" s="48">
        <f t="shared" ref="N68:N71" si="6">K68*I68</f>
        <v>29401</v>
      </c>
      <c r="O68" s="495" t="s">
        <v>790</v>
      </c>
      <c r="P68" s="407">
        <v>44824</v>
      </c>
      <c r="Q68" s="147"/>
      <c r="R68" s="117"/>
      <c r="S68" s="158"/>
      <c r="T68" s="52"/>
      <c r="U68" s="53"/>
      <c r="V68" s="54"/>
    </row>
    <row r="69" spans="1:22" ht="17.25" x14ac:dyDescent="0.3">
      <c r="A69" s="80" t="s">
        <v>696</v>
      </c>
      <c r="B69" s="156" t="s">
        <v>240</v>
      </c>
      <c r="C69" s="503" t="s">
        <v>783</v>
      </c>
      <c r="D69" s="151"/>
      <c r="E69" s="60"/>
      <c r="F69" s="139">
        <v>127.56</v>
      </c>
      <c r="G69" s="140">
        <v>44803</v>
      </c>
      <c r="H69" s="358" t="s">
        <v>784</v>
      </c>
      <c r="I69" s="139">
        <v>127.56</v>
      </c>
      <c r="J69" s="45">
        <f t="shared" si="5"/>
        <v>0</v>
      </c>
      <c r="K69" s="46">
        <v>80</v>
      </c>
      <c r="L69" s="65"/>
      <c r="M69" s="65"/>
      <c r="N69" s="48">
        <f t="shared" si="6"/>
        <v>10204.799999999999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696</v>
      </c>
      <c r="B70" s="156" t="s">
        <v>240</v>
      </c>
      <c r="C70" s="504" t="s">
        <v>785</v>
      </c>
      <c r="D70" s="151"/>
      <c r="E70" s="60"/>
      <c r="F70" s="139">
        <v>248.28</v>
      </c>
      <c r="G70" s="140">
        <v>44803</v>
      </c>
      <c r="H70" s="358" t="s">
        <v>786</v>
      </c>
      <c r="I70" s="139">
        <v>248.28</v>
      </c>
      <c r="J70" s="45">
        <f t="shared" si="5"/>
        <v>0</v>
      </c>
      <c r="K70" s="46">
        <v>80</v>
      </c>
      <c r="L70" s="65"/>
      <c r="M70" s="65"/>
      <c r="N70" s="48">
        <f t="shared" si="6"/>
        <v>19862.400000000001</v>
      </c>
      <c r="O70" s="495" t="s">
        <v>59</v>
      </c>
      <c r="P70" s="407">
        <v>44824</v>
      </c>
      <c r="Q70" s="147"/>
      <c r="R70" s="117"/>
      <c r="S70" s="158"/>
      <c r="T70" s="52"/>
      <c r="U70" s="53"/>
      <c r="V70" s="54"/>
    </row>
    <row r="71" spans="1:22" ht="17.25" x14ac:dyDescent="0.3">
      <c r="A71" s="80"/>
      <c r="B71" s="156"/>
      <c r="C71" s="502"/>
      <c r="D71" s="151"/>
      <c r="E71" s="60"/>
      <c r="F71" s="139"/>
      <c r="G71" s="140"/>
      <c r="H71" s="358"/>
      <c r="I71" s="139"/>
      <c r="J71" s="45">
        <f t="shared" si="5"/>
        <v>0</v>
      </c>
      <c r="K71" s="46"/>
      <c r="L71" s="65"/>
      <c r="M71" s="65"/>
      <c r="N71" s="48">
        <f t="shared" si="6"/>
        <v>0</v>
      </c>
      <c r="O71" s="146"/>
      <c r="P71" s="62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56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7"/>
      <c r="R73" s="117"/>
      <c r="S73" s="158"/>
      <c r="T73" s="52"/>
      <c r="U73" s="53"/>
      <c r="V73" s="54"/>
    </row>
    <row r="74" spans="1:22" ht="18.75" customHeight="1" x14ac:dyDescent="0.25">
      <c r="A74" s="80" t="s">
        <v>803</v>
      </c>
      <c r="B74" s="162"/>
      <c r="C74" s="160"/>
      <c r="D74" s="151"/>
      <c r="E74" s="60"/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/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159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/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/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/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4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371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4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91"/>
      <c r="M90" s="592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591"/>
      <c r="M91" s="592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177"/>
      <c r="M93" s="177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87"/>
      <c r="P97" s="583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588"/>
      <c r="P98" s="584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4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ref="E110:E179" si="7">D110*F110</f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7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7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ref="N118:N181" si="8">K118*I118</f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7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7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7"/>
        <v>0</v>
      </c>
      <c r="F132" s="64"/>
      <c r="G132" s="62"/>
      <c r="H132" s="193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7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7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7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48">
        <f t="shared" si="8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48">
        <f t="shared" si="8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7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48">
        <f t="shared" si="8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7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48">
        <f t="shared" si="8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ref="J154:J217" si="9">I154-F154</f>
        <v>0</v>
      </c>
      <c r="K154" s="206"/>
      <c r="L154" s="212"/>
      <c r="M154" s="212"/>
      <c r="N154" s="48">
        <f t="shared" si="8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7"/>
        <v>0</v>
      </c>
      <c r="F155" s="64"/>
      <c r="G155" s="205"/>
      <c r="H155" s="184"/>
      <c r="I155" s="64"/>
      <c r="J155" s="45">
        <f t="shared" si="9"/>
        <v>0</v>
      </c>
      <c r="K155" s="206"/>
      <c r="L155" s="212"/>
      <c r="M155" s="212"/>
      <c r="N155" s="48">
        <f t="shared" si="8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213"/>
      <c r="I156" s="64"/>
      <c r="J156" s="45">
        <f t="shared" si="9"/>
        <v>0</v>
      </c>
      <c r="K156" s="214"/>
      <c r="L156" s="212"/>
      <c r="M156" s="212"/>
      <c r="N156" s="48">
        <f t="shared" si="8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7"/>
        <v>0</v>
      </c>
      <c r="F157" s="64"/>
      <c r="G157" s="205"/>
      <c r="H157" s="184"/>
      <c r="I157" s="64"/>
      <c r="J157" s="45">
        <f t="shared" si="9"/>
        <v>0</v>
      </c>
      <c r="K157" s="216"/>
      <c r="L157" s="217"/>
      <c r="M157" s="217"/>
      <c r="N157" s="48">
        <f t="shared" si="8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7"/>
        <v>0</v>
      </c>
      <c r="F158" s="219"/>
      <c r="G158" s="205"/>
      <c r="H158" s="194"/>
      <c r="I158" s="64"/>
      <c r="J158" s="45">
        <f t="shared" si="9"/>
        <v>0</v>
      </c>
      <c r="K158" s="216"/>
      <c r="L158" s="220"/>
      <c r="M158" s="220"/>
      <c r="N158" s="48">
        <f t="shared" si="8"/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7"/>
        <v>0</v>
      </c>
      <c r="F159" s="64"/>
      <c r="G159" s="205"/>
      <c r="H159" s="184"/>
      <c r="I159" s="64"/>
      <c r="J159" s="45">
        <f t="shared" si="9"/>
        <v>0</v>
      </c>
      <c r="K159" s="21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221"/>
      <c r="I160" s="64"/>
      <c r="J160" s="45">
        <f t="shared" si="9"/>
        <v>0</v>
      </c>
      <c r="K160" s="7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196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2"/>
      <c r="I162" s="64"/>
      <c r="J162" s="45">
        <f t="shared" si="9"/>
        <v>0</v>
      </c>
      <c r="K162" s="216"/>
      <c r="L162" s="212"/>
      <c r="M162" s="212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3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216"/>
      <c r="L165" s="224"/>
      <c r="M165" s="224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7"/>
        <v>0</v>
      </c>
      <c r="F168" s="64"/>
      <c r="G168" s="205"/>
      <c r="H168" s="222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7"/>
        <v>0</v>
      </c>
      <c r="F169" s="64"/>
      <c r="G169" s="205"/>
      <c r="H169" s="208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7"/>
        <v>0</v>
      </c>
      <c r="F170" s="64"/>
      <c r="G170" s="205"/>
      <c r="H170" s="63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7"/>
        <v>0</v>
      </c>
      <c r="F175" s="64"/>
      <c r="G175" s="205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234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7"/>
        <v>0</v>
      </c>
      <c r="F177" s="64"/>
      <c r="G177" s="62"/>
      <c r="H177" s="208"/>
      <c r="I177" s="64"/>
      <c r="J177" s="45">
        <f t="shared" si="9"/>
        <v>0</v>
      </c>
      <c r="K177" s="76"/>
      <c r="L177" s="65"/>
      <c r="M177" s="65"/>
      <c r="N177" s="48">
        <f t="shared" si="8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238"/>
      <c r="G179" s="205"/>
      <c r="H179" s="239"/>
      <c r="I179" s="238"/>
      <c r="J179" s="45">
        <f t="shared" si="9"/>
        <v>0</v>
      </c>
      <c r="N179" s="48">
        <f t="shared" si="8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ref="E180:E243" si="10">D180*F180</f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10"/>
        <v>0</v>
      </c>
      <c r="F181" s="64"/>
      <c r="G181" s="205"/>
      <c r="H181" s="208"/>
      <c r="I181" s="64"/>
      <c r="J181" s="45">
        <f t="shared" si="9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ref="N182:N245" si="11">K182*I182</f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10"/>
        <v>0</v>
      </c>
      <c r="F186" s="64"/>
      <c r="G186" s="234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10"/>
        <v>0</v>
      </c>
      <c r="F191" s="64"/>
      <c r="G191" s="205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10"/>
        <v>0</v>
      </c>
      <c r="F192" s="64"/>
      <c r="G192" s="62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64"/>
      <c r="G195" s="205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251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10"/>
        <v>0</v>
      </c>
      <c r="F203" s="64"/>
      <c r="G203" s="234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10"/>
        <v>0</v>
      </c>
      <c r="F211" s="64"/>
      <c r="G211" s="205"/>
      <c r="H211" s="208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10"/>
        <v>0</v>
      </c>
      <c r="F212" s="64"/>
      <c r="G212" s="62"/>
      <c r="H212" s="63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ref="J218:J261" si="12">I218-F218</f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10"/>
        <v>0</v>
      </c>
      <c r="F238" s="64"/>
      <c r="G238" s="205"/>
      <c r="H238" s="208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63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10"/>
        <v>0</v>
      </c>
      <c r="F242" s="64"/>
      <c r="G242" s="205"/>
      <c r="H242" s="208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10"/>
        <v>0</v>
      </c>
      <c r="F243" s="64"/>
      <c r="G243" s="205"/>
      <c r="H243" s="222"/>
      <c r="I243" s="64"/>
      <c r="J243" s="45">
        <f t="shared" si="12"/>
        <v>0</v>
      </c>
      <c r="K243" s="76"/>
      <c r="L243" s="65"/>
      <c r="M243" s="65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ref="E244:E265" si="13">D244*F244</f>
        <v>0</v>
      </c>
      <c r="F244" s="64"/>
      <c r="G244" s="205"/>
      <c r="H244" s="222"/>
      <c r="I244" s="64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si="11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ref="N246:N265" si="14">K246*I246</f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13"/>
        <v>0</v>
      </c>
      <c r="F249" s="174"/>
      <c r="G249" s="259"/>
      <c r="H249" s="260"/>
      <c r="I249" s="61"/>
      <c r="J249" s="45">
        <f t="shared" si="12"/>
        <v>0</v>
      </c>
      <c r="K249" s="76"/>
      <c r="L249" s="256"/>
      <c r="M249" s="257"/>
      <c r="N249" s="48">
        <f t="shared" si="14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13"/>
        <v>0</v>
      </c>
      <c r="F250" s="44"/>
      <c r="G250" s="264"/>
      <c r="H250" s="265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13"/>
        <v>0</v>
      </c>
      <c r="F253" s="64"/>
      <c r="G253" s="205"/>
      <c r="H253" s="222"/>
      <c r="I253" s="64"/>
      <c r="J253" s="45">
        <f t="shared" si="12"/>
        <v>0</v>
      </c>
      <c r="K253" s="76"/>
      <c r="L253" s="256"/>
      <c r="M253" s="266"/>
      <c r="N253" s="48">
        <f t="shared" si="14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39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13"/>
        <v>0</v>
      </c>
      <c r="F257" s="238"/>
      <c r="G257" s="205"/>
      <c r="H257" s="275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13"/>
        <v>0</v>
      </c>
      <c r="F258" s="238"/>
      <c r="G258" s="205"/>
      <c r="H258" s="277"/>
      <c r="I258" s="238">
        <v>0</v>
      </c>
      <c r="J258" s="45">
        <f t="shared" si="12"/>
        <v>0</v>
      </c>
      <c r="K258" s="269"/>
      <c r="L258" s="269"/>
      <c r="M258" s="269"/>
      <c r="N258" s="48">
        <f t="shared" si="14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H259" s="283"/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1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13"/>
        <v>0</v>
      </c>
      <c r="I261" s="286">
        <v>0</v>
      </c>
      <c r="J261" s="45">
        <f t="shared" si="12"/>
        <v>0</v>
      </c>
      <c r="K261" s="284"/>
      <c r="L261" s="284"/>
      <c r="M261" s="284"/>
      <c r="N261" s="48">
        <f t="shared" si="14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13"/>
        <v>#VALUE!</v>
      </c>
      <c r="F262" s="585" t="s">
        <v>26</v>
      </c>
      <c r="G262" s="585"/>
      <c r="H262" s="586"/>
      <c r="I262" s="287">
        <f>SUM(I4:I261)</f>
        <v>413471.47000000009</v>
      </c>
      <c r="J262" s="288"/>
      <c r="K262" s="284"/>
      <c r="L262" s="289"/>
      <c r="M262" s="284"/>
      <c r="N262" s="48">
        <f t="shared" si="14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13"/>
        <v>0</v>
      </c>
      <c r="I263" s="292"/>
      <c r="J263" s="288"/>
      <c r="K263" s="284"/>
      <c r="L263" s="289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84"/>
      <c r="L264" s="284"/>
      <c r="M264" s="284"/>
      <c r="N264" s="48">
        <f t="shared" si="14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13"/>
        <v>0</v>
      </c>
      <c r="J265" s="281"/>
      <c r="K265" s="298"/>
      <c r="N265" s="48">
        <f t="shared" si="14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17051129.395</v>
      </c>
      <c r="O266" s="308"/>
      <c r="Q266" s="309">
        <f>SUM(Q4:Q265)</f>
        <v>337053</v>
      </c>
      <c r="R266" s="8"/>
      <c r="S266" s="310">
        <f>SUM(S17:S265)</f>
        <v>140000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17528182.395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402"/>
      <c r="I295" s="341"/>
      <c r="J295"/>
      <c r="K295"/>
      <c r="L295"/>
      <c r="M295"/>
      <c r="P295" s="342"/>
      <c r="Q295" s="317"/>
      <c r="S295" s="317"/>
      <c r="U295" s="319"/>
      <c r="V295"/>
    </row>
  </sheetData>
  <sortState ref="A5:X6">
    <sortCondition ref="G5:G6"/>
  </sortState>
  <mergeCells count="20">
    <mergeCell ref="S1:T2"/>
    <mergeCell ref="W1:X1"/>
    <mergeCell ref="O3:P3"/>
    <mergeCell ref="L90:M91"/>
    <mergeCell ref="O97:O98"/>
    <mergeCell ref="P97:P98"/>
    <mergeCell ref="P55:P56"/>
    <mergeCell ref="P59:P60"/>
    <mergeCell ref="F262:H262"/>
    <mergeCell ref="A1:J2"/>
    <mergeCell ref="A55:A56"/>
    <mergeCell ref="H55:H56"/>
    <mergeCell ref="O55:O56"/>
    <mergeCell ref="C55:C56"/>
    <mergeCell ref="A59:A60"/>
    <mergeCell ref="C59:C60"/>
    <mergeCell ref="G59:G60"/>
    <mergeCell ref="H59:H60"/>
    <mergeCell ref="O59:O60"/>
    <mergeCell ref="D58:E5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workbookViewId="0">
      <pane xSplit="7" ySplit="3" topLeftCell="O28" activePane="bottomRight" state="frozen"/>
      <selection pane="topRight" activeCell="H1" sqref="H1"/>
      <selection pane="bottomLeft" activeCell="A4" sqref="A4"/>
      <selection pane="bottomRight" activeCell="A31" sqref="A31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62" t="s">
        <v>732</v>
      </c>
      <c r="B1" s="562"/>
      <c r="C1" s="562"/>
      <c r="D1" s="562"/>
      <c r="E1" s="562"/>
      <c r="F1" s="562"/>
      <c r="G1" s="562"/>
      <c r="H1" s="562"/>
      <c r="I1" s="562"/>
      <c r="J1" s="562"/>
      <c r="K1" s="345"/>
      <c r="L1" s="345"/>
      <c r="M1" s="345"/>
      <c r="N1" s="345"/>
      <c r="O1" s="346"/>
      <c r="S1" s="605" t="s">
        <v>142</v>
      </c>
      <c r="T1" s="605"/>
      <c r="U1" s="6" t="s">
        <v>0</v>
      </c>
      <c r="V1" s="7" t="s">
        <v>1</v>
      </c>
      <c r="W1" s="563" t="s">
        <v>2</v>
      </c>
      <c r="X1" s="564"/>
    </row>
    <row r="2" spans="1:24" thickBot="1" x14ac:dyDescent="0.3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347"/>
      <c r="L2" s="347"/>
      <c r="M2" s="347"/>
      <c r="N2" s="348"/>
      <c r="O2" s="349"/>
      <c r="Q2" s="10"/>
      <c r="R2" s="11"/>
      <c r="S2" s="606"/>
      <c r="T2" s="606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65" t="s">
        <v>15</v>
      </c>
      <c r="P3" s="56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882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882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882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882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882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882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882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882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882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882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882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882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882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 t="s">
        <v>220</v>
      </c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0" t="s">
        <v>912</v>
      </c>
      <c r="V18" s="531">
        <v>6496</v>
      </c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0" t="s">
        <v>912</v>
      </c>
      <c r="V19" s="531">
        <v>6496</v>
      </c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0" t="s">
        <v>912</v>
      </c>
      <c r="V20" s="531">
        <v>0</v>
      </c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0" t="s">
        <v>912</v>
      </c>
      <c r="V21" s="531">
        <v>6496</v>
      </c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0" t="s">
        <v>912</v>
      </c>
      <c r="V22" s="531">
        <v>0</v>
      </c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865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0" t="s">
        <v>912</v>
      </c>
      <c r="V23" s="531">
        <v>6496</v>
      </c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0" t="s">
        <v>912</v>
      </c>
      <c r="V24" s="531">
        <v>0</v>
      </c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0" t="s">
        <v>912</v>
      </c>
      <c r="V25" s="531">
        <v>6496</v>
      </c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866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0" t="s">
        <v>912</v>
      </c>
      <c r="V26" s="531">
        <v>0</v>
      </c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874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0" t="s">
        <v>912</v>
      </c>
      <c r="V27" s="531">
        <v>6496</v>
      </c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878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0" t="s">
        <v>912</v>
      </c>
      <c r="V28" s="531">
        <v>0</v>
      </c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875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0" t="s">
        <v>912</v>
      </c>
      <c r="V29" s="531">
        <v>6496</v>
      </c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876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0" t="s">
        <v>912</v>
      </c>
      <c r="V30" s="531">
        <v>0</v>
      </c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80" t="s">
        <v>934</v>
      </c>
      <c r="B55" s="395" t="s">
        <v>23</v>
      </c>
      <c r="C55" s="556" t="s">
        <v>935</v>
      </c>
      <c r="D55" s="108"/>
      <c r="E55" s="60"/>
      <c r="F55" s="139">
        <v>583.6</v>
      </c>
      <c r="G55" s="140">
        <v>44812</v>
      </c>
      <c r="H55" s="501" t="s">
        <v>936</v>
      </c>
      <c r="I55" s="139">
        <v>583.6</v>
      </c>
      <c r="J55" s="45">
        <f t="shared" si="0"/>
        <v>0</v>
      </c>
      <c r="K55" s="46">
        <v>91</v>
      </c>
      <c r="L55" s="65"/>
      <c r="M55" s="65"/>
      <c r="N55" s="48">
        <f t="shared" si="1"/>
        <v>53107.6</v>
      </c>
      <c r="O55" s="558" t="s">
        <v>937</v>
      </c>
      <c r="P55" s="660" t="s">
        <v>938</v>
      </c>
      <c r="Q55" s="661"/>
      <c r="R55" s="661"/>
      <c r="S55" s="662"/>
      <c r="T55" s="92"/>
      <c r="U55" s="53"/>
      <c r="V55" s="54"/>
    </row>
    <row r="56" spans="1:24" ht="47.25" x14ac:dyDescent="0.3">
      <c r="A56" s="80" t="s">
        <v>934</v>
      </c>
      <c r="B56" s="395" t="s">
        <v>23</v>
      </c>
      <c r="C56" s="426" t="s">
        <v>939</v>
      </c>
      <c r="D56" s="148"/>
      <c r="E56" s="60"/>
      <c r="F56" s="139">
        <v>730.6</v>
      </c>
      <c r="G56" s="140">
        <v>44823</v>
      </c>
      <c r="H56" s="501" t="s">
        <v>940</v>
      </c>
      <c r="I56" s="139">
        <v>730.6</v>
      </c>
      <c r="J56" s="45">
        <f t="shared" si="0"/>
        <v>0</v>
      </c>
      <c r="K56" s="46">
        <v>89</v>
      </c>
      <c r="L56" s="65"/>
      <c r="M56" s="65"/>
      <c r="N56" s="48">
        <f t="shared" si="1"/>
        <v>65023.4</v>
      </c>
      <c r="O56" s="559" t="s">
        <v>941</v>
      </c>
      <c r="P56" s="407">
        <v>44875</v>
      </c>
      <c r="Q56" s="146"/>
      <c r="R56" s="117"/>
      <c r="S56" s="92"/>
      <c r="T56" s="92"/>
      <c r="U56" s="53"/>
      <c r="V56" s="54"/>
    </row>
    <row r="57" spans="1:24" ht="45" x14ac:dyDescent="0.3">
      <c r="A57" s="78" t="s">
        <v>934</v>
      </c>
      <c r="B57" s="395" t="s">
        <v>23</v>
      </c>
      <c r="C57" s="492" t="s">
        <v>942</v>
      </c>
      <c r="D57" s="148"/>
      <c r="E57" s="60"/>
      <c r="F57" s="139">
        <v>1517.2</v>
      </c>
      <c r="G57" s="140">
        <v>44830</v>
      </c>
      <c r="H57" s="419" t="s">
        <v>943</v>
      </c>
      <c r="I57" s="139">
        <v>1517.2</v>
      </c>
      <c r="J57" s="45">
        <f t="shared" si="0"/>
        <v>0</v>
      </c>
      <c r="K57" s="46">
        <v>89</v>
      </c>
      <c r="L57" s="65"/>
      <c r="M57" s="65"/>
      <c r="N57" s="48">
        <f t="shared" si="1"/>
        <v>135030.80000000002</v>
      </c>
      <c r="O57" s="559" t="s">
        <v>59</v>
      </c>
      <c r="P57" s="407">
        <v>44875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91"/>
      <c r="M88" s="592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91"/>
      <c r="M89" s="592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87"/>
      <c r="P95" s="583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88"/>
      <c r="P96" s="584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85" t="s">
        <v>26</v>
      </c>
      <c r="G260" s="585"/>
      <c r="H260" s="586"/>
      <c r="I260" s="287">
        <f>SUM(I4:I259)</f>
        <v>459142.86129999993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20989999.7806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21585573.2806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9">
    <mergeCell ref="F260:H260"/>
    <mergeCell ref="A1:J2"/>
    <mergeCell ref="S1:T2"/>
    <mergeCell ref="W1:X1"/>
    <mergeCell ref="O3:P3"/>
    <mergeCell ref="L88:M89"/>
    <mergeCell ref="O95:O96"/>
    <mergeCell ref="P95:P96"/>
    <mergeCell ref="P55:S5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  CANALES  NOVIEMBRE  2022   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2022-11-17T15:00:14Z</cp:lastPrinted>
  <dcterms:created xsi:type="dcterms:W3CDTF">2022-01-15T21:14:38Z</dcterms:created>
  <dcterms:modified xsi:type="dcterms:W3CDTF">2022-11-22T19:12:37Z</dcterms:modified>
</cp:coreProperties>
</file>