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0" yWindow="0" windowWidth="20925" windowHeight="11745" firstSheet="8" activeTab="10"/>
  </bookViews>
  <sheets>
    <sheet name=" E N E R O    2 0 2 3      " sheetId="1" r:id="rId1"/>
    <sheet name="F E B R E R O    2 0 2 3    " sheetId="3" r:id="rId2"/>
    <sheet name="    M A R Z O      2 0 2 3     " sheetId="4" r:id="rId3"/>
    <sheet name="    A B R I L     2 0 2 3      " sheetId="5" r:id="rId4"/>
    <sheet name="  M A Y O       2 0 2 3       " sheetId="6" r:id="rId5"/>
    <sheet name="   J U N I O      2 0 2 3      " sheetId="7" r:id="rId6"/>
    <sheet name="   J U L I O       2 0 2 3     " sheetId="8" r:id="rId7"/>
    <sheet name="  A G O S TO      2 0 2 3      " sheetId="9" r:id="rId8"/>
    <sheet name="SEPTIEMBRE     2 0 2 3        " sheetId="10" r:id="rId9"/>
    <sheet name="  OCTUBRE    2 0 2 3        " sheetId="11" r:id="rId10"/>
    <sheet name="  NOVIEMBRE   2 0 2 3          " sheetId="12" r:id="rId11"/>
    <sheet name="Hoja1" sheetId="13" r:id="rId12"/>
    <sheet name="Hoja2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2" l="1"/>
  <c r="Q6" i="12"/>
  <c r="H19" i="12"/>
  <c r="I19" i="12"/>
  <c r="H20" i="12"/>
  <c r="I20" i="12"/>
  <c r="H18" i="12"/>
  <c r="I18" i="12"/>
  <c r="H21" i="12"/>
  <c r="I21" i="12"/>
  <c r="Q19" i="12" s="1"/>
  <c r="Q50" i="12"/>
  <c r="P50" i="12"/>
  <c r="I50" i="12"/>
  <c r="H50" i="12"/>
  <c r="Q49" i="12"/>
  <c r="P49" i="12"/>
  <c r="I49" i="12"/>
  <c r="H49" i="12"/>
  <c r="I48" i="12"/>
  <c r="Q48" i="12" s="1"/>
  <c r="H48" i="12"/>
  <c r="P48" i="12" s="1"/>
  <c r="I47" i="12"/>
  <c r="Q47" i="12" s="1"/>
  <c r="H47" i="12"/>
  <c r="P47" i="12" s="1"/>
  <c r="I46" i="12"/>
  <c r="Q46" i="12" s="1"/>
  <c r="H46" i="12"/>
  <c r="I45" i="12"/>
  <c r="H45" i="12"/>
  <c r="P45" i="12" s="1"/>
  <c r="I44" i="12"/>
  <c r="Q44" i="12" s="1"/>
  <c r="H44" i="12"/>
  <c r="P44" i="12" s="1"/>
  <c r="I43" i="12"/>
  <c r="Q43" i="12" s="1"/>
  <c r="H43" i="12"/>
  <c r="P43" i="12" s="1"/>
  <c r="I42" i="12"/>
  <c r="Q42" i="12" s="1"/>
  <c r="H42" i="12"/>
  <c r="P42" i="12" s="1"/>
  <c r="I41" i="12"/>
  <c r="Q41" i="12" s="1"/>
  <c r="H41" i="12"/>
  <c r="P41" i="12" s="1"/>
  <c r="I40" i="12"/>
  <c r="Q40" i="12" s="1"/>
  <c r="H40" i="12"/>
  <c r="I39" i="12"/>
  <c r="H39" i="12"/>
  <c r="P39" i="12" s="1"/>
  <c r="I38" i="12"/>
  <c r="Q38" i="12" s="1"/>
  <c r="H38" i="12"/>
  <c r="I37" i="12"/>
  <c r="H37" i="12"/>
  <c r="P37" i="12" s="1"/>
  <c r="I36" i="12"/>
  <c r="Q36" i="12" s="1"/>
  <c r="H36" i="12"/>
  <c r="I35" i="12"/>
  <c r="H35" i="12"/>
  <c r="I34" i="12"/>
  <c r="Q34" i="12" s="1"/>
  <c r="H34" i="12"/>
  <c r="I33" i="12"/>
  <c r="H33" i="12"/>
  <c r="I32" i="12"/>
  <c r="Q32" i="12" s="1"/>
  <c r="H32" i="12"/>
  <c r="I31" i="12"/>
  <c r="H31" i="12"/>
  <c r="I30" i="12"/>
  <c r="Q30" i="12" s="1"/>
  <c r="H30" i="12"/>
  <c r="I29" i="12"/>
  <c r="H29" i="12"/>
  <c r="P29" i="12" s="1"/>
  <c r="I28" i="12"/>
  <c r="Q28" i="12" s="1"/>
  <c r="H28" i="12"/>
  <c r="I27" i="12"/>
  <c r="H27" i="12"/>
  <c r="P27" i="12" s="1"/>
  <c r="I26" i="12"/>
  <c r="Q26" i="12" s="1"/>
  <c r="H26" i="12"/>
  <c r="I25" i="12"/>
  <c r="H25" i="12"/>
  <c r="P25" i="12" s="1"/>
  <c r="I24" i="12"/>
  <c r="Q24" i="12" s="1"/>
  <c r="H24" i="12"/>
  <c r="I23" i="12"/>
  <c r="H23" i="12"/>
  <c r="I22" i="12"/>
  <c r="H22" i="12"/>
  <c r="I17" i="12"/>
  <c r="H17" i="12"/>
  <c r="I16" i="12"/>
  <c r="Q16" i="12" s="1"/>
  <c r="H16" i="12"/>
  <c r="I15" i="12"/>
  <c r="Q15" i="12" s="1"/>
  <c r="H15" i="12"/>
  <c r="P15" i="12" s="1"/>
  <c r="I14" i="12"/>
  <c r="Q14" i="12" s="1"/>
  <c r="H14" i="12"/>
  <c r="I13" i="12"/>
  <c r="H13" i="12"/>
  <c r="I12" i="12"/>
  <c r="H12" i="12"/>
  <c r="I11" i="12"/>
  <c r="H11" i="12"/>
  <c r="I10" i="12"/>
  <c r="Q10" i="12" s="1"/>
  <c r="H10" i="12"/>
  <c r="P10" i="12" s="1"/>
  <c r="P9" i="12"/>
  <c r="I9" i="12"/>
  <c r="Q9" i="12" s="1"/>
  <c r="H9" i="12"/>
  <c r="P8" i="12"/>
  <c r="I8" i="12"/>
  <c r="H8" i="12"/>
  <c r="I7" i="12"/>
  <c r="Q7" i="12" s="1"/>
  <c r="H7" i="12"/>
  <c r="P7" i="12" s="1"/>
  <c r="P6" i="12"/>
  <c r="I5" i="12"/>
  <c r="H5" i="12"/>
  <c r="I6" i="12"/>
  <c r="H6" i="12"/>
  <c r="P35" i="12" l="1"/>
  <c r="P33" i="12"/>
  <c r="P31" i="12"/>
  <c r="Q22" i="12"/>
  <c r="P17" i="12"/>
  <c r="P13" i="12"/>
  <c r="Q13" i="12"/>
  <c r="Q17" i="12"/>
  <c r="Q23" i="12"/>
  <c r="Q25" i="12"/>
  <c r="Q27" i="12"/>
  <c r="Q29" i="12"/>
  <c r="Q31" i="12"/>
  <c r="Q33" i="12"/>
  <c r="Q35" i="12"/>
  <c r="Q37" i="12"/>
  <c r="Q39" i="12"/>
  <c r="Q45" i="12"/>
  <c r="P18" i="12"/>
  <c r="P14" i="12"/>
  <c r="P16" i="12"/>
  <c r="P22" i="12"/>
  <c r="P24" i="12"/>
  <c r="P26" i="12"/>
  <c r="P28" i="12"/>
  <c r="P30" i="12"/>
  <c r="P32" i="12"/>
  <c r="P34" i="12"/>
  <c r="P36" i="12"/>
  <c r="P38" i="12"/>
  <c r="P40" i="12"/>
  <c r="P46" i="12"/>
  <c r="Q18" i="12"/>
  <c r="O51" i="12"/>
  <c r="P19" i="12"/>
  <c r="Q12" i="12"/>
  <c r="Q21" i="12"/>
  <c r="P21" i="12"/>
  <c r="P12" i="12"/>
  <c r="Q20" i="12"/>
  <c r="P20" i="12"/>
  <c r="H51" i="12"/>
  <c r="I51" i="12"/>
  <c r="P5" i="12"/>
  <c r="Q5" i="12"/>
  <c r="O50" i="11"/>
  <c r="N50" i="11"/>
  <c r="I49" i="11"/>
  <c r="Q49" i="11" s="1"/>
  <c r="H49" i="11"/>
  <c r="P49" i="11" s="1"/>
  <c r="Q48" i="11"/>
  <c r="I48" i="11"/>
  <c r="H48" i="11"/>
  <c r="P48" i="11" s="1"/>
  <c r="I47" i="11"/>
  <c r="Q47" i="11" s="1"/>
  <c r="H47" i="11"/>
  <c r="P47" i="11" s="1"/>
  <c r="I46" i="11"/>
  <c r="Q46" i="11" s="1"/>
  <c r="H46" i="11"/>
  <c r="P46" i="11" s="1"/>
  <c r="I45" i="11"/>
  <c r="Q45" i="11" s="1"/>
  <c r="H45" i="11"/>
  <c r="P45" i="11" s="1"/>
  <c r="I44" i="11"/>
  <c r="Q44" i="11" s="1"/>
  <c r="H44" i="11"/>
  <c r="P44" i="11" s="1"/>
  <c r="I43" i="11"/>
  <c r="Q43" i="11" s="1"/>
  <c r="H43" i="11"/>
  <c r="P43" i="11" s="1"/>
  <c r="I42" i="11"/>
  <c r="Q42" i="11" s="1"/>
  <c r="H42" i="11"/>
  <c r="P42" i="11" s="1"/>
  <c r="I41" i="11"/>
  <c r="Q41" i="11" s="1"/>
  <c r="H41" i="11"/>
  <c r="P41" i="11" s="1"/>
  <c r="I40" i="11"/>
  <c r="Q40" i="11" s="1"/>
  <c r="H40" i="11"/>
  <c r="P40" i="11" s="1"/>
  <c r="I39" i="11"/>
  <c r="Q39" i="11" s="1"/>
  <c r="H39" i="11"/>
  <c r="P39" i="11" s="1"/>
  <c r="I38" i="11"/>
  <c r="Q38" i="11" s="1"/>
  <c r="H38" i="11"/>
  <c r="P38" i="11" s="1"/>
  <c r="I37" i="11"/>
  <c r="Q37" i="11" s="1"/>
  <c r="H37" i="11"/>
  <c r="P37" i="11" s="1"/>
  <c r="I36" i="11"/>
  <c r="Q36" i="11" s="1"/>
  <c r="H36" i="11"/>
  <c r="P36" i="11" s="1"/>
  <c r="I35" i="11"/>
  <c r="Q35" i="11" s="1"/>
  <c r="H35" i="11"/>
  <c r="P35" i="11" s="1"/>
  <c r="I34" i="11"/>
  <c r="Q34" i="11" s="1"/>
  <c r="H34" i="11"/>
  <c r="P34" i="11" s="1"/>
  <c r="I33" i="11"/>
  <c r="Q33" i="11" s="1"/>
  <c r="H33" i="11"/>
  <c r="P33" i="11" s="1"/>
  <c r="I32" i="11"/>
  <c r="Q32" i="11" s="1"/>
  <c r="H32" i="11"/>
  <c r="P32" i="11" s="1"/>
  <c r="I31" i="11"/>
  <c r="Q31" i="11" s="1"/>
  <c r="H31" i="11"/>
  <c r="P31" i="11" s="1"/>
  <c r="I30" i="11"/>
  <c r="Q30" i="11" s="1"/>
  <c r="H30" i="11"/>
  <c r="P30" i="11" s="1"/>
  <c r="I29" i="11"/>
  <c r="Q29" i="11" s="1"/>
  <c r="H29" i="11"/>
  <c r="P29" i="11" s="1"/>
  <c r="Q28" i="11"/>
  <c r="I28" i="11"/>
  <c r="H28" i="11"/>
  <c r="P28" i="11" s="1"/>
  <c r="I27" i="11"/>
  <c r="Q27" i="11" s="1"/>
  <c r="H27" i="11"/>
  <c r="P27" i="11" s="1"/>
  <c r="I26" i="11"/>
  <c r="Q26" i="11" s="1"/>
  <c r="H26" i="11"/>
  <c r="P26" i="11" s="1"/>
  <c r="I25" i="11"/>
  <c r="Q25" i="11" s="1"/>
  <c r="H25" i="11"/>
  <c r="P25" i="11" s="1"/>
  <c r="I24" i="11"/>
  <c r="Q24" i="11" s="1"/>
  <c r="H24" i="11"/>
  <c r="P24" i="11" s="1"/>
  <c r="I23" i="11"/>
  <c r="Q23" i="11" s="1"/>
  <c r="H23" i="11"/>
  <c r="P23" i="11" s="1"/>
  <c r="I22" i="11"/>
  <c r="Q22" i="11" s="1"/>
  <c r="H22" i="11"/>
  <c r="P22" i="11" s="1"/>
  <c r="I21" i="11"/>
  <c r="Q21" i="11" s="1"/>
  <c r="H21" i="11"/>
  <c r="P21" i="11" s="1"/>
  <c r="I20" i="11"/>
  <c r="Q20" i="11" s="1"/>
  <c r="H20" i="11"/>
  <c r="P20" i="11" s="1"/>
  <c r="I19" i="11"/>
  <c r="Q19" i="11" s="1"/>
  <c r="H19" i="11"/>
  <c r="P19" i="11" s="1"/>
  <c r="I18" i="11"/>
  <c r="Q18" i="11" s="1"/>
  <c r="H18" i="11"/>
  <c r="P18" i="11" s="1"/>
  <c r="I17" i="11"/>
  <c r="Q17" i="11" s="1"/>
  <c r="H17" i="11"/>
  <c r="P17" i="11" s="1"/>
  <c r="I16" i="11"/>
  <c r="Q16" i="11" s="1"/>
  <c r="H16" i="11"/>
  <c r="P16" i="11" s="1"/>
  <c r="I15" i="11"/>
  <c r="Q15" i="11" s="1"/>
  <c r="H15" i="11"/>
  <c r="P15" i="11" s="1"/>
  <c r="I14" i="11"/>
  <c r="Q14" i="11" s="1"/>
  <c r="H14" i="11"/>
  <c r="P14" i="11" s="1"/>
  <c r="I13" i="11"/>
  <c r="Q13" i="11" s="1"/>
  <c r="H13" i="11"/>
  <c r="P13" i="11" s="1"/>
  <c r="I12" i="11"/>
  <c r="Q12" i="11" s="1"/>
  <c r="H12" i="11"/>
  <c r="P12" i="11" s="1"/>
  <c r="I10" i="11"/>
  <c r="Q10" i="11" s="1"/>
  <c r="H10" i="11"/>
  <c r="P10" i="11" s="1"/>
  <c r="Q9" i="11"/>
  <c r="P9" i="11"/>
  <c r="I9" i="11"/>
  <c r="H9" i="11"/>
  <c r="Q8" i="11"/>
  <c r="P8" i="11"/>
  <c r="I8" i="11"/>
  <c r="H8" i="11"/>
  <c r="Q7" i="11"/>
  <c r="P7" i="11"/>
  <c r="I7" i="11"/>
  <c r="H7" i="11"/>
  <c r="Q6" i="11"/>
  <c r="P6" i="11"/>
  <c r="I6" i="11"/>
  <c r="H6" i="11"/>
  <c r="I5" i="11"/>
  <c r="Q5" i="11" s="1"/>
  <c r="H5" i="11"/>
  <c r="P5" i="11" s="1"/>
  <c r="N51" i="12" l="1"/>
  <c r="I50" i="11"/>
  <c r="H50" i="11"/>
  <c r="I32" i="10"/>
  <c r="H32" i="10"/>
  <c r="O51" i="10" l="1"/>
  <c r="N51" i="10"/>
  <c r="I50" i="10"/>
  <c r="Q50" i="10" s="1"/>
  <c r="H50" i="10"/>
  <c r="P50" i="10" s="1"/>
  <c r="I49" i="10"/>
  <c r="Q49" i="10" s="1"/>
  <c r="H49" i="10"/>
  <c r="P49" i="10" s="1"/>
  <c r="I48" i="10"/>
  <c r="Q48" i="10" s="1"/>
  <c r="H48" i="10"/>
  <c r="P48" i="10" s="1"/>
  <c r="I47" i="10"/>
  <c r="Q47" i="10" s="1"/>
  <c r="H47" i="10"/>
  <c r="P47" i="10" s="1"/>
  <c r="I46" i="10"/>
  <c r="Q46" i="10" s="1"/>
  <c r="H46" i="10"/>
  <c r="P46" i="10" s="1"/>
  <c r="I45" i="10"/>
  <c r="Q45" i="10" s="1"/>
  <c r="H45" i="10"/>
  <c r="P45" i="10" s="1"/>
  <c r="I44" i="10"/>
  <c r="Q44" i="10" s="1"/>
  <c r="H44" i="10"/>
  <c r="P44" i="10" s="1"/>
  <c r="I43" i="10"/>
  <c r="Q43" i="10" s="1"/>
  <c r="H43" i="10"/>
  <c r="P43" i="10" s="1"/>
  <c r="I42" i="10"/>
  <c r="Q42" i="10" s="1"/>
  <c r="H42" i="10"/>
  <c r="P42" i="10" s="1"/>
  <c r="I41" i="10"/>
  <c r="Q41" i="10" s="1"/>
  <c r="H41" i="10"/>
  <c r="P41" i="10" s="1"/>
  <c r="I40" i="10"/>
  <c r="Q40" i="10" s="1"/>
  <c r="H40" i="10"/>
  <c r="P40" i="10" s="1"/>
  <c r="I39" i="10"/>
  <c r="Q39" i="10" s="1"/>
  <c r="H39" i="10"/>
  <c r="P39" i="10" s="1"/>
  <c r="I38" i="10"/>
  <c r="Q38" i="10" s="1"/>
  <c r="H38" i="10"/>
  <c r="P38" i="10" s="1"/>
  <c r="I37" i="10"/>
  <c r="Q37" i="10" s="1"/>
  <c r="H37" i="10"/>
  <c r="P37" i="10" s="1"/>
  <c r="I36" i="10"/>
  <c r="Q36" i="10" s="1"/>
  <c r="H36" i="10"/>
  <c r="P36" i="10" s="1"/>
  <c r="I35" i="10"/>
  <c r="Q35" i="10" s="1"/>
  <c r="H35" i="10"/>
  <c r="P35" i="10" s="1"/>
  <c r="I34" i="10"/>
  <c r="Q34" i="10" s="1"/>
  <c r="H34" i="10"/>
  <c r="P34" i="10" s="1"/>
  <c r="I33" i="10"/>
  <c r="Q33" i="10" s="1"/>
  <c r="H33" i="10"/>
  <c r="Q32" i="10"/>
  <c r="P32" i="10"/>
  <c r="I31" i="10"/>
  <c r="Q31" i="10" s="1"/>
  <c r="H31" i="10"/>
  <c r="P31" i="10" s="1"/>
  <c r="I30" i="10"/>
  <c r="Q30" i="10" s="1"/>
  <c r="H30" i="10"/>
  <c r="P30" i="10" s="1"/>
  <c r="I29" i="10"/>
  <c r="Q29" i="10" s="1"/>
  <c r="H29" i="10"/>
  <c r="P29" i="10" s="1"/>
  <c r="I28" i="10"/>
  <c r="Q28" i="10" s="1"/>
  <c r="H28" i="10"/>
  <c r="P28" i="10" s="1"/>
  <c r="I27" i="10"/>
  <c r="Q27" i="10" s="1"/>
  <c r="H27" i="10"/>
  <c r="P27" i="10" s="1"/>
  <c r="I26" i="10"/>
  <c r="Q26" i="10" s="1"/>
  <c r="H26" i="10"/>
  <c r="P26" i="10" s="1"/>
  <c r="I25" i="10"/>
  <c r="Q25" i="10" s="1"/>
  <c r="H25" i="10"/>
  <c r="P25" i="10" s="1"/>
  <c r="I24" i="10"/>
  <c r="Q24" i="10" s="1"/>
  <c r="H24" i="10"/>
  <c r="P24" i="10" s="1"/>
  <c r="I23" i="10"/>
  <c r="Q23" i="10" s="1"/>
  <c r="H23" i="10"/>
  <c r="P23" i="10" s="1"/>
  <c r="I22" i="10"/>
  <c r="Q22" i="10" s="1"/>
  <c r="H22" i="10"/>
  <c r="P22" i="10" s="1"/>
  <c r="I21" i="10"/>
  <c r="Q21" i="10" s="1"/>
  <c r="H21" i="10"/>
  <c r="P21" i="10" s="1"/>
  <c r="I20" i="10"/>
  <c r="Q20" i="10" s="1"/>
  <c r="H20" i="10"/>
  <c r="P20" i="10" s="1"/>
  <c r="I19" i="10"/>
  <c r="Q19" i="10" s="1"/>
  <c r="H19" i="10"/>
  <c r="P19" i="10" s="1"/>
  <c r="I18" i="10"/>
  <c r="Q18" i="10" s="1"/>
  <c r="H18" i="10"/>
  <c r="P18" i="10" s="1"/>
  <c r="I17" i="10"/>
  <c r="Q17" i="10" s="1"/>
  <c r="H17" i="10"/>
  <c r="P17" i="10" s="1"/>
  <c r="I16" i="10"/>
  <c r="Q16" i="10" s="1"/>
  <c r="H16" i="10"/>
  <c r="P16" i="10" s="1"/>
  <c r="I15" i="10"/>
  <c r="Q15" i="10" s="1"/>
  <c r="H15" i="10"/>
  <c r="P15" i="10" s="1"/>
  <c r="I14" i="10"/>
  <c r="Q14" i="10" s="1"/>
  <c r="H14" i="10"/>
  <c r="P14" i="10" s="1"/>
  <c r="I13" i="10"/>
  <c r="Q13" i="10" s="1"/>
  <c r="H13" i="10"/>
  <c r="P13" i="10" s="1"/>
  <c r="I12" i="10"/>
  <c r="Q12" i="10" s="1"/>
  <c r="H12" i="10"/>
  <c r="P12" i="10" s="1"/>
  <c r="Q11" i="10"/>
  <c r="P11" i="10"/>
  <c r="I11" i="10"/>
  <c r="H11" i="10"/>
  <c r="Q10" i="10"/>
  <c r="P10" i="10"/>
  <c r="I10" i="10"/>
  <c r="H10" i="10"/>
  <c r="Q9" i="10"/>
  <c r="P9" i="10"/>
  <c r="I9" i="10"/>
  <c r="H9" i="10"/>
  <c r="Q8" i="10"/>
  <c r="P8" i="10"/>
  <c r="I8" i="10"/>
  <c r="H8" i="10"/>
  <c r="Q7" i="10"/>
  <c r="P7" i="10"/>
  <c r="I7" i="10"/>
  <c r="H7" i="10"/>
  <c r="Q6" i="10"/>
  <c r="P6" i="10"/>
  <c r="I6" i="10"/>
  <c r="H6" i="10"/>
  <c r="I5" i="10"/>
  <c r="Q5" i="10" s="1"/>
  <c r="H5" i="10"/>
  <c r="P5" i="10" s="1"/>
  <c r="H51" i="10" l="1"/>
  <c r="I51" i="10"/>
  <c r="P33" i="10"/>
  <c r="O51" i="9"/>
  <c r="Q40" i="9"/>
  <c r="P40" i="9"/>
  <c r="N51" i="9" l="1"/>
  <c r="Q50" i="9"/>
  <c r="I50" i="9"/>
  <c r="H50" i="9"/>
  <c r="P50" i="9" s="1"/>
  <c r="Q49" i="9"/>
  <c r="I49" i="9"/>
  <c r="H49" i="9"/>
  <c r="P49" i="9" s="1"/>
  <c r="Q48" i="9"/>
  <c r="I48" i="9"/>
  <c r="H48" i="9"/>
  <c r="P48" i="9" s="1"/>
  <c r="I47" i="9"/>
  <c r="Q47" i="9" s="1"/>
  <c r="H47" i="9"/>
  <c r="P47" i="9" s="1"/>
  <c r="I46" i="9"/>
  <c r="Q46" i="9" s="1"/>
  <c r="H46" i="9"/>
  <c r="P46" i="9" s="1"/>
  <c r="I45" i="9"/>
  <c r="Q45" i="9" s="1"/>
  <c r="H45" i="9"/>
  <c r="P45" i="9" s="1"/>
  <c r="I44" i="9"/>
  <c r="Q44" i="9" s="1"/>
  <c r="H44" i="9"/>
  <c r="P44" i="9" s="1"/>
  <c r="I43" i="9"/>
  <c r="Q43" i="9" s="1"/>
  <c r="H43" i="9"/>
  <c r="P43" i="9" s="1"/>
  <c r="I42" i="9"/>
  <c r="Q42" i="9" s="1"/>
  <c r="H42" i="9"/>
  <c r="P42" i="9" s="1"/>
  <c r="I41" i="9"/>
  <c r="Q41" i="9" s="1"/>
  <c r="H41" i="9"/>
  <c r="P41" i="9" s="1"/>
  <c r="I40" i="9"/>
  <c r="H40" i="9"/>
  <c r="I39" i="9"/>
  <c r="Q39" i="9" s="1"/>
  <c r="H39" i="9"/>
  <c r="P39" i="9" s="1"/>
  <c r="I38" i="9"/>
  <c r="Q38" i="9" s="1"/>
  <c r="H38" i="9"/>
  <c r="P38" i="9" s="1"/>
  <c r="I37" i="9"/>
  <c r="Q37" i="9" s="1"/>
  <c r="H37" i="9"/>
  <c r="P37" i="9" s="1"/>
  <c r="I36" i="9"/>
  <c r="Q36" i="9" s="1"/>
  <c r="H36" i="9"/>
  <c r="P36" i="9" s="1"/>
  <c r="I35" i="9"/>
  <c r="Q35" i="9" s="1"/>
  <c r="H35" i="9"/>
  <c r="P35" i="9" s="1"/>
  <c r="I34" i="9"/>
  <c r="Q34" i="9" s="1"/>
  <c r="H34" i="9"/>
  <c r="P34" i="9" s="1"/>
  <c r="I33" i="9"/>
  <c r="Q33" i="9" s="1"/>
  <c r="H33" i="9"/>
  <c r="P33" i="9" s="1"/>
  <c r="Q32" i="9"/>
  <c r="P32" i="9"/>
  <c r="I31" i="9"/>
  <c r="Q31" i="9" s="1"/>
  <c r="H31" i="9"/>
  <c r="P31" i="9" s="1"/>
  <c r="I30" i="9"/>
  <c r="Q30" i="9" s="1"/>
  <c r="H30" i="9"/>
  <c r="P30" i="9" s="1"/>
  <c r="I29" i="9"/>
  <c r="Q29" i="9" s="1"/>
  <c r="H29" i="9"/>
  <c r="P29" i="9" s="1"/>
  <c r="I28" i="9"/>
  <c r="Q28" i="9" s="1"/>
  <c r="H28" i="9"/>
  <c r="P28" i="9" s="1"/>
  <c r="I27" i="9"/>
  <c r="Q27" i="9" s="1"/>
  <c r="H27" i="9"/>
  <c r="P27" i="9" s="1"/>
  <c r="I26" i="9"/>
  <c r="Q26" i="9" s="1"/>
  <c r="H26" i="9"/>
  <c r="P26" i="9" s="1"/>
  <c r="I25" i="9"/>
  <c r="Q25" i="9" s="1"/>
  <c r="H25" i="9"/>
  <c r="P25" i="9" s="1"/>
  <c r="Q24" i="9"/>
  <c r="I24" i="9"/>
  <c r="H24" i="9"/>
  <c r="P24" i="9" s="1"/>
  <c r="I23" i="9"/>
  <c r="Q23" i="9" s="1"/>
  <c r="H23" i="9"/>
  <c r="P23" i="9" s="1"/>
  <c r="I22" i="9"/>
  <c r="Q22" i="9" s="1"/>
  <c r="H22" i="9"/>
  <c r="P22" i="9" s="1"/>
  <c r="I21" i="9"/>
  <c r="Q21" i="9" s="1"/>
  <c r="H21" i="9"/>
  <c r="P21" i="9" s="1"/>
  <c r="I20" i="9"/>
  <c r="Q20" i="9" s="1"/>
  <c r="H20" i="9"/>
  <c r="P20" i="9" s="1"/>
  <c r="I19" i="9"/>
  <c r="Q19" i="9" s="1"/>
  <c r="H19" i="9"/>
  <c r="P19" i="9" s="1"/>
  <c r="I18" i="9"/>
  <c r="Q18" i="9" s="1"/>
  <c r="H18" i="9"/>
  <c r="P18" i="9" s="1"/>
  <c r="I17" i="9"/>
  <c r="Q17" i="9" s="1"/>
  <c r="H17" i="9"/>
  <c r="P17" i="9" s="1"/>
  <c r="I16" i="9"/>
  <c r="Q16" i="9" s="1"/>
  <c r="H16" i="9"/>
  <c r="P16" i="9" s="1"/>
  <c r="I15" i="9"/>
  <c r="Q15" i="9" s="1"/>
  <c r="H15" i="9"/>
  <c r="P15" i="9" s="1"/>
  <c r="I14" i="9"/>
  <c r="Q14" i="9" s="1"/>
  <c r="H14" i="9"/>
  <c r="P14" i="9" s="1"/>
  <c r="I13" i="9"/>
  <c r="Q13" i="9" s="1"/>
  <c r="H13" i="9"/>
  <c r="P13" i="9" s="1"/>
  <c r="I12" i="9"/>
  <c r="Q12" i="9" s="1"/>
  <c r="H12" i="9"/>
  <c r="P12" i="9" s="1"/>
  <c r="Q11" i="9"/>
  <c r="P11" i="9"/>
  <c r="I11" i="9"/>
  <c r="H11" i="9"/>
  <c r="Q10" i="9"/>
  <c r="P10" i="9"/>
  <c r="I10" i="9"/>
  <c r="H10" i="9"/>
  <c r="Q9" i="9"/>
  <c r="P9" i="9"/>
  <c r="I9" i="9"/>
  <c r="H9" i="9"/>
  <c r="Q8" i="9"/>
  <c r="P8" i="9"/>
  <c r="I8" i="9"/>
  <c r="H8" i="9"/>
  <c r="Q7" i="9"/>
  <c r="P7" i="9"/>
  <c r="I7" i="9"/>
  <c r="H7" i="9"/>
  <c r="Q6" i="9"/>
  <c r="P6" i="9"/>
  <c r="I6" i="9"/>
  <c r="H6" i="9"/>
  <c r="Q5" i="9"/>
  <c r="I5" i="9"/>
  <c r="H5" i="9"/>
  <c r="P5" i="9" s="1"/>
  <c r="I51" i="9" l="1"/>
  <c r="H51" i="9"/>
  <c r="P39" i="8"/>
  <c r="Q39" i="8"/>
  <c r="N51" i="8" l="1"/>
  <c r="Q50" i="8"/>
  <c r="P50" i="8"/>
  <c r="I50" i="8"/>
  <c r="H50" i="8"/>
  <c r="Q49" i="8"/>
  <c r="I49" i="8"/>
  <c r="H49" i="8"/>
  <c r="P49" i="8" s="1"/>
  <c r="Q48" i="8"/>
  <c r="I48" i="8"/>
  <c r="H48" i="8"/>
  <c r="P48" i="8" s="1"/>
  <c r="Q47" i="8"/>
  <c r="I47" i="8"/>
  <c r="H47" i="8"/>
  <c r="P47" i="8" s="1"/>
  <c r="I46" i="8"/>
  <c r="Q46" i="8" s="1"/>
  <c r="H46" i="8"/>
  <c r="P46" i="8" s="1"/>
  <c r="I45" i="8"/>
  <c r="Q45" i="8" s="1"/>
  <c r="H45" i="8"/>
  <c r="P45" i="8" s="1"/>
  <c r="I44" i="8"/>
  <c r="Q44" i="8" s="1"/>
  <c r="H44" i="8"/>
  <c r="P44" i="8" s="1"/>
  <c r="I43" i="8"/>
  <c r="Q43" i="8" s="1"/>
  <c r="H43" i="8"/>
  <c r="P43" i="8" s="1"/>
  <c r="I42" i="8"/>
  <c r="Q42" i="8" s="1"/>
  <c r="H42" i="8"/>
  <c r="P42" i="8" s="1"/>
  <c r="Q41" i="8"/>
  <c r="I41" i="8"/>
  <c r="H41" i="8"/>
  <c r="P41" i="8" s="1"/>
  <c r="I40" i="8"/>
  <c r="Q40" i="8" s="1"/>
  <c r="H40" i="8"/>
  <c r="P40" i="8" s="1"/>
  <c r="I39" i="8"/>
  <c r="H39" i="8"/>
  <c r="I38" i="8"/>
  <c r="Q38" i="8" s="1"/>
  <c r="H38" i="8"/>
  <c r="P38" i="8" s="1"/>
  <c r="Q37" i="8"/>
  <c r="I37" i="8"/>
  <c r="H37" i="8"/>
  <c r="P37" i="8" s="1"/>
  <c r="Q36" i="8"/>
  <c r="I36" i="8"/>
  <c r="H36" i="8"/>
  <c r="P36" i="8" s="1"/>
  <c r="Q35" i="8"/>
  <c r="I35" i="8"/>
  <c r="H35" i="8"/>
  <c r="P35" i="8" s="1"/>
  <c r="I34" i="8"/>
  <c r="Q34" i="8" s="1"/>
  <c r="H34" i="8"/>
  <c r="P34" i="8" s="1"/>
  <c r="I33" i="8"/>
  <c r="Q33" i="8" s="1"/>
  <c r="H33" i="8"/>
  <c r="P33" i="8" s="1"/>
  <c r="I32" i="8"/>
  <c r="Q32" i="8" s="1"/>
  <c r="H32" i="8"/>
  <c r="P32" i="8" s="1"/>
  <c r="I31" i="8"/>
  <c r="Q31" i="8" s="1"/>
  <c r="H31" i="8"/>
  <c r="P31" i="8" s="1"/>
  <c r="Q30" i="8"/>
  <c r="I30" i="8"/>
  <c r="H30" i="8"/>
  <c r="P30" i="8" s="1"/>
  <c r="Q29" i="8"/>
  <c r="I29" i="8"/>
  <c r="H29" i="8"/>
  <c r="P29" i="8" s="1"/>
  <c r="I28" i="8"/>
  <c r="Q28" i="8" s="1"/>
  <c r="H28" i="8"/>
  <c r="P28" i="8" s="1"/>
  <c r="I27" i="8"/>
  <c r="Q27" i="8" s="1"/>
  <c r="H27" i="8"/>
  <c r="P27" i="8" s="1"/>
  <c r="Q26" i="8"/>
  <c r="I26" i="8"/>
  <c r="H26" i="8"/>
  <c r="P26" i="8" s="1"/>
  <c r="I25" i="8"/>
  <c r="Q25" i="8" s="1"/>
  <c r="H25" i="8"/>
  <c r="P25" i="8" s="1"/>
  <c r="I24" i="8"/>
  <c r="Q24" i="8" s="1"/>
  <c r="H24" i="8"/>
  <c r="P24" i="8" s="1"/>
  <c r="I23" i="8"/>
  <c r="Q23" i="8" s="1"/>
  <c r="H23" i="8"/>
  <c r="P23" i="8" s="1"/>
  <c r="I22" i="8"/>
  <c r="Q22" i="8" s="1"/>
  <c r="H22" i="8"/>
  <c r="P22" i="8" s="1"/>
  <c r="I21" i="8"/>
  <c r="Q21" i="8" s="1"/>
  <c r="H21" i="8"/>
  <c r="P21" i="8" s="1"/>
  <c r="I20" i="8"/>
  <c r="Q20" i="8" s="1"/>
  <c r="H20" i="8"/>
  <c r="P20" i="8" s="1"/>
  <c r="I19" i="8"/>
  <c r="Q19" i="8" s="1"/>
  <c r="H19" i="8"/>
  <c r="P19" i="8" s="1"/>
  <c r="I18" i="8"/>
  <c r="Q18" i="8" s="1"/>
  <c r="H18" i="8"/>
  <c r="P18" i="8" s="1"/>
  <c r="Q17" i="8"/>
  <c r="I17" i="8"/>
  <c r="H17" i="8"/>
  <c r="P17" i="8" s="1"/>
  <c r="I16" i="8"/>
  <c r="Q16" i="8" s="1"/>
  <c r="H16" i="8"/>
  <c r="P16" i="8" s="1"/>
  <c r="I15" i="8"/>
  <c r="Q15" i="8" s="1"/>
  <c r="H15" i="8"/>
  <c r="P15" i="8" s="1"/>
  <c r="I14" i="8"/>
  <c r="Q14" i="8" s="1"/>
  <c r="H14" i="8"/>
  <c r="P14" i="8" s="1"/>
  <c r="I13" i="8"/>
  <c r="Q13" i="8" s="1"/>
  <c r="H13" i="8"/>
  <c r="P13" i="8" s="1"/>
  <c r="I12" i="8"/>
  <c r="Q12" i="8" s="1"/>
  <c r="H12" i="8"/>
  <c r="P12" i="8" s="1"/>
  <c r="Q11" i="8"/>
  <c r="P11" i="8"/>
  <c r="I11" i="8"/>
  <c r="H11" i="8"/>
  <c r="Q10" i="8"/>
  <c r="P10" i="8"/>
  <c r="I10" i="8"/>
  <c r="H10" i="8"/>
  <c r="Q9" i="8"/>
  <c r="P9" i="8"/>
  <c r="I9" i="8"/>
  <c r="H9" i="8"/>
  <c r="Q8" i="8"/>
  <c r="P8" i="8"/>
  <c r="I8" i="8"/>
  <c r="H8" i="8"/>
  <c r="Q7" i="8"/>
  <c r="P7" i="8"/>
  <c r="I7" i="8"/>
  <c r="H7" i="8"/>
  <c r="Q6" i="8"/>
  <c r="P6" i="8"/>
  <c r="I6" i="8"/>
  <c r="H6" i="8"/>
  <c r="Q5" i="8"/>
  <c r="P5" i="8"/>
  <c r="I5" i="8"/>
  <c r="H5" i="8"/>
  <c r="I51" i="8" l="1"/>
  <c r="H51" i="8"/>
  <c r="N51" i="7"/>
  <c r="I50" i="7"/>
  <c r="Q50" i="7" s="1"/>
  <c r="H50" i="7"/>
  <c r="P50" i="7" s="1"/>
  <c r="I49" i="7"/>
  <c r="Q49" i="7" s="1"/>
  <c r="H49" i="7"/>
  <c r="P49" i="7" s="1"/>
  <c r="I48" i="7"/>
  <c r="Q48" i="7" s="1"/>
  <c r="H48" i="7"/>
  <c r="P48" i="7" s="1"/>
  <c r="I47" i="7"/>
  <c r="Q47" i="7" s="1"/>
  <c r="H47" i="7"/>
  <c r="P47" i="7" s="1"/>
  <c r="I46" i="7"/>
  <c r="Q46" i="7" s="1"/>
  <c r="H46" i="7"/>
  <c r="P46" i="7" s="1"/>
  <c r="I45" i="7"/>
  <c r="Q45" i="7" s="1"/>
  <c r="H45" i="7"/>
  <c r="P45" i="7" s="1"/>
  <c r="I44" i="7"/>
  <c r="Q44" i="7" s="1"/>
  <c r="H44" i="7"/>
  <c r="P44" i="7" s="1"/>
  <c r="I43" i="7"/>
  <c r="Q43" i="7" s="1"/>
  <c r="H43" i="7"/>
  <c r="P43" i="7" s="1"/>
  <c r="I42" i="7"/>
  <c r="Q42" i="7" s="1"/>
  <c r="H42" i="7"/>
  <c r="P42" i="7" s="1"/>
  <c r="I41" i="7"/>
  <c r="Q41" i="7" s="1"/>
  <c r="H41" i="7"/>
  <c r="P41" i="7" s="1"/>
  <c r="I40" i="7"/>
  <c r="Q40" i="7" s="1"/>
  <c r="H40" i="7"/>
  <c r="P40" i="7" s="1"/>
  <c r="I39" i="7"/>
  <c r="Q39" i="7" s="1"/>
  <c r="H39" i="7"/>
  <c r="P39" i="7" s="1"/>
  <c r="I38" i="7"/>
  <c r="Q38" i="7" s="1"/>
  <c r="H38" i="7"/>
  <c r="P38" i="7" s="1"/>
  <c r="I37" i="7"/>
  <c r="Q37" i="7" s="1"/>
  <c r="H37" i="7"/>
  <c r="P37" i="7" s="1"/>
  <c r="I36" i="7"/>
  <c r="Q36" i="7" s="1"/>
  <c r="H36" i="7"/>
  <c r="P36" i="7" s="1"/>
  <c r="I35" i="7"/>
  <c r="Q35" i="7" s="1"/>
  <c r="H35" i="7"/>
  <c r="P35" i="7" s="1"/>
  <c r="I34" i="7"/>
  <c r="Q34" i="7" s="1"/>
  <c r="H34" i="7"/>
  <c r="P34" i="7" s="1"/>
  <c r="I33" i="7"/>
  <c r="Q33" i="7" s="1"/>
  <c r="H33" i="7"/>
  <c r="P33" i="7" s="1"/>
  <c r="I32" i="7"/>
  <c r="Q32" i="7" s="1"/>
  <c r="H32" i="7"/>
  <c r="P32" i="7" s="1"/>
  <c r="I31" i="7"/>
  <c r="Q31" i="7" s="1"/>
  <c r="H31" i="7"/>
  <c r="P31" i="7" s="1"/>
  <c r="I30" i="7"/>
  <c r="Q30" i="7" s="1"/>
  <c r="H30" i="7"/>
  <c r="P30" i="7" s="1"/>
  <c r="I29" i="7"/>
  <c r="Q29" i="7" s="1"/>
  <c r="H29" i="7"/>
  <c r="P29" i="7" s="1"/>
  <c r="I28" i="7"/>
  <c r="Q28" i="7" s="1"/>
  <c r="H28" i="7"/>
  <c r="P28" i="7" s="1"/>
  <c r="I27" i="7"/>
  <c r="Q27" i="7" s="1"/>
  <c r="H27" i="7"/>
  <c r="P27" i="7" s="1"/>
  <c r="I26" i="7"/>
  <c r="Q26" i="7" s="1"/>
  <c r="H26" i="7"/>
  <c r="P26" i="7" s="1"/>
  <c r="I25" i="7"/>
  <c r="Q25" i="7" s="1"/>
  <c r="H25" i="7"/>
  <c r="P25" i="7" s="1"/>
  <c r="I24" i="7"/>
  <c r="Q24" i="7" s="1"/>
  <c r="H24" i="7"/>
  <c r="P24" i="7" s="1"/>
  <c r="I23" i="7"/>
  <c r="Q23" i="7" s="1"/>
  <c r="H23" i="7"/>
  <c r="P23" i="7" s="1"/>
  <c r="I22" i="7"/>
  <c r="Q22" i="7" s="1"/>
  <c r="H22" i="7"/>
  <c r="P22" i="7" s="1"/>
  <c r="I21" i="7"/>
  <c r="Q21" i="7" s="1"/>
  <c r="H21" i="7"/>
  <c r="P21" i="7" s="1"/>
  <c r="I20" i="7"/>
  <c r="Q20" i="7" s="1"/>
  <c r="H20" i="7"/>
  <c r="P20" i="7" s="1"/>
  <c r="I19" i="7"/>
  <c r="Q19" i="7" s="1"/>
  <c r="H19" i="7"/>
  <c r="P19" i="7" s="1"/>
  <c r="I18" i="7"/>
  <c r="Q18" i="7" s="1"/>
  <c r="H18" i="7"/>
  <c r="P18" i="7" s="1"/>
  <c r="I17" i="7"/>
  <c r="Q17" i="7" s="1"/>
  <c r="H17" i="7"/>
  <c r="P17" i="7" s="1"/>
  <c r="I16" i="7"/>
  <c r="Q16" i="7" s="1"/>
  <c r="H16" i="7"/>
  <c r="P16" i="7" s="1"/>
  <c r="I15" i="7"/>
  <c r="Q15" i="7" s="1"/>
  <c r="H15" i="7"/>
  <c r="P15" i="7" s="1"/>
  <c r="I14" i="7"/>
  <c r="Q14" i="7" s="1"/>
  <c r="H14" i="7"/>
  <c r="P14" i="7" s="1"/>
  <c r="I13" i="7"/>
  <c r="Q13" i="7" s="1"/>
  <c r="H13" i="7"/>
  <c r="P13" i="7" s="1"/>
  <c r="I12" i="7"/>
  <c r="Q12" i="7" s="1"/>
  <c r="H12" i="7"/>
  <c r="P12" i="7" s="1"/>
  <c r="Q11" i="7"/>
  <c r="P11" i="7"/>
  <c r="I11" i="7"/>
  <c r="H11" i="7"/>
  <c r="Q10" i="7"/>
  <c r="P10" i="7"/>
  <c r="I10" i="7"/>
  <c r="H10" i="7"/>
  <c r="Q9" i="7"/>
  <c r="P9" i="7"/>
  <c r="I9" i="7"/>
  <c r="H9" i="7"/>
  <c r="Q8" i="7"/>
  <c r="P8" i="7"/>
  <c r="I8" i="7"/>
  <c r="H8" i="7"/>
  <c r="Q7" i="7"/>
  <c r="P7" i="7"/>
  <c r="I7" i="7"/>
  <c r="H7" i="7"/>
  <c r="Q6" i="7"/>
  <c r="P6" i="7"/>
  <c r="I6" i="7"/>
  <c r="H6" i="7"/>
  <c r="Q5" i="7"/>
  <c r="I5" i="7"/>
  <c r="H5" i="7"/>
  <c r="P5" i="7" s="1"/>
  <c r="I51" i="7" l="1"/>
  <c r="H51" i="7"/>
  <c r="P46" i="6"/>
  <c r="Q46" i="6"/>
  <c r="P47" i="6"/>
  <c r="Q47" i="6"/>
  <c r="Q45" i="6"/>
  <c r="P45" i="6"/>
  <c r="P14" i="6"/>
  <c r="Q14" i="6"/>
  <c r="P15" i="6"/>
  <c r="Q15" i="6"/>
  <c r="P16" i="6"/>
  <c r="Q16" i="6"/>
  <c r="P17" i="6"/>
  <c r="Q17" i="6"/>
  <c r="P18" i="6"/>
  <c r="Q18" i="6"/>
  <c r="P19" i="6"/>
  <c r="Q19" i="6"/>
  <c r="P20" i="6"/>
  <c r="Q20" i="6"/>
  <c r="P21" i="6"/>
  <c r="Q21" i="6"/>
  <c r="P22" i="6"/>
  <c r="Q22" i="6"/>
  <c r="P23" i="6"/>
  <c r="Q23" i="6"/>
  <c r="P24" i="6"/>
  <c r="Q24" i="6"/>
  <c r="P25" i="6"/>
  <c r="Q25" i="6"/>
  <c r="P26" i="6"/>
  <c r="Q26" i="6"/>
  <c r="P27" i="6"/>
  <c r="Q27" i="6"/>
  <c r="P28" i="6"/>
  <c r="Q28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P36" i="6"/>
  <c r="Q36" i="6"/>
  <c r="P37" i="6"/>
  <c r="Q37" i="6"/>
  <c r="P38" i="6"/>
  <c r="Q38" i="6"/>
  <c r="Q13" i="6"/>
  <c r="P13" i="6"/>
  <c r="Q7" i="6"/>
  <c r="Q8" i="6"/>
  <c r="Q9" i="6"/>
  <c r="Q10" i="6"/>
  <c r="Q11" i="6"/>
  <c r="P7" i="6"/>
  <c r="P8" i="6"/>
  <c r="P9" i="6"/>
  <c r="P10" i="6"/>
  <c r="P11" i="6"/>
  <c r="Q6" i="6"/>
  <c r="P6" i="6"/>
  <c r="N51" i="6" l="1"/>
  <c r="I50" i="6"/>
  <c r="Q50" i="6" s="1"/>
  <c r="H50" i="6"/>
  <c r="P50" i="6" s="1"/>
  <c r="I49" i="6"/>
  <c r="Q49" i="6" s="1"/>
  <c r="H49" i="6"/>
  <c r="P49" i="6" s="1"/>
  <c r="P48" i="6"/>
  <c r="I48" i="6"/>
  <c r="Q48" i="6" s="1"/>
  <c r="H48" i="6"/>
  <c r="I47" i="6"/>
  <c r="H47" i="6"/>
  <c r="I46" i="6"/>
  <c r="H46" i="6"/>
  <c r="I45" i="6"/>
  <c r="H45" i="6"/>
  <c r="I44" i="6"/>
  <c r="Q44" i="6" s="1"/>
  <c r="H44" i="6"/>
  <c r="P44" i="6" s="1"/>
  <c r="I43" i="6"/>
  <c r="Q43" i="6" s="1"/>
  <c r="H43" i="6"/>
  <c r="P43" i="6" s="1"/>
  <c r="I42" i="6"/>
  <c r="Q42" i="6" s="1"/>
  <c r="H42" i="6"/>
  <c r="P42" i="6" s="1"/>
  <c r="I41" i="6"/>
  <c r="Q41" i="6" s="1"/>
  <c r="H41" i="6"/>
  <c r="P41" i="6" s="1"/>
  <c r="I38" i="6"/>
  <c r="H38" i="6"/>
  <c r="I39" i="6"/>
  <c r="Q39" i="6" s="1"/>
  <c r="H39" i="6"/>
  <c r="P39" i="6" s="1"/>
  <c r="I37" i="6"/>
  <c r="H37" i="6"/>
  <c r="I36" i="6"/>
  <c r="H36" i="6"/>
  <c r="I40" i="6"/>
  <c r="Q40" i="6" s="1"/>
  <c r="H40" i="6"/>
  <c r="P40" i="6" s="1"/>
  <c r="I35" i="6"/>
  <c r="H35" i="6"/>
  <c r="I33" i="6"/>
  <c r="H33" i="6"/>
  <c r="I32" i="6"/>
  <c r="H32" i="6"/>
  <c r="I34" i="6"/>
  <c r="H34" i="6"/>
  <c r="I31" i="6"/>
  <c r="H31" i="6"/>
  <c r="I30" i="6"/>
  <c r="H30" i="6"/>
  <c r="I29" i="6"/>
  <c r="H29" i="6"/>
  <c r="I28" i="6"/>
  <c r="H28" i="6"/>
  <c r="I27" i="6"/>
  <c r="H27" i="6"/>
  <c r="I24" i="6"/>
  <c r="H24" i="6"/>
  <c r="I26" i="6"/>
  <c r="H26" i="6"/>
  <c r="I25" i="6"/>
  <c r="H25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Q12" i="6" s="1"/>
  <c r="H12" i="6"/>
  <c r="P12" i="6" s="1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P5" i="6" s="1"/>
  <c r="I51" i="6" l="1"/>
  <c r="H51" i="6"/>
  <c r="Q5" i="6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6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Q5" i="5"/>
  <c r="P5" i="5"/>
  <c r="N51" i="5" l="1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51" i="5" l="1"/>
  <c r="H51" i="5"/>
  <c r="H43" i="4"/>
  <c r="P43" i="4" s="1"/>
  <c r="I43" i="4"/>
  <c r="Q43" i="4" s="1"/>
  <c r="H44" i="4"/>
  <c r="P44" i="4" s="1"/>
  <c r="I44" i="4"/>
  <c r="Q44" i="4" s="1"/>
  <c r="H45" i="4"/>
  <c r="P45" i="4" s="1"/>
  <c r="I45" i="4"/>
  <c r="Q45" i="4" s="1"/>
  <c r="H46" i="4"/>
  <c r="P46" i="4" s="1"/>
  <c r="I46" i="4"/>
  <c r="Q46" i="4" s="1"/>
  <c r="H47" i="4"/>
  <c r="P47" i="4" s="1"/>
  <c r="I47" i="4"/>
  <c r="Q47" i="4" s="1"/>
  <c r="H48" i="4"/>
  <c r="P48" i="4" s="1"/>
  <c r="I48" i="4"/>
  <c r="Q48" i="4" s="1"/>
  <c r="H49" i="4"/>
  <c r="P49" i="4" s="1"/>
  <c r="I49" i="4"/>
  <c r="Q49" i="4" s="1"/>
  <c r="H50" i="4"/>
  <c r="P50" i="4" s="1"/>
  <c r="I50" i="4"/>
  <c r="Q50" i="4" s="1"/>
  <c r="H41" i="4"/>
  <c r="P41" i="4" s="1"/>
  <c r="I41" i="4"/>
  <c r="Q41" i="4" s="1"/>
  <c r="H42" i="4"/>
  <c r="P42" i="4" s="1"/>
  <c r="I42" i="4"/>
  <c r="Q42" i="4" s="1"/>
  <c r="N51" i="4" l="1"/>
  <c r="I40" i="4"/>
  <c r="Q40" i="4" s="1"/>
  <c r="H40" i="4"/>
  <c r="P40" i="4" s="1"/>
  <c r="I39" i="4"/>
  <c r="Q39" i="4" s="1"/>
  <c r="H39" i="4"/>
  <c r="P39" i="4" s="1"/>
  <c r="I38" i="4"/>
  <c r="Q38" i="4" s="1"/>
  <c r="H38" i="4"/>
  <c r="P38" i="4" s="1"/>
  <c r="I37" i="4"/>
  <c r="Q37" i="4" s="1"/>
  <c r="H37" i="4"/>
  <c r="P37" i="4" s="1"/>
  <c r="I36" i="4"/>
  <c r="Q36" i="4" s="1"/>
  <c r="H36" i="4"/>
  <c r="P36" i="4" s="1"/>
  <c r="I35" i="4"/>
  <c r="Q35" i="4" s="1"/>
  <c r="H35" i="4"/>
  <c r="P35" i="4" s="1"/>
  <c r="I34" i="4"/>
  <c r="Q34" i="4" s="1"/>
  <c r="H34" i="4"/>
  <c r="P34" i="4" s="1"/>
  <c r="I33" i="4"/>
  <c r="Q33" i="4" s="1"/>
  <c r="H33" i="4"/>
  <c r="P33" i="4" s="1"/>
  <c r="I32" i="4"/>
  <c r="Q32" i="4" s="1"/>
  <c r="H32" i="4"/>
  <c r="P32" i="4" s="1"/>
  <c r="I31" i="4"/>
  <c r="Q31" i="4" s="1"/>
  <c r="H31" i="4"/>
  <c r="P31" i="4" s="1"/>
  <c r="I30" i="4"/>
  <c r="Q30" i="4" s="1"/>
  <c r="H30" i="4"/>
  <c r="P30" i="4" s="1"/>
  <c r="I29" i="4"/>
  <c r="Q29" i="4" s="1"/>
  <c r="H29" i="4"/>
  <c r="P29" i="4" s="1"/>
  <c r="I28" i="4"/>
  <c r="Q28" i="4" s="1"/>
  <c r="H28" i="4"/>
  <c r="P28" i="4" s="1"/>
  <c r="I27" i="4"/>
  <c r="Q27" i="4" s="1"/>
  <c r="H27" i="4"/>
  <c r="P27" i="4" s="1"/>
  <c r="I26" i="4"/>
  <c r="Q26" i="4" s="1"/>
  <c r="H26" i="4"/>
  <c r="P26" i="4" s="1"/>
  <c r="I25" i="4"/>
  <c r="Q25" i="4" s="1"/>
  <c r="H25" i="4"/>
  <c r="P25" i="4" s="1"/>
  <c r="I24" i="4"/>
  <c r="Q24" i="4" s="1"/>
  <c r="H24" i="4"/>
  <c r="P24" i="4" s="1"/>
  <c r="I23" i="4"/>
  <c r="Q23" i="4" s="1"/>
  <c r="H23" i="4"/>
  <c r="P23" i="4" s="1"/>
  <c r="I22" i="4"/>
  <c r="Q22" i="4" s="1"/>
  <c r="H22" i="4"/>
  <c r="P22" i="4" s="1"/>
  <c r="I21" i="4"/>
  <c r="Q21" i="4" s="1"/>
  <c r="H21" i="4"/>
  <c r="P21" i="4" s="1"/>
  <c r="I20" i="4"/>
  <c r="Q20" i="4" s="1"/>
  <c r="H20" i="4"/>
  <c r="P20" i="4" s="1"/>
  <c r="I19" i="4"/>
  <c r="Q19" i="4" s="1"/>
  <c r="H19" i="4"/>
  <c r="P19" i="4" s="1"/>
  <c r="I18" i="4"/>
  <c r="Q18" i="4" s="1"/>
  <c r="H18" i="4"/>
  <c r="P18" i="4" s="1"/>
  <c r="I17" i="4"/>
  <c r="Q17" i="4" s="1"/>
  <c r="H17" i="4"/>
  <c r="P17" i="4" s="1"/>
  <c r="I16" i="4"/>
  <c r="Q16" i="4" s="1"/>
  <c r="H16" i="4"/>
  <c r="P16" i="4" s="1"/>
  <c r="I15" i="4"/>
  <c r="Q15" i="4" s="1"/>
  <c r="H15" i="4"/>
  <c r="P15" i="4" s="1"/>
  <c r="I14" i="4"/>
  <c r="Q14" i="4" s="1"/>
  <c r="H14" i="4"/>
  <c r="P14" i="4" s="1"/>
  <c r="I13" i="4"/>
  <c r="Q13" i="4" s="1"/>
  <c r="H13" i="4"/>
  <c r="P13" i="4" s="1"/>
  <c r="I12" i="4"/>
  <c r="Q12" i="4" s="1"/>
  <c r="H12" i="4"/>
  <c r="P12" i="4" s="1"/>
  <c r="I11" i="4"/>
  <c r="Q11" i="4" s="1"/>
  <c r="H11" i="4"/>
  <c r="P11" i="4" s="1"/>
  <c r="I10" i="4"/>
  <c r="Q10" i="4" s="1"/>
  <c r="H10" i="4"/>
  <c r="P10" i="4" s="1"/>
  <c r="I9" i="4"/>
  <c r="Q9" i="4" s="1"/>
  <c r="H9" i="4"/>
  <c r="P9" i="4" s="1"/>
  <c r="I8" i="4"/>
  <c r="Q8" i="4" s="1"/>
  <c r="H8" i="4"/>
  <c r="P8" i="4" s="1"/>
  <c r="I7" i="4"/>
  <c r="Q7" i="4" s="1"/>
  <c r="H7" i="4"/>
  <c r="P7" i="4" s="1"/>
  <c r="I6" i="4"/>
  <c r="Q6" i="4" s="1"/>
  <c r="H6" i="4"/>
  <c r="P6" i="4" s="1"/>
  <c r="I5" i="4"/>
  <c r="Q5" i="4" s="1"/>
  <c r="H5" i="4"/>
  <c r="P5" i="4" s="1"/>
  <c r="I51" i="4" l="1"/>
  <c r="H51" i="4"/>
  <c r="N43" i="3"/>
  <c r="Q42" i="3"/>
  <c r="P42" i="3"/>
  <c r="I42" i="3"/>
  <c r="H42" i="3"/>
  <c r="P41" i="3"/>
  <c r="I41" i="3"/>
  <c r="H41" i="3"/>
  <c r="I40" i="3"/>
  <c r="H40" i="3"/>
  <c r="P40" i="3" s="1"/>
  <c r="I39" i="3"/>
  <c r="H39" i="3"/>
  <c r="P39" i="3" s="1"/>
  <c r="P38" i="3"/>
  <c r="I38" i="3"/>
  <c r="H38" i="3"/>
  <c r="P37" i="3"/>
  <c r="I37" i="3"/>
  <c r="H37" i="3"/>
  <c r="I36" i="3"/>
  <c r="H36" i="3"/>
  <c r="P36" i="3" s="1"/>
  <c r="I35" i="3"/>
  <c r="H35" i="3"/>
  <c r="P35" i="3" s="1"/>
  <c r="I34" i="3"/>
  <c r="H34" i="3"/>
  <c r="P34" i="3" s="1"/>
  <c r="I33" i="3"/>
  <c r="H33" i="3"/>
  <c r="P33" i="3" s="1"/>
  <c r="I32" i="3"/>
  <c r="H32" i="3"/>
  <c r="P32" i="3" s="1"/>
  <c r="I31" i="3"/>
  <c r="H31" i="3"/>
  <c r="P31" i="3" s="1"/>
  <c r="I30" i="3"/>
  <c r="H30" i="3"/>
  <c r="P30" i="3" s="1"/>
  <c r="P29" i="3"/>
  <c r="I29" i="3"/>
  <c r="H29" i="3"/>
  <c r="I28" i="3"/>
  <c r="H28" i="3"/>
  <c r="P28" i="3" s="1"/>
  <c r="I27" i="3"/>
  <c r="H27" i="3"/>
  <c r="P27" i="3" s="1"/>
  <c r="P26" i="3"/>
  <c r="I26" i="3"/>
  <c r="H26" i="3"/>
  <c r="P25" i="3"/>
  <c r="I25" i="3"/>
  <c r="H25" i="3"/>
  <c r="I24" i="3"/>
  <c r="H24" i="3"/>
  <c r="P24" i="3" s="1"/>
  <c r="I23" i="3"/>
  <c r="H23" i="3"/>
  <c r="P23" i="3" s="1"/>
  <c r="P22" i="3"/>
  <c r="I22" i="3"/>
  <c r="H22" i="3"/>
  <c r="P21" i="3"/>
  <c r="I21" i="3"/>
  <c r="H21" i="3"/>
  <c r="I20" i="3"/>
  <c r="H20" i="3"/>
  <c r="P20" i="3" s="1"/>
  <c r="I19" i="3"/>
  <c r="H19" i="3"/>
  <c r="P19" i="3" s="1"/>
  <c r="I18" i="3"/>
  <c r="H18" i="3"/>
  <c r="P18" i="3" s="1"/>
  <c r="P17" i="3"/>
  <c r="I17" i="3"/>
  <c r="H17" i="3"/>
  <c r="I16" i="3"/>
  <c r="H16" i="3"/>
  <c r="P16" i="3" s="1"/>
  <c r="I15" i="3"/>
  <c r="H15" i="3"/>
  <c r="P15" i="3" s="1"/>
  <c r="I14" i="3"/>
  <c r="H14" i="3"/>
  <c r="P14" i="3" s="1"/>
  <c r="P13" i="3"/>
  <c r="I13" i="3"/>
  <c r="H13" i="3"/>
  <c r="I12" i="3"/>
  <c r="H12" i="3"/>
  <c r="P12" i="3" s="1"/>
  <c r="I11" i="3"/>
  <c r="H11" i="3"/>
  <c r="P11" i="3" s="1"/>
  <c r="I10" i="3"/>
  <c r="H10" i="3"/>
  <c r="P10" i="3" s="1"/>
  <c r="P9" i="3"/>
  <c r="I9" i="3"/>
  <c r="H9" i="3"/>
  <c r="I8" i="3"/>
  <c r="H8" i="3"/>
  <c r="P8" i="3" s="1"/>
  <c r="I7" i="3"/>
  <c r="H7" i="3"/>
  <c r="P7" i="3" s="1"/>
  <c r="I6" i="3"/>
  <c r="Q6" i="3" s="1"/>
  <c r="H6" i="3"/>
  <c r="P6" i="3" s="1"/>
  <c r="I5" i="3"/>
  <c r="H5" i="3"/>
  <c r="P5" i="3" s="1"/>
  <c r="I43" i="3" l="1"/>
  <c r="H43" i="3"/>
  <c r="H30" i="1" l="1"/>
  <c r="I30" i="1"/>
  <c r="K40" i="1" l="1"/>
  <c r="M39" i="1"/>
  <c r="I39" i="1"/>
  <c r="N39" i="1" s="1"/>
  <c r="H39" i="1"/>
  <c r="I38" i="1"/>
  <c r="N38" i="1" s="1"/>
  <c r="H38" i="1"/>
  <c r="M38" i="1" s="1"/>
  <c r="I36" i="1"/>
  <c r="H36" i="1"/>
  <c r="I37" i="1"/>
  <c r="H37" i="1"/>
  <c r="I34" i="1"/>
  <c r="H34" i="1"/>
  <c r="I35" i="1"/>
  <c r="N34" i="1" s="1"/>
  <c r="H35" i="1"/>
  <c r="I26" i="1"/>
  <c r="H26" i="1"/>
  <c r="M31" i="1"/>
  <c r="I28" i="1"/>
  <c r="H28" i="1"/>
  <c r="M28" i="1" s="1"/>
  <c r="I33" i="1"/>
  <c r="N30" i="1" s="1"/>
  <c r="H33" i="1"/>
  <c r="M30" i="1" s="1"/>
  <c r="I31" i="1"/>
  <c r="N29" i="1" s="1"/>
  <c r="H31" i="1"/>
  <c r="I32" i="1"/>
  <c r="H32" i="1"/>
  <c r="M32" i="1" s="1"/>
  <c r="I24" i="1"/>
  <c r="H24" i="1"/>
  <c r="I23" i="1"/>
  <c r="H23" i="1"/>
  <c r="I27" i="1"/>
  <c r="H27" i="1"/>
  <c r="I29" i="1"/>
  <c r="N24" i="1" s="1"/>
  <c r="H29" i="1"/>
  <c r="I25" i="1"/>
  <c r="H25" i="1"/>
  <c r="I20" i="1"/>
  <c r="N22" i="1" s="1"/>
  <c r="H20" i="1"/>
  <c r="I22" i="1"/>
  <c r="H22" i="1"/>
  <c r="M21" i="1" s="1"/>
  <c r="I21" i="1"/>
  <c r="N20" i="1" s="1"/>
  <c r="H21" i="1"/>
  <c r="M20" i="1" s="1"/>
  <c r="I19" i="1"/>
  <c r="N19" i="1" s="1"/>
  <c r="H19" i="1"/>
  <c r="M19" i="1" s="1"/>
  <c r="I18" i="1"/>
  <c r="N18" i="1" s="1"/>
  <c r="H18" i="1"/>
  <c r="M18" i="1" s="1"/>
  <c r="I16" i="1"/>
  <c r="N17" i="1" s="1"/>
  <c r="H16" i="1"/>
  <c r="M17" i="1" s="1"/>
  <c r="I17" i="1"/>
  <c r="H17" i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M11" i="1"/>
  <c r="I11" i="1"/>
  <c r="N11" i="1" s="1"/>
  <c r="H11" i="1"/>
  <c r="I9" i="1"/>
  <c r="H9" i="1"/>
  <c r="M10" i="1" s="1"/>
  <c r="I10" i="1"/>
  <c r="N9" i="1" s="1"/>
  <c r="H10" i="1"/>
  <c r="I7" i="1"/>
  <c r="H7" i="1"/>
  <c r="I8" i="1"/>
  <c r="H8" i="1"/>
  <c r="I6" i="1"/>
  <c r="N6" i="1" s="1"/>
  <c r="H6" i="1"/>
  <c r="M6" i="1" s="1"/>
  <c r="I5" i="1"/>
  <c r="N5" i="1" s="1"/>
  <c r="H5" i="1"/>
  <c r="N36" i="1" l="1"/>
  <c r="M36" i="1"/>
  <c r="M34" i="1"/>
  <c r="N26" i="1"/>
  <c r="M26" i="1"/>
  <c r="M24" i="1"/>
  <c r="M16" i="1"/>
  <c r="N8" i="1"/>
  <c r="N31" i="1"/>
  <c r="N10" i="1"/>
  <c r="N21" i="1"/>
  <c r="N23" i="1"/>
  <c r="M25" i="1"/>
  <c r="M27" i="1"/>
  <c r="M33" i="1"/>
  <c r="M35" i="1"/>
  <c r="M37" i="1"/>
  <c r="N28" i="1"/>
  <c r="M7" i="1"/>
  <c r="M8" i="1"/>
  <c r="N7" i="1"/>
  <c r="M9" i="1"/>
  <c r="N16" i="1"/>
  <c r="M22" i="1"/>
  <c r="M23" i="1"/>
  <c r="N25" i="1"/>
  <c r="N27" i="1"/>
  <c r="M29" i="1"/>
  <c r="N33" i="1"/>
  <c r="N35" i="1"/>
  <c r="N37" i="1"/>
  <c r="N32" i="1"/>
  <c r="H40" i="1"/>
  <c r="M5" i="1"/>
  <c r="I40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<sst xmlns="http://schemas.openxmlformats.org/spreadsheetml/2006/main" count="803" uniqueCount="166">
  <si>
    <t>INVENTARIO ALMACEN</t>
  </si>
  <si>
    <t xml:space="preserve">Rosy Tellez </t>
  </si>
  <si>
    <t xml:space="preserve">FISICO </t>
  </si>
  <si>
    <t>TOTAL CAJAS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</si>
  <si>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</si>
  <si>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</si>
  <si>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</si>
  <si>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</si>
  <si>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</si>
  <si>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</si>
  <si>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</si>
  <si>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</si>
  <si>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TAMPIQUEÑA</t>
  </si>
  <si>
    <t>ARRACHERA TAQUERA</t>
  </si>
  <si>
    <t>ATUN</t>
  </si>
  <si>
    <t>ARRACHERA TEXANA</t>
  </si>
  <si>
    <t>CABEZA S/ PAPADA</t>
  </si>
  <si>
    <t>BUCHE</t>
  </si>
  <si>
    <t>CAMARON  100/200</t>
  </si>
  <si>
    <t>CAMARON  41/50</t>
  </si>
  <si>
    <t xml:space="preserve">CHAMBARETE </t>
  </si>
  <si>
    <t>CHULETA DE CERDO</t>
  </si>
  <si>
    <t>CONTRA EXCEL</t>
  </si>
  <si>
    <t>COSTILLA ESP DE CERDO</t>
  </si>
  <si>
    <t>CORBATA</t>
  </si>
  <si>
    <t>ESPALDILLA  S/H</t>
  </si>
  <si>
    <t>ESPALDILLA. CARNERO</t>
  </si>
  <si>
    <t>FILETE VAG  DE CERDO</t>
  </si>
  <si>
    <t>GRASA</t>
  </si>
  <si>
    <t>FILETE TILAPIA</t>
  </si>
  <si>
    <t>MANTECA</t>
  </si>
  <si>
    <t>PECHO DE CERDO</t>
  </si>
  <si>
    <t>PAVOS</t>
  </si>
  <si>
    <t>LOMO DE CAÑA</t>
  </si>
  <si>
    <t>MANITAS DE CERDO</t>
  </si>
  <si>
    <t>PULPAS DE PIERNA</t>
  </si>
  <si>
    <t>PERNIL CON PIEL  SEABOARD</t>
  </si>
  <si>
    <t>PUNTAS CAÑA DE LOMO</t>
  </si>
  <si>
    <t>PECHO DE RES</t>
  </si>
  <si>
    <t>MENUDO EXCELL</t>
  </si>
  <si>
    <t>RECORTE 80/20</t>
  </si>
  <si>
    <t>PUNTAS DE CHULETA</t>
  </si>
  <si>
    <t>SESOS DE COPA</t>
  </si>
  <si>
    <t>SESOS DE CERDO MARQUETA</t>
  </si>
  <si>
    <t>TOCINO NACIONAL</t>
  </si>
  <si>
    <t xml:space="preserve">TRIPAS </t>
  </si>
  <si>
    <t xml:space="preserve">TOTALES </t>
  </si>
  <si>
    <t xml:space="preserve">                            </t>
  </si>
  <si>
    <t xml:space="preserve"> OBSERVACIONES </t>
  </si>
  <si>
    <t>1.-</t>
  </si>
  <si>
    <t>2.-</t>
  </si>
  <si>
    <t>Dic, 2022</t>
  </si>
  <si>
    <t>Ene.,2023</t>
  </si>
  <si>
    <t xml:space="preserve">PECHO </t>
  </si>
  <si>
    <r>
      <t xml:space="preserve">ERROR EN INVENTARIO FISICO   " CON EL KARDEX CHECAMOS BIEN "     </t>
    </r>
    <r>
      <rPr>
        <b/>
        <sz val="12"/>
        <color rgb="FF800080"/>
        <rFont val="Calibri"/>
        <family val="2"/>
        <scheme val="minor"/>
      </rPr>
      <t>debe ser algo que salio y no descontaron</t>
    </r>
  </si>
  <si>
    <r>
      <t xml:space="preserve">ERROR EN INVENTARIO FISICO   " CON EL KARDEX CHECAMOS BIEN "     </t>
    </r>
    <r>
      <rPr>
        <b/>
        <sz val="12"/>
        <color theme="1"/>
        <rFont val="Calibri"/>
        <family val="2"/>
        <scheme val="minor"/>
      </rPr>
      <t>debe ser algo que salio y no descontaron</t>
    </r>
  </si>
  <si>
    <t>PAPA CONGELADA  9/9</t>
  </si>
  <si>
    <t>PAPA CONGELADA CRINKLE</t>
  </si>
  <si>
    <t>PAGPA CONGELADA GAJO</t>
  </si>
  <si>
    <t>PIERNA CORDERO</t>
  </si>
  <si>
    <t>T-BONE-CARNERO</t>
  </si>
  <si>
    <t>COSTILLAR   S/F</t>
  </si>
  <si>
    <t>KARDEX DE BETY</t>
  </si>
  <si>
    <t>Cajas</t>
  </si>
  <si>
    <t>Ene-,2023</t>
  </si>
  <si>
    <t>Feb-,2023</t>
  </si>
  <si>
    <t xml:space="preserve">Inventario   FISICO </t>
  </si>
  <si>
    <t xml:space="preserve">LAS DIFERENCIAS COLOR AMARILLO   ES CON LO QUE NO CHECA EL INVENTARIO DE GERARDO </t>
  </si>
  <si>
    <t>Mar-,2023</t>
  </si>
  <si>
    <t>CHAMBARETE  M</t>
  </si>
  <si>
    <t>MANTECA  820 kg</t>
  </si>
  <si>
    <t>BOLA RES</t>
  </si>
  <si>
    <t>HUESO DE TUETANO</t>
  </si>
  <si>
    <t xml:space="preserve">ARRACHERA Inside </t>
  </si>
  <si>
    <t>SUADERO M</t>
  </si>
  <si>
    <t>CHAMBARETE  P</t>
  </si>
  <si>
    <t>CHULETA  S/T   INNOVA</t>
  </si>
  <si>
    <t>CABEZA DE LOMO  Innova</t>
  </si>
  <si>
    <t>BETY TIENE ERROR DE   22.52 kg</t>
  </si>
  <si>
    <t>Reporta menos en lo fisico</t>
  </si>
  <si>
    <t xml:space="preserve">     Reporta de mas en kg fisico</t>
  </si>
  <si>
    <t xml:space="preserve">     Reporta de  menos  en kg fisico</t>
  </si>
  <si>
    <r>
      <t xml:space="preserve">   Error de bety   con</t>
    </r>
    <r>
      <rPr>
        <b/>
        <sz val="16"/>
        <color rgb="FFD60093"/>
        <rFont val="Calibri"/>
        <family val="2"/>
        <scheme val="minor"/>
      </rPr>
      <t xml:space="preserve">     15    cajas   </t>
    </r>
  </si>
  <si>
    <t xml:space="preserve">      Error de Bety</t>
  </si>
  <si>
    <t xml:space="preserve">     Reporta de mas en kg Y cajas  en fisico</t>
  </si>
  <si>
    <t xml:space="preserve">Reporta  Gerardo MENOS  en lo FISICO </t>
  </si>
  <si>
    <t xml:space="preserve">Reporta  Gerardo Mas  en lo FISICO </t>
  </si>
  <si>
    <t>ERRORES DE   BETY  EN SUS SALIDAS  Y  EN ARRASTRES DE UN MES A OTRO</t>
  </si>
  <si>
    <t>MAR-,2023</t>
  </si>
  <si>
    <t>Abr-,2023</t>
  </si>
  <si>
    <t>TODAS ESTAS DIFERENCIAS SON SALIDAS NO REGISTRADAS POR BETY</t>
  </si>
  <si>
    <t xml:space="preserve">             Inventario Fisico  no entregaron </t>
  </si>
  <si>
    <t>ABR-,2023</t>
  </si>
  <si>
    <t>May-,2023</t>
  </si>
  <si>
    <t>FALDA  M</t>
  </si>
  <si>
    <t>PAPA CONGELADA GAJO</t>
  </si>
  <si>
    <t>PIERNA SH CONGELADA</t>
  </si>
  <si>
    <t>CABEZA</t>
  </si>
  <si>
    <t xml:space="preserve">       NO REGISTRO LA ENTRADA   BETY    Ni GERARDO</t>
  </si>
  <si>
    <t xml:space="preserve">diferencia en Inventario de GERARDO </t>
  </si>
  <si>
    <t xml:space="preserve">       NO REGISTRO LA ENTRADA   BETY   Ni  GERARDO</t>
  </si>
  <si>
    <t xml:space="preserve">NO LO REPORTAN  BETY  Y GERARDO </t>
  </si>
  <si>
    <t xml:space="preserve">Diferencias en el inventario de Gerardo </t>
  </si>
  <si>
    <t>CON BETY CHECO CON TODOS LOS PRODUCTOS EXCEPTO ESOS 2 QUE NO INGRESO</t>
  </si>
  <si>
    <t>Jun-,2023</t>
  </si>
  <si>
    <t>ARRACHERA  IN-SIDE</t>
  </si>
  <si>
    <t>CABEZA  C/PAPADA</t>
  </si>
  <si>
    <t xml:space="preserve">PERNIL CON PIEL   I B P </t>
  </si>
  <si>
    <t>ERROR  DE BETY DUPLICO LA SALIDA 2 cajas  y 20 kg</t>
  </si>
  <si>
    <t>en cajas no checa con lo fisico  GERARDO</t>
  </si>
  <si>
    <t>REPORTA MAS GERARDO</t>
  </si>
  <si>
    <t>REPORTA MAS Kg    GERARDO</t>
  </si>
  <si>
    <t>REPORTA 1 CAJA +    GERARADO</t>
  </si>
  <si>
    <t>NO REPORTA CAJAS  Y TIEN MENOS Kg GERARDO</t>
  </si>
  <si>
    <t xml:space="preserve">REPORTA + Kg   GERARDO  </t>
  </si>
  <si>
    <t xml:space="preserve">REPORTA  Menos Kg   GERARDO </t>
  </si>
  <si>
    <t>Reporta mas Kg  GERARDO</t>
  </si>
  <si>
    <t xml:space="preserve">Bety  Da existencia Kg y cajas negativas  LAS SALIDAS  SALIERON CON ERROR </t>
  </si>
  <si>
    <t>ERROR DE BETY       EN entrada REGISTRO MAL  LAS   CAJAS</t>
  </si>
  <si>
    <t>CUERO EN COMBO</t>
  </si>
  <si>
    <t>PAPA CONGELADA  9/9 RECTA</t>
  </si>
  <si>
    <r>
      <t xml:space="preserve">PERNIL CON PIEL  SEABIARD  </t>
    </r>
    <r>
      <rPr>
        <b/>
        <sz val="13"/>
        <color rgb="FF800000"/>
        <rFont val="Calibri"/>
        <family val="2"/>
        <scheme val="minor"/>
      </rPr>
      <t xml:space="preserve">  ABASTOS</t>
    </r>
  </si>
  <si>
    <t xml:space="preserve">error de bety  en registro de  entrada por 6 cajas </t>
  </si>
  <si>
    <t>errro de Bety  en salida  518 D1  x menos  245 kg</t>
  </si>
  <si>
    <t xml:space="preserve">error de Bety por   30 kg </t>
  </si>
  <si>
    <t xml:space="preserve">error de bety desde  Junio  20 kg Y 2 cajas  no existe salida </t>
  </si>
  <si>
    <t>Inventario   FISICO   GERARDO</t>
  </si>
  <si>
    <t>LOS DATOS   CON ESTE COLOR SON ERRORES DE   BETY</t>
  </si>
  <si>
    <t>ESTOS DATOS  REPORTA  GERARDO  Y TIENE DIFERENCIAS CONTRA EL KARDEX</t>
  </si>
  <si>
    <t xml:space="preserve">SE AJUSTO  CON ESA DIFERENCIA   Bety </t>
  </si>
  <si>
    <r>
      <t xml:space="preserve">PERNIL CON PIEL  SEABIARD  </t>
    </r>
    <r>
      <rPr>
        <b/>
        <sz val="14"/>
        <color rgb="FF800000"/>
        <rFont val="Calibri"/>
        <family val="2"/>
        <scheme val="minor"/>
      </rPr>
      <t xml:space="preserve">  ABASTOS</t>
    </r>
  </si>
  <si>
    <t>PERNIL Seaboard</t>
  </si>
  <si>
    <t>PECHUGA SH CONGELADA</t>
  </si>
  <si>
    <t>ERROR DE BETY   INICIA EL MES  CON DIFERENTE PESOS Y CAJAS POR ESO ESTE RESULTADO</t>
  </si>
  <si>
    <t>ESTOS SON ERRORES DE   BETY DE ALMACEN</t>
  </si>
  <si>
    <t>ESTOS SON LAS DIFERENCIAS CON EL INVENTARIO FISICO DE GERARDO</t>
  </si>
  <si>
    <t>ERROR DE BETY  REGISTRO  SALIDA DE CAMARON    100/200---715-D1  La duplica con  el CAMARON  41/50</t>
  </si>
  <si>
    <r>
      <t xml:space="preserve">ERROR DE BETY  Registro salida 677-D1  con 7  cajas  y   SON 8 cajas   en Chambarete P </t>
    </r>
    <r>
      <rPr>
        <b/>
        <sz val="16"/>
        <color theme="5" tint="-0.499984740745262"/>
        <rFont val="Calibri"/>
        <family val="2"/>
        <scheme val="minor"/>
      </rPr>
      <t xml:space="preserve"> ella registra 7 cajas</t>
    </r>
  </si>
  <si>
    <t>CHAMBARETE  C/H</t>
  </si>
  <si>
    <t xml:space="preserve">ARRACHERA  </t>
  </si>
  <si>
    <t>PULPA  BLANCA G</t>
  </si>
  <si>
    <t xml:space="preserve">ERROR DE BETY  INICIA EL MES DE AGOSTO    CON UNA CAJA MAS    4.54 kg  y 1 caja  </t>
  </si>
  <si>
    <t>BETY  ERROR DESDE AGOSTO  1 CAJA +</t>
  </si>
  <si>
    <t>BETY     ERROR EN EL INICIO DE SEPTIEMBRE   CON 1 CAJA DE +</t>
  </si>
  <si>
    <t>BETY ERROR DE CAPTURA  1.01 kg  de +</t>
  </si>
  <si>
    <t>DIFERENCIA CONTRA EL CARDEX</t>
  </si>
  <si>
    <t>NO REPORTAS  PRODUCTO</t>
  </si>
  <si>
    <t xml:space="preserve">NO REPORTAS PRODUCTO </t>
  </si>
  <si>
    <t xml:space="preserve">SON DIFERENCIAS  DEL INVENTARIO FISICO CONTRA EL     CARDEX  </t>
  </si>
  <si>
    <t xml:space="preserve"> Y   DOS PRODUCTOS QUE NO REPORTA EN FISICO    GERARDO </t>
  </si>
  <si>
    <t>ARRACHERA  TEXANA</t>
  </si>
  <si>
    <t>CHAMBARETE  Caja</t>
  </si>
  <si>
    <t>CAÑA DE LOMO</t>
  </si>
  <si>
    <t xml:space="preserve">FALTANTE DE UNA CAJA </t>
  </si>
  <si>
    <t>DIF EN TOMA DE INVENTARIO FISICO</t>
  </si>
  <si>
    <t>Bety DIF X MAL REGISTRO EN 270 E1 DE      0.40 kg</t>
  </si>
  <si>
    <t>Oct-,2023</t>
  </si>
  <si>
    <t>Nov-,2023</t>
  </si>
  <si>
    <t>CONTRA FRIBOY</t>
  </si>
  <si>
    <t>COSTILLA ESPECIAL  DE CERDO</t>
  </si>
  <si>
    <t>ESPALDILLA  C/H</t>
  </si>
  <si>
    <t>T-BONE-</t>
  </si>
  <si>
    <t xml:space="preserve">PAVOS NATURAL </t>
  </si>
  <si>
    <t xml:space="preserve">ERROR DE BETY EN REGISTO NOTA  420  deben ser 5 CAJAS </t>
  </si>
  <si>
    <t>BETY NO DIO DE BAJA EL TRASPASO  541 E1</t>
  </si>
  <si>
    <t>ERROR DE BETY REGISTRO 1 CAJA MENOS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</si>
</sst>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800080"/>
      <name val="Calibri"/>
      <family val="2"/>
      <scheme val="minor"/>
    </font>
    <font>
      <b/>
      <sz val="13"/>
      <color rgb="FF0000CC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rgb="FFD600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1DDD34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9CCFF"/>
        <bgColor indexed="64"/>
      </patternFill>
    </fill>
  </fills>
  <borders count="1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/>
      <diagonal/>
    </border>
    <border>
      <left style="thick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/>
      <diagonal/>
    </border>
    <border>
      <left style="dotted">
        <color indexed="64"/>
      </left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44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2" fillId="2" borderId="0" xfId="0" applyFont="1" applyFill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2" fontId="14" fillId="7" borderId="13" xfId="0" applyNumberFormat="1" applyFont="1" applyFill="1" applyBorder="1" applyAlignment="1">
      <alignment horizontal="right"/>
    </xf>
    <xf numFmtId="0" fontId="14" fillId="7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5" fillId="0" borderId="3" xfId="0" applyFont="1" applyBorder="1"/>
    <xf numFmtId="4" fontId="15" fillId="0" borderId="3" xfId="0" applyNumberFormat="1" applyFont="1" applyFill="1" applyBorder="1"/>
    <xf numFmtId="0" fontId="15" fillId="0" borderId="3" xfId="0" applyFont="1" applyFill="1" applyBorder="1" applyAlignment="1">
      <alignment horizontal="center"/>
    </xf>
    <xf numFmtId="0" fontId="15" fillId="0" borderId="3" xfId="0" applyFont="1" applyFill="1" applyBorder="1"/>
    <xf numFmtId="0" fontId="15" fillId="0" borderId="16" xfId="0" applyFont="1" applyFill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1" fillId="0" borderId="19" xfId="0" applyNumberFormat="1" applyFont="1" applyFill="1" applyBorder="1" applyAlignment="1">
      <alignment horizontal="center"/>
    </xf>
    <xf numFmtId="1" fontId="11" fillId="0" borderId="20" xfId="0" applyNumberFormat="1" applyFont="1" applyFill="1" applyBorder="1" applyAlignment="1">
      <alignment horizontal="center"/>
    </xf>
    <xf numFmtId="2" fontId="12" fillId="0" borderId="21" xfId="0" applyNumberFormat="1" applyFont="1" applyFill="1" applyBorder="1" applyAlignment="1">
      <alignment horizontal="center"/>
    </xf>
    <xf numFmtId="2" fontId="12" fillId="0" borderId="22" xfId="0" applyNumberFormat="1" applyFont="1" applyFill="1" applyBorder="1"/>
    <xf numFmtId="2" fontId="15" fillId="0" borderId="0" xfId="0" applyNumberFormat="1" applyFont="1" applyFill="1"/>
    <xf numFmtId="4" fontId="2" fillId="0" borderId="17" xfId="0" applyNumberFormat="1" applyFont="1" applyFill="1" applyBorder="1"/>
    <xf numFmtId="0" fontId="2" fillId="0" borderId="18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2" fillId="0" borderId="24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right"/>
    </xf>
    <xf numFmtId="15" fontId="19" fillId="0" borderId="0" xfId="0" applyNumberFormat="1" applyFont="1" applyBorder="1"/>
    <xf numFmtId="2" fontId="19" fillId="0" borderId="0" xfId="0" applyNumberFormat="1" applyFont="1" applyBorder="1"/>
    <xf numFmtId="0" fontId="19" fillId="0" borderId="0" xfId="0" applyFont="1" applyBorder="1" applyAlignment="1">
      <alignment horizontal="right"/>
    </xf>
    <xf numFmtId="2" fontId="12" fillId="0" borderId="24" xfId="0" applyNumberFormat="1" applyFont="1" applyFill="1" applyBorder="1" applyAlignment="1">
      <alignment horizontal="center"/>
    </xf>
    <xf numFmtId="2" fontId="12" fillId="0" borderId="25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" fontId="2" fillId="0" borderId="26" xfId="0" applyNumberFormat="1" applyFont="1" applyFill="1" applyBorder="1"/>
    <xf numFmtId="0" fontId="2" fillId="0" borderId="28" xfId="0" applyFont="1" applyFill="1" applyBorder="1" applyAlignment="1">
      <alignment horizontal="center"/>
    </xf>
    <xf numFmtId="2" fontId="11" fillId="0" borderId="19" xfId="0" applyNumberFormat="1" applyFont="1" applyFill="1" applyBorder="1" applyAlignment="1">
      <alignment wrapText="1"/>
    </xf>
    <xf numFmtId="2" fontId="11" fillId="0" borderId="16" xfId="0" applyNumberFormat="1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2" fontId="15" fillId="0" borderId="3" xfId="0" applyNumberFormat="1" applyFont="1" applyFill="1" applyBorder="1"/>
    <xf numFmtId="4" fontId="2" fillId="0" borderId="29" xfId="0" applyNumberFormat="1" applyFont="1" applyFill="1" applyBorder="1"/>
    <xf numFmtId="0" fontId="12" fillId="0" borderId="19" xfId="0" applyFont="1" applyFill="1" applyBorder="1" applyAlignment="1">
      <alignment horizontal="center" wrapText="1"/>
    </xf>
    <xf numFmtId="0" fontId="12" fillId="0" borderId="16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vertical="center" wrapText="1"/>
    </xf>
    <xf numFmtId="4" fontId="2" fillId="0" borderId="30" xfId="0" applyNumberFormat="1" applyFont="1" applyFill="1" applyBorder="1"/>
    <xf numFmtId="0" fontId="22" fillId="0" borderId="0" xfId="0" applyFont="1" applyFill="1" applyBorder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11" fillId="0" borderId="19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vertical="center" wrapText="1"/>
    </xf>
    <xf numFmtId="0" fontId="11" fillId="0" borderId="19" xfId="0" applyFont="1" applyFill="1" applyBorder="1"/>
    <xf numFmtId="0" fontId="11" fillId="0" borderId="16" xfId="0" applyFont="1" applyFill="1" applyBorder="1"/>
    <xf numFmtId="0" fontId="2" fillId="0" borderId="19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0" fontId="24" fillId="0" borderId="19" xfId="0" applyFont="1" applyFill="1" applyBorder="1"/>
    <xf numFmtId="0" fontId="2" fillId="0" borderId="16" xfId="0" applyFont="1" applyFill="1" applyBorder="1" applyAlignment="1">
      <alignment horizontal="center"/>
    </xf>
    <xf numFmtId="0" fontId="12" fillId="0" borderId="0" xfId="0" applyFont="1" applyFill="1" applyBorder="1"/>
    <xf numFmtId="0" fontId="25" fillId="0" borderId="0" xfId="0" applyFont="1" applyFill="1" applyBorder="1"/>
    <xf numFmtId="2" fontId="11" fillId="0" borderId="32" xfId="0" applyNumberFormat="1" applyFont="1" applyFill="1" applyBorder="1" applyAlignment="1">
      <alignment horizontal="center"/>
    </xf>
    <xf numFmtId="1" fontId="11" fillId="0" borderId="33" xfId="0" applyNumberFormat="1" applyFont="1" applyFill="1" applyBorder="1" applyAlignment="1">
      <alignment horizontal="center"/>
    </xf>
    <xf numFmtId="0" fontId="2" fillId="0" borderId="34" xfId="0" applyFont="1" applyFill="1" applyBorder="1" applyAlignment="1"/>
    <xf numFmtId="0" fontId="2" fillId="0" borderId="35" xfId="0" applyFont="1" applyFill="1" applyBorder="1" applyAlignment="1"/>
    <xf numFmtId="0" fontId="26" fillId="0" borderId="32" xfId="0" applyFont="1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2" fontId="11" fillId="0" borderId="3" xfId="0" applyNumberFormat="1" applyFont="1" applyFill="1" applyBorder="1" applyAlignment="1">
      <alignment horizontal="center"/>
    </xf>
    <xf numFmtId="0" fontId="15" fillId="9" borderId="3" xfId="0" applyFont="1" applyFill="1" applyBorder="1"/>
    <xf numFmtId="4" fontId="15" fillId="0" borderId="37" xfId="0" applyNumberFormat="1" applyFont="1" applyFill="1" applyBorder="1"/>
    <xf numFmtId="0" fontId="15" fillId="0" borderId="35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 wrapText="1"/>
    </xf>
    <xf numFmtId="0" fontId="11" fillId="0" borderId="35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horizontal="center" wrapText="1"/>
    </xf>
    <xf numFmtId="0" fontId="11" fillId="0" borderId="16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wrapText="1"/>
    </xf>
    <xf numFmtId="0" fontId="11" fillId="0" borderId="16" xfId="0" applyFont="1" applyFill="1" applyBorder="1" applyAlignment="1">
      <alignment wrapText="1"/>
    </xf>
    <xf numFmtId="4" fontId="15" fillId="0" borderId="39" xfId="0" applyNumberFormat="1" applyFont="1" applyFill="1" applyBorder="1"/>
    <xf numFmtId="0" fontId="15" fillId="0" borderId="39" xfId="0" applyFont="1" applyFill="1" applyBorder="1" applyAlignment="1">
      <alignment horizontal="center"/>
    </xf>
    <xf numFmtId="0" fontId="15" fillId="0" borderId="40" xfId="0" applyFont="1" applyFill="1" applyBorder="1"/>
    <xf numFmtId="0" fontId="15" fillId="0" borderId="33" xfId="0" applyFont="1" applyFill="1" applyBorder="1" applyAlignment="1">
      <alignment horizontal="center"/>
    </xf>
    <xf numFmtId="0" fontId="16" fillId="0" borderId="19" xfId="0" applyFont="1" applyFill="1" applyBorder="1" applyAlignment="1">
      <alignment wrapText="1"/>
    </xf>
    <xf numFmtId="0" fontId="16" fillId="0" borderId="16" xfId="0" applyFont="1" applyFill="1" applyBorder="1" applyAlignment="1">
      <alignment wrapText="1"/>
    </xf>
    <xf numFmtId="0" fontId="15" fillId="0" borderId="0" xfId="0" applyFont="1" applyFill="1" applyBorder="1"/>
    <xf numFmtId="0" fontId="15" fillId="0" borderId="36" xfId="0" applyFont="1" applyFill="1" applyBorder="1" applyAlignment="1">
      <alignment horizontal="center"/>
    </xf>
    <xf numFmtId="0" fontId="16" fillId="0" borderId="32" xfId="0" applyFont="1" applyFill="1" applyBorder="1" applyAlignment="1">
      <alignment wrapText="1"/>
    </xf>
    <xf numFmtId="0" fontId="16" fillId="0" borderId="36" xfId="0" applyFont="1" applyFill="1" applyBorder="1" applyAlignment="1">
      <alignment wrapText="1"/>
    </xf>
    <xf numFmtId="0" fontId="15" fillId="0" borderId="41" xfId="0" applyFont="1" applyBorder="1"/>
    <xf numFmtId="0" fontId="16" fillId="0" borderId="32" xfId="0" applyFont="1" applyFill="1" applyBorder="1" applyAlignment="1">
      <alignment horizontal="center" wrapText="1"/>
    </xf>
    <xf numFmtId="0" fontId="16" fillId="0" borderId="36" xfId="0" applyFont="1" applyFill="1" applyBorder="1" applyAlignment="1">
      <alignment horizontal="center" wrapText="1"/>
    </xf>
    <xf numFmtId="0" fontId="0" fillId="0" borderId="0" xfId="0" applyFill="1"/>
    <xf numFmtId="0" fontId="15" fillId="0" borderId="41" xfId="0" applyFont="1" applyFill="1" applyBorder="1"/>
    <xf numFmtId="0" fontId="15" fillId="0" borderId="0" xfId="0" applyFont="1" applyFill="1"/>
    <xf numFmtId="4" fontId="2" fillId="0" borderId="42" xfId="0" applyNumberFormat="1" applyFont="1" applyFill="1" applyBorder="1"/>
    <xf numFmtId="0" fontId="2" fillId="0" borderId="43" xfId="0" applyFont="1" applyFill="1" applyBorder="1" applyAlignment="1">
      <alignment horizontal="center"/>
    </xf>
    <xf numFmtId="0" fontId="11" fillId="0" borderId="7" xfId="0" applyFont="1" applyFill="1" applyBorder="1" applyAlignment="1">
      <alignment vertical="center" wrapText="1"/>
    </xf>
    <xf numFmtId="4" fontId="15" fillId="0" borderId="19" xfId="0" applyNumberFormat="1" applyFont="1" applyFill="1" applyBorder="1"/>
    <xf numFmtId="0" fontId="11" fillId="0" borderId="34" xfId="0" applyFont="1" applyFill="1" applyBorder="1" applyAlignment="1">
      <alignment wrapText="1"/>
    </xf>
    <xf numFmtId="0" fontId="11" fillId="0" borderId="35" xfId="0" applyFont="1" applyFill="1" applyBorder="1" applyAlignment="1">
      <alignment wrapText="1"/>
    </xf>
    <xf numFmtId="4" fontId="15" fillId="0" borderId="44" xfId="0" applyNumberFormat="1" applyFont="1" applyFill="1" applyBorder="1"/>
    <xf numFmtId="0" fontId="15" fillId="0" borderId="44" xfId="0" applyFont="1" applyFill="1" applyBorder="1" applyAlignment="1">
      <alignment horizontal="center"/>
    </xf>
    <xf numFmtId="0" fontId="15" fillId="0" borderId="8" xfId="0" applyFont="1" applyFill="1" applyBorder="1"/>
    <xf numFmtId="0" fontId="15" fillId="0" borderId="45" xfId="0" applyFont="1" applyFill="1" applyBorder="1" applyAlignment="1">
      <alignment horizontal="center"/>
    </xf>
    <xf numFmtId="4" fontId="2" fillId="0" borderId="46" xfId="0" applyNumberFormat="1" applyFont="1" applyFill="1" applyBorder="1"/>
    <xf numFmtId="0" fontId="2" fillId="0" borderId="4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11" fillId="0" borderId="44" xfId="0" applyNumberFormat="1" applyFont="1" applyFill="1" applyBorder="1" applyAlignment="1">
      <alignment horizontal="center"/>
    </xf>
    <xf numFmtId="1" fontId="11" fillId="0" borderId="48" xfId="0" applyNumberFormat="1" applyFont="1" applyFill="1" applyBorder="1" applyAlignment="1">
      <alignment horizontal="center"/>
    </xf>
    <xf numFmtId="2" fontId="12" fillId="0" borderId="49" xfId="0" applyNumberFormat="1" applyFont="1" applyFill="1" applyBorder="1" applyAlignment="1">
      <alignment horizontal="center"/>
    </xf>
    <xf numFmtId="2" fontId="12" fillId="0" borderId="50" xfId="0" applyNumberFormat="1" applyFont="1" applyFill="1" applyBorder="1"/>
    <xf numFmtId="0" fontId="16" fillId="0" borderId="19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wrapText="1"/>
    </xf>
    <xf numFmtId="0" fontId="7" fillId="0" borderId="51" xfId="0" applyFont="1" applyBorder="1"/>
    <xf numFmtId="4" fontId="2" fillId="0" borderId="37" xfId="0" applyNumberFormat="1" applyFont="1" applyBorder="1"/>
    <xf numFmtId="0" fontId="2" fillId="0" borderId="37" xfId="0" applyFont="1" applyBorder="1" applyAlignment="1">
      <alignment horizontal="center"/>
    </xf>
    <xf numFmtId="0" fontId="2" fillId="4" borderId="0" xfId="0" applyFont="1" applyFill="1" applyBorder="1"/>
    <xf numFmtId="4" fontId="2" fillId="0" borderId="52" xfId="0" applyNumberFormat="1" applyFont="1" applyBorder="1"/>
    <xf numFmtId="0" fontId="2" fillId="0" borderId="53" xfId="0" applyFont="1" applyBorder="1" applyAlignment="1">
      <alignment horizontal="center"/>
    </xf>
    <xf numFmtId="4" fontId="2" fillId="0" borderId="29" xfId="0" applyNumberFormat="1" applyFont="1" applyBorder="1"/>
    <xf numFmtId="0" fontId="2" fillId="0" borderId="54" xfId="0" applyFont="1" applyBorder="1" applyAlignment="1">
      <alignment horizontal="center"/>
    </xf>
    <xf numFmtId="2" fontId="11" fillId="0" borderId="55" xfId="0" applyNumberFormat="1" applyFont="1" applyBorder="1" applyAlignment="1">
      <alignment horizontal="center"/>
    </xf>
    <xf numFmtId="1" fontId="11" fillId="0" borderId="56" xfId="0" applyNumberFormat="1" applyFont="1" applyBorder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2" fontId="2" fillId="0" borderId="25" xfId="0" applyNumberFormat="1" applyFont="1" applyFill="1" applyBorder="1"/>
    <xf numFmtId="0" fontId="16" fillId="0" borderId="57" xfId="0" applyFont="1" applyFill="1" applyBorder="1" applyAlignment="1">
      <alignment horizontal="center" wrapText="1"/>
    </xf>
    <xf numFmtId="0" fontId="16" fillId="0" borderId="58" xfId="0" applyFont="1" applyFill="1" applyBorder="1" applyAlignment="1">
      <alignment horizontal="center" wrapText="1"/>
    </xf>
    <xf numFmtId="0" fontId="28" fillId="0" borderId="0" xfId="0" applyFont="1" applyAlignment="1">
      <alignment horizontal="right"/>
    </xf>
    <xf numFmtId="2" fontId="0" fillId="0" borderId="0" xfId="0" applyNumberFormat="1"/>
    <xf numFmtId="0" fontId="11" fillId="0" borderId="0" xfId="0" applyFont="1"/>
    <xf numFmtId="44" fontId="12" fillId="0" borderId="59" xfId="1" applyFont="1" applyBorder="1"/>
    <xf numFmtId="164" fontId="12" fillId="0" borderId="60" xfId="1" applyNumberFormat="1" applyFont="1" applyBorder="1" applyAlignment="1">
      <alignment horizontal="center"/>
    </xf>
    <xf numFmtId="44" fontId="0" fillId="0" borderId="60" xfId="1" applyFont="1" applyBorder="1"/>
    <xf numFmtId="164" fontId="16" fillId="0" borderId="60" xfId="1" applyNumberFormat="1" applyFont="1" applyBorder="1" applyAlignment="1">
      <alignment horizontal="center"/>
    </xf>
    <xf numFmtId="1" fontId="16" fillId="0" borderId="60" xfId="1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5" fillId="0" borderId="0" xfId="0" applyFont="1" applyFill="1" applyAlignment="1">
      <alignment wrapText="1"/>
    </xf>
    <xf numFmtId="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2" fontId="12" fillId="0" borderId="0" xfId="0" applyNumberFormat="1" applyFont="1" applyFill="1" applyBorder="1"/>
    <xf numFmtId="2" fontId="0" fillId="0" borderId="0" xfId="0" applyNumberFormat="1" applyAlignment="1">
      <alignment horizontal="center"/>
    </xf>
    <xf numFmtId="0" fontId="29" fillId="2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30" fillId="0" borderId="0" xfId="0" applyFont="1" applyFill="1" applyBorder="1" applyAlignment="1">
      <alignment horizontal="right" vertical="center"/>
    </xf>
    <xf numFmtId="0" fontId="20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wrapText="1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7" fillId="0" borderId="0" xfId="0" applyFont="1" applyFill="1" applyBorder="1"/>
    <xf numFmtId="0" fontId="31" fillId="0" borderId="0" xfId="0" applyFont="1" applyFill="1" applyBorder="1"/>
    <xf numFmtId="0" fontId="34" fillId="0" borderId="0" xfId="0" applyFont="1" applyFill="1" applyBorder="1"/>
    <xf numFmtId="0" fontId="21" fillId="0" borderId="0" xfId="0" applyFont="1" applyFill="1" applyBorder="1" applyAlignment="1">
      <alignment vertical="center" wrapText="1"/>
    </xf>
    <xf numFmtId="0" fontId="15" fillId="10" borderId="39" xfId="0" applyFont="1" applyFill="1" applyBorder="1"/>
    <xf numFmtId="0" fontId="27" fillId="0" borderId="41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0" fillId="0" borderId="3" xfId="0" applyFont="1" applyFill="1" applyBorder="1"/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/>
    <xf numFmtId="2" fontId="12" fillId="11" borderId="24" xfId="0" applyNumberFormat="1" applyFont="1" applyFill="1" applyBorder="1" applyAlignment="1">
      <alignment horizontal="center"/>
    </xf>
    <xf numFmtId="2" fontId="12" fillId="11" borderId="25" xfId="0" applyNumberFormat="1" applyFont="1" applyFill="1" applyBorder="1"/>
    <xf numFmtId="0" fontId="17" fillId="11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1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vertical="center"/>
    </xf>
    <xf numFmtId="0" fontId="11" fillId="11" borderId="1" xfId="0" applyFont="1" applyFill="1" applyBorder="1" applyAlignment="1">
      <alignment horizontal="left" vertical="center"/>
    </xf>
    <xf numFmtId="0" fontId="31" fillId="11" borderId="7" xfId="0" applyFont="1" applyFill="1" applyBorder="1" applyAlignment="1">
      <alignment vertical="center" wrapText="1"/>
    </xf>
    <xf numFmtId="2" fontId="0" fillId="11" borderId="7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wrapText="1"/>
    </xf>
    <xf numFmtId="0" fontId="38" fillId="0" borderId="3" xfId="0" applyFont="1" applyFill="1" applyBorder="1"/>
    <xf numFmtId="0" fontId="2" fillId="0" borderId="61" xfId="0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center" vertical="center" wrapText="1"/>
    </xf>
    <xf numFmtId="4" fontId="2" fillId="0" borderId="80" xfId="0" applyNumberFormat="1" applyFont="1" applyFill="1" applyBorder="1"/>
    <xf numFmtId="4" fontId="2" fillId="0" borderId="81" xfId="0" applyNumberFormat="1" applyFont="1" applyFill="1" applyBorder="1"/>
    <xf numFmtId="0" fontId="2" fillId="0" borderId="82" xfId="0" applyFont="1" applyFill="1" applyBorder="1" applyAlignment="1">
      <alignment horizontal="center"/>
    </xf>
    <xf numFmtId="4" fontId="2" fillId="0" borderId="83" xfId="0" applyNumberFormat="1" applyFont="1" applyFill="1" applyBorder="1"/>
    <xf numFmtId="4" fontId="2" fillId="0" borderId="84" xfId="0" applyNumberFormat="1" applyFont="1" applyFill="1" applyBorder="1"/>
    <xf numFmtId="0" fontId="2" fillId="0" borderId="85" xfId="0" applyFont="1" applyFill="1" applyBorder="1" applyAlignment="1">
      <alignment horizontal="center"/>
    </xf>
    <xf numFmtId="4" fontId="2" fillId="0" borderId="86" xfId="0" applyNumberFormat="1" applyFont="1" applyFill="1" applyBorder="1"/>
    <xf numFmtId="0" fontId="2" fillId="0" borderId="87" xfId="0" applyFont="1" applyFill="1" applyBorder="1" applyAlignment="1">
      <alignment horizontal="center"/>
    </xf>
    <xf numFmtId="4" fontId="2" fillId="0" borderId="88" xfId="0" applyNumberFormat="1" applyFont="1" applyFill="1" applyBorder="1"/>
    <xf numFmtId="0" fontId="2" fillId="0" borderId="89" xfId="0" applyFont="1" applyFill="1" applyBorder="1" applyAlignment="1">
      <alignment horizontal="center"/>
    </xf>
    <xf numFmtId="0" fontId="0" fillId="14" borderId="76" xfId="0" applyFill="1" applyBorder="1"/>
    <xf numFmtId="0" fontId="13" fillId="14" borderId="78" xfId="0" applyFont="1" applyFill="1" applyBorder="1" applyAlignment="1">
      <alignment horizontal="center"/>
    </xf>
    <xf numFmtId="0" fontId="7" fillId="15" borderId="23" xfId="0" applyFont="1" applyFill="1" applyBorder="1" applyAlignment="1">
      <alignment vertical="center" wrapText="1"/>
    </xf>
    <xf numFmtId="0" fontId="7" fillId="15" borderId="69" xfId="0" applyFont="1" applyFill="1" applyBorder="1" applyAlignment="1">
      <alignment horizontal="center" vertical="center" wrapText="1"/>
    </xf>
    <xf numFmtId="0" fontId="7" fillId="15" borderId="70" xfId="0" applyFont="1" applyFill="1" applyBorder="1" applyAlignment="1">
      <alignment horizontal="center" vertical="center" wrapText="1"/>
    </xf>
    <xf numFmtId="2" fontId="2" fillId="0" borderId="61" xfId="0" applyNumberFormat="1" applyFont="1" applyFill="1" applyBorder="1" applyAlignment="1">
      <alignment horizontal="center"/>
    </xf>
    <xf numFmtId="2" fontId="12" fillId="0" borderId="90" xfId="0" applyNumberFormat="1" applyFont="1" applyFill="1" applyBorder="1" applyAlignment="1">
      <alignment horizontal="center"/>
    </xf>
    <xf numFmtId="2" fontId="12" fillId="0" borderId="55" xfId="0" applyNumberFormat="1" applyFont="1" applyFill="1" applyBorder="1" applyAlignment="1">
      <alignment horizontal="center" vertical="center"/>
    </xf>
    <xf numFmtId="2" fontId="12" fillId="0" borderId="55" xfId="0" applyNumberFormat="1" applyFont="1" applyFill="1" applyBorder="1" applyAlignment="1">
      <alignment horizontal="center"/>
    </xf>
    <xf numFmtId="2" fontId="11" fillId="0" borderId="92" xfId="0" applyNumberFormat="1" applyFont="1" applyFill="1" applyBorder="1" applyAlignment="1">
      <alignment horizontal="center"/>
    </xf>
    <xf numFmtId="1" fontId="11" fillId="0" borderId="93" xfId="0" applyNumberFormat="1" applyFont="1" applyFill="1" applyBorder="1" applyAlignment="1">
      <alignment horizontal="center"/>
    </xf>
    <xf numFmtId="2" fontId="11" fillId="0" borderId="94" xfId="0" applyNumberFormat="1" applyFont="1" applyFill="1" applyBorder="1" applyAlignment="1">
      <alignment horizontal="center"/>
    </xf>
    <xf numFmtId="1" fontId="11" fillId="0" borderId="95" xfId="0" applyNumberFormat="1" applyFont="1" applyFill="1" applyBorder="1" applyAlignment="1">
      <alignment horizontal="center"/>
    </xf>
    <xf numFmtId="2" fontId="11" fillId="0" borderId="96" xfId="0" applyNumberFormat="1" applyFont="1" applyFill="1" applyBorder="1" applyAlignment="1">
      <alignment horizontal="center"/>
    </xf>
    <xf numFmtId="1" fontId="11" fillId="0" borderId="97" xfId="0" applyNumberFormat="1" applyFont="1" applyFill="1" applyBorder="1" applyAlignment="1">
      <alignment horizontal="center"/>
    </xf>
    <xf numFmtId="43" fontId="2" fillId="0" borderId="61" xfId="2" applyFont="1" applyFill="1" applyBorder="1" applyAlignment="1">
      <alignment horizontal="center"/>
    </xf>
    <xf numFmtId="2" fontId="12" fillId="2" borderId="55" xfId="0" applyNumberFormat="1" applyFont="1" applyFill="1" applyBorder="1" applyAlignment="1">
      <alignment horizontal="center"/>
    </xf>
    <xf numFmtId="2" fontId="12" fillId="2" borderId="91" xfId="0" applyNumberFormat="1" applyFont="1" applyFill="1" applyBorder="1" applyAlignment="1">
      <alignment horizontal="center"/>
    </xf>
    <xf numFmtId="0" fontId="31" fillId="0" borderId="7" xfId="0" applyFont="1" applyFill="1" applyBorder="1" applyAlignment="1">
      <alignment vertical="center" wrapText="1"/>
    </xf>
    <xf numFmtId="2" fontId="0" fillId="0" borderId="7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4" fontId="15" fillId="0" borderId="32" xfId="0" applyNumberFormat="1" applyFont="1" applyFill="1" applyBorder="1"/>
    <xf numFmtId="0" fontId="2" fillId="0" borderId="99" xfId="0" applyFont="1" applyFill="1" applyBorder="1" applyAlignment="1">
      <alignment horizontal="center"/>
    </xf>
    <xf numFmtId="4" fontId="2" fillId="0" borderId="87" xfId="0" applyNumberFormat="1" applyFont="1" applyFill="1" applyBorder="1"/>
    <xf numFmtId="0" fontId="15" fillId="0" borderId="101" xfId="0" applyFont="1" applyFill="1" applyBorder="1" applyAlignment="1">
      <alignment horizontal="center"/>
    </xf>
    <xf numFmtId="0" fontId="15" fillId="0" borderId="100" xfId="0" applyFont="1" applyFill="1" applyBorder="1" applyAlignment="1">
      <alignment horizontal="center"/>
    </xf>
    <xf numFmtId="0" fontId="21" fillId="0" borderId="20" xfId="0" applyFont="1" applyBorder="1" applyAlignment="1">
      <alignment vertical="center" wrapText="1"/>
    </xf>
    <xf numFmtId="0" fontId="15" fillId="0" borderId="20" xfId="0" applyFont="1" applyBorder="1"/>
    <xf numFmtId="0" fontId="38" fillId="0" borderId="39" xfId="0" applyFont="1" applyFill="1" applyBorder="1"/>
    <xf numFmtId="0" fontId="15" fillId="0" borderId="20" xfId="0" applyFont="1" applyFill="1" applyBorder="1"/>
    <xf numFmtId="0" fontId="27" fillId="0" borderId="20" xfId="0" applyFont="1" applyBorder="1" applyAlignment="1">
      <alignment vertical="center" wrapText="1"/>
    </xf>
    <xf numFmtId="0" fontId="7" fillId="0" borderId="20" xfId="0" applyFont="1" applyBorder="1"/>
    <xf numFmtId="0" fontId="15" fillId="0" borderId="51" xfId="0" applyFont="1" applyBorder="1"/>
    <xf numFmtId="4" fontId="15" fillId="0" borderId="0" xfId="0" applyNumberFormat="1" applyFont="1" applyFill="1" applyBorder="1"/>
    <xf numFmtId="4" fontId="2" fillId="0" borderId="19" xfId="0" applyNumberFormat="1" applyFont="1" applyBorder="1"/>
    <xf numFmtId="4" fontId="15" fillId="0" borderId="102" xfId="0" applyNumberFormat="1" applyFont="1" applyFill="1" applyBorder="1"/>
    <xf numFmtId="0" fontId="2" fillId="0" borderId="3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2" fillId="4" borderId="3" xfId="0" applyFont="1" applyFill="1" applyBorder="1"/>
    <xf numFmtId="0" fontId="15" fillId="0" borderId="103" xfId="0" applyFont="1" applyFill="1" applyBorder="1"/>
    <xf numFmtId="4" fontId="2" fillId="0" borderId="3" xfId="0" applyNumberFormat="1" applyFont="1" applyBorder="1"/>
    <xf numFmtId="4" fontId="15" fillId="0" borderId="40" xfId="0" applyNumberFormat="1" applyFont="1" applyFill="1" applyBorder="1"/>
    <xf numFmtId="0" fontId="2" fillId="0" borderId="100" xfId="0" applyFont="1" applyBorder="1" applyAlignment="1">
      <alignment horizontal="center"/>
    </xf>
    <xf numFmtId="0" fontId="15" fillId="0" borderId="104" xfId="0" applyFont="1" applyFill="1" applyBorder="1" applyAlignment="1">
      <alignment horizontal="center"/>
    </xf>
    <xf numFmtId="0" fontId="2" fillId="2" borderId="64" xfId="0" applyFont="1" applyFill="1" applyBorder="1" applyAlignment="1">
      <alignment horizontal="center"/>
    </xf>
    <xf numFmtId="4" fontId="2" fillId="0" borderId="61" xfId="0" applyNumberFormat="1" applyFont="1" applyFill="1" applyBorder="1" applyAlignment="1">
      <alignment horizontal="center"/>
    </xf>
    <xf numFmtId="4" fontId="2" fillId="0" borderId="98" xfId="0" applyNumberFormat="1" applyFont="1" applyFill="1" applyBorder="1" applyAlignment="1">
      <alignment horizontal="center"/>
    </xf>
    <xf numFmtId="4" fontId="2" fillId="0" borderId="63" xfId="0" applyNumberFormat="1" applyFont="1" applyFill="1" applyBorder="1" applyAlignment="1">
      <alignment horizontal="center"/>
    </xf>
    <xf numFmtId="4" fontId="2" fillId="2" borderId="63" xfId="0" applyNumberFormat="1" applyFont="1" applyFill="1" applyBorder="1" applyAlignment="1">
      <alignment horizontal="center"/>
    </xf>
    <xf numFmtId="2" fontId="11" fillId="8" borderId="94" xfId="0" applyNumberFormat="1" applyFont="1" applyFill="1" applyBorder="1" applyAlignment="1">
      <alignment horizontal="center"/>
    </xf>
    <xf numFmtId="1" fontId="11" fillId="8" borderId="95" xfId="0" applyNumberFormat="1" applyFont="1" applyFill="1" applyBorder="1" applyAlignment="1">
      <alignment horizontal="center"/>
    </xf>
    <xf numFmtId="2" fontId="12" fillId="8" borderId="55" xfId="0" applyNumberFormat="1" applyFont="1" applyFill="1" applyBorder="1" applyAlignment="1">
      <alignment horizontal="center"/>
    </xf>
    <xf numFmtId="2" fontId="12" fillId="8" borderId="25" xfId="0" applyNumberFormat="1" applyFont="1" applyFill="1" applyBorder="1" applyAlignment="1">
      <alignment vertical="center"/>
    </xf>
    <xf numFmtId="4" fontId="2" fillId="0" borderId="65" xfId="0" applyNumberFormat="1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4" fontId="2" fillId="0" borderId="61" xfId="2" applyNumberFormat="1" applyFont="1" applyFill="1" applyBorder="1" applyAlignment="1">
      <alignment horizontal="center"/>
    </xf>
    <xf numFmtId="2" fontId="11" fillId="13" borderId="94" xfId="0" applyNumberFormat="1" applyFont="1" applyFill="1" applyBorder="1" applyAlignment="1">
      <alignment horizontal="center"/>
    </xf>
    <xf numFmtId="1" fontId="11" fillId="13" borderId="95" xfId="0" applyNumberFormat="1" applyFont="1" applyFill="1" applyBorder="1" applyAlignment="1">
      <alignment horizontal="center"/>
    </xf>
    <xf numFmtId="2" fontId="12" fillId="13" borderId="55" xfId="0" applyNumberFormat="1" applyFont="1" applyFill="1" applyBorder="1" applyAlignment="1">
      <alignment horizontal="center"/>
    </xf>
    <xf numFmtId="2" fontId="12" fillId="13" borderId="25" xfId="0" applyNumberFormat="1" applyFont="1" applyFill="1" applyBorder="1" applyAlignment="1">
      <alignment vertical="center"/>
    </xf>
    <xf numFmtId="0" fontId="2" fillId="12" borderId="62" xfId="0" applyFont="1" applyFill="1" applyBorder="1" applyAlignment="1">
      <alignment horizontal="center"/>
    </xf>
    <xf numFmtId="0" fontId="17" fillId="12" borderId="0" xfId="0" applyFont="1" applyFill="1" applyBorder="1" applyAlignment="1">
      <alignment horizontal="left"/>
    </xf>
    <xf numFmtId="0" fontId="0" fillId="12" borderId="0" xfId="0" applyFill="1" applyBorder="1"/>
    <xf numFmtId="2" fontId="12" fillId="12" borderId="55" xfId="0" applyNumberFormat="1" applyFont="1" applyFill="1" applyBorder="1" applyAlignment="1">
      <alignment horizontal="center"/>
    </xf>
    <xf numFmtId="2" fontId="12" fillId="12" borderId="25" xfId="0" applyNumberFormat="1" applyFont="1" applyFill="1" applyBorder="1" applyAlignment="1">
      <alignment vertical="center"/>
    </xf>
    <xf numFmtId="0" fontId="2" fillId="12" borderId="4" xfId="0" applyFont="1" applyFill="1" applyBorder="1" applyAlignment="1">
      <alignment horizontal="center" vertical="center"/>
    </xf>
    <xf numFmtId="2" fontId="12" fillId="13" borderId="55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vertical="center"/>
    </xf>
    <xf numFmtId="0" fontId="31" fillId="0" borderId="0" xfId="0" applyFont="1" applyFill="1" applyBorder="1" applyAlignment="1">
      <alignment vertical="center" wrapText="1"/>
    </xf>
    <xf numFmtId="2" fontId="0" fillId="0" borderId="0" xfId="0" applyNumberFormat="1" applyFill="1" applyBorder="1" applyAlignment="1">
      <alignment vertical="center"/>
    </xf>
    <xf numFmtId="0" fontId="42" fillId="13" borderId="0" xfId="0" applyFont="1" applyFill="1" applyBorder="1" applyAlignment="1">
      <alignment vertical="center"/>
    </xf>
    <xf numFmtId="0" fontId="43" fillId="13" borderId="0" xfId="0" applyFont="1" applyFill="1" applyBorder="1" applyAlignment="1">
      <alignment vertical="center"/>
    </xf>
    <xf numFmtId="0" fontId="42" fillId="13" borderId="0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left" vertical="center"/>
    </xf>
    <xf numFmtId="0" fontId="31" fillId="8" borderId="0" xfId="0" applyFont="1" applyFill="1" applyBorder="1" applyAlignment="1">
      <alignment vertical="center" wrapText="1"/>
    </xf>
    <xf numFmtId="0" fontId="31" fillId="12" borderId="0" xfId="0" applyFont="1" applyFill="1" applyBorder="1" applyAlignment="1">
      <alignment horizontal="left"/>
    </xf>
    <xf numFmtId="0" fontId="12" fillId="12" borderId="0" xfId="0" applyFont="1" applyFill="1" applyBorder="1"/>
    <xf numFmtId="0" fontId="2" fillId="0" borderId="4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4" fontId="2" fillId="8" borderId="61" xfId="0" applyNumberFormat="1" applyFont="1" applyFill="1" applyBorder="1" applyAlignment="1">
      <alignment horizontal="center"/>
    </xf>
    <xf numFmtId="0" fontId="2" fillId="8" borderId="62" xfId="0" applyFont="1" applyFill="1" applyBorder="1" applyAlignment="1">
      <alignment horizontal="center"/>
    </xf>
    <xf numFmtId="4" fontId="2" fillId="8" borderId="61" xfId="2" applyNumberFormat="1" applyFont="1" applyFill="1" applyBorder="1" applyAlignment="1">
      <alignment horizontal="center"/>
    </xf>
    <xf numFmtId="4" fontId="2" fillId="8" borderId="63" xfId="0" applyNumberFormat="1" applyFont="1" applyFill="1" applyBorder="1" applyAlignment="1">
      <alignment horizontal="center"/>
    </xf>
    <xf numFmtId="0" fontId="2" fillId="8" borderId="64" xfId="0" applyFont="1" applyFill="1" applyBorder="1" applyAlignment="1">
      <alignment horizontal="center"/>
    </xf>
    <xf numFmtId="0" fontId="27" fillId="0" borderId="20" xfId="0" applyFont="1" applyFill="1" applyBorder="1" applyAlignment="1">
      <alignment vertical="center" wrapText="1"/>
    </xf>
    <xf numFmtId="0" fontId="21" fillId="0" borderId="20" xfId="0" applyFont="1" applyFill="1" applyBorder="1" applyAlignment="1">
      <alignment vertical="center" wrapText="1"/>
    </xf>
    <xf numFmtId="2" fontId="12" fillId="0" borderId="105" xfId="0" applyNumberFormat="1" applyFont="1" applyFill="1" applyBorder="1" applyAlignment="1">
      <alignment horizontal="center"/>
    </xf>
    <xf numFmtId="2" fontId="12" fillId="0" borderId="106" xfId="0" applyNumberFormat="1" applyFont="1" applyFill="1" applyBorder="1" applyAlignment="1">
      <alignment vertical="center"/>
    </xf>
    <xf numFmtId="2" fontId="12" fillId="0" borderId="107" xfId="0" applyNumberFormat="1" applyFont="1" applyFill="1" applyBorder="1" applyAlignment="1">
      <alignment horizontal="center"/>
    </xf>
    <xf numFmtId="2" fontId="12" fillId="0" borderId="100" xfId="0" applyNumberFormat="1" applyFont="1" applyFill="1" applyBorder="1" applyAlignment="1">
      <alignment vertical="center"/>
    </xf>
    <xf numFmtId="2" fontId="12" fillId="0" borderId="108" xfId="0" applyNumberFormat="1" applyFont="1" applyFill="1" applyBorder="1" applyAlignment="1">
      <alignment horizontal="center"/>
    </xf>
    <xf numFmtId="2" fontId="12" fillId="0" borderId="109" xfId="0" applyNumberFormat="1" applyFont="1" applyFill="1" applyBorder="1" applyAlignment="1">
      <alignment vertical="center"/>
    </xf>
    <xf numFmtId="2" fontId="12" fillId="16" borderId="107" xfId="0" applyNumberFormat="1" applyFont="1" applyFill="1" applyBorder="1" applyAlignment="1">
      <alignment horizontal="center"/>
    </xf>
    <xf numFmtId="2" fontId="12" fillId="16" borderId="100" xfId="0" applyNumberFormat="1" applyFont="1" applyFill="1" applyBorder="1" applyAlignment="1">
      <alignment vertical="center"/>
    </xf>
    <xf numFmtId="2" fontId="30" fillId="16" borderId="0" xfId="0" applyNumberFormat="1" applyFont="1" applyFill="1" applyBorder="1" applyAlignment="1">
      <alignment horizontal="left" vertical="center"/>
    </xf>
    <xf numFmtId="0" fontId="30" fillId="16" borderId="0" xfId="0" applyFont="1" applyFill="1" applyBorder="1" applyAlignment="1">
      <alignment horizontal="left" vertical="center"/>
    </xf>
    <xf numFmtId="0" fontId="30" fillId="16" borderId="0" xfId="0" applyFont="1" applyFill="1" applyBorder="1" applyAlignment="1">
      <alignment vertical="center" wrapText="1"/>
    </xf>
    <xf numFmtId="0" fontId="15" fillId="12" borderId="0" xfId="0" applyFont="1" applyFill="1" applyBorder="1" applyAlignment="1">
      <alignment horizontal="left" vertical="center"/>
    </xf>
    <xf numFmtId="0" fontId="15" fillId="12" borderId="0" xfId="0" applyFont="1" applyFill="1" applyBorder="1" applyAlignment="1">
      <alignment vertical="center" wrapText="1"/>
    </xf>
    <xf numFmtId="2" fontId="42" fillId="12" borderId="0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2" fontId="12" fillId="17" borderId="107" xfId="0" applyNumberFormat="1" applyFont="1" applyFill="1" applyBorder="1" applyAlignment="1">
      <alignment horizontal="center"/>
    </xf>
    <xf numFmtId="2" fontId="12" fillId="18" borderId="107" xfId="0" applyNumberFormat="1" applyFont="1" applyFill="1" applyBorder="1" applyAlignment="1">
      <alignment horizontal="center"/>
    </xf>
    <xf numFmtId="4" fontId="2" fillId="18" borderId="61" xfId="0" applyNumberFormat="1" applyFont="1" applyFill="1" applyBorder="1" applyAlignment="1">
      <alignment horizontal="center"/>
    </xf>
    <xf numFmtId="0" fontId="2" fillId="18" borderId="62" xfId="0" applyFont="1" applyFill="1" applyBorder="1" applyAlignment="1">
      <alignment horizontal="center"/>
    </xf>
    <xf numFmtId="0" fontId="21" fillId="0" borderId="41" xfId="0" applyFont="1" applyFill="1" applyBorder="1" applyAlignment="1">
      <alignment vertical="center" wrapText="1"/>
    </xf>
    <xf numFmtId="2" fontId="11" fillId="18" borderId="94" xfId="0" applyNumberFormat="1" applyFont="1" applyFill="1" applyBorder="1" applyAlignment="1">
      <alignment horizontal="center"/>
    </xf>
    <xf numFmtId="1" fontId="11" fillId="18" borderId="95" xfId="0" applyNumberFormat="1" applyFont="1" applyFill="1" applyBorder="1" applyAlignment="1">
      <alignment horizontal="center"/>
    </xf>
    <xf numFmtId="0" fontId="17" fillId="16" borderId="0" xfId="0" applyFont="1" applyFill="1" applyBorder="1" applyAlignment="1">
      <alignment horizontal="left"/>
    </xf>
    <xf numFmtId="2" fontId="12" fillId="18" borderId="100" xfId="0" applyNumberFormat="1" applyFont="1" applyFill="1" applyBorder="1" applyAlignment="1">
      <alignment vertical="center"/>
    </xf>
    <xf numFmtId="0" fontId="31" fillId="2" borderId="110" xfId="0" applyFont="1" applyFill="1" applyBorder="1" applyAlignment="1">
      <alignment horizontal="center" wrapText="1"/>
    </xf>
    <xf numFmtId="2" fontId="30" fillId="2" borderId="0" xfId="0" applyNumberFormat="1" applyFont="1" applyFill="1" applyBorder="1" applyAlignment="1">
      <alignment horizontal="left" vertical="center"/>
    </xf>
    <xf numFmtId="0" fontId="30" fillId="2" borderId="0" xfId="0" applyFont="1" applyFill="1" applyBorder="1" applyAlignment="1">
      <alignment vertical="center" wrapText="1"/>
    </xf>
    <xf numFmtId="0" fontId="29" fillId="14" borderId="0" xfId="0" applyFont="1" applyFill="1" applyBorder="1" applyAlignment="1">
      <alignment vertical="center"/>
    </xf>
    <xf numFmtId="0" fontId="30" fillId="14" borderId="0" xfId="0" applyFont="1" applyFill="1" applyBorder="1" applyAlignment="1">
      <alignment horizontal="left" vertical="center"/>
    </xf>
    <xf numFmtId="0" fontId="12" fillId="14" borderId="0" xfId="0" applyFont="1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2" fontId="42" fillId="16" borderId="0" xfId="0" applyNumberFormat="1" applyFont="1" applyFill="1" applyBorder="1" applyAlignment="1">
      <alignment horizontal="left" vertical="center"/>
    </xf>
    <xf numFmtId="0" fontId="15" fillId="16" borderId="0" xfId="0" applyFont="1" applyFill="1" applyBorder="1" applyAlignment="1">
      <alignment horizontal="left" vertical="center"/>
    </xf>
    <xf numFmtId="0" fontId="15" fillId="16" borderId="0" xfId="0" applyFont="1" applyFill="1" applyBorder="1" applyAlignment="1">
      <alignment vertical="center" wrapText="1"/>
    </xf>
    <xf numFmtId="0" fontId="32" fillId="16" borderId="0" xfId="0" applyFont="1" applyFill="1" applyBorder="1" applyAlignment="1">
      <alignment wrapText="1"/>
    </xf>
    <xf numFmtId="0" fontId="33" fillId="19" borderId="0" xfId="0" applyFont="1" applyFill="1" applyBorder="1" applyAlignment="1"/>
    <xf numFmtId="0" fontId="33" fillId="19" borderId="0" xfId="0" applyFont="1" applyFill="1" applyBorder="1" applyAlignment="1">
      <alignment wrapText="1"/>
    </xf>
    <xf numFmtId="2" fontId="31" fillId="19" borderId="0" xfId="0" applyNumberFormat="1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4" fontId="2" fillId="2" borderId="61" xfId="0" applyNumberFormat="1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0" fontId="44" fillId="0" borderId="3" xfId="0" applyFont="1" applyFill="1" applyBorder="1" applyAlignment="1">
      <alignment horizontal="center"/>
    </xf>
    <xf numFmtId="4" fontId="7" fillId="0" borderId="19" xfId="0" applyNumberFormat="1" applyFont="1" applyFill="1" applyBorder="1"/>
    <xf numFmtId="4" fontId="7" fillId="2" borderId="87" xfId="0" applyNumberFormat="1" applyFont="1" applyFill="1" applyBorder="1"/>
    <xf numFmtId="0" fontId="44" fillId="2" borderId="87" xfId="0" applyFont="1" applyFill="1" applyBorder="1" applyAlignment="1">
      <alignment horizontal="center"/>
    </xf>
    <xf numFmtId="0" fontId="44" fillId="2" borderId="64" xfId="0" applyFont="1" applyFill="1" applyBorder="1" applyAlignment="1">
      <alignment horizontal="center"/>
    </xf>
    <xf numFmtId="2" fontId="11" fillId="20" borderId="94" xfId="0" applyNumberFormat="1" applyFont="1" applyFill="1" applyBorder="1" applyAlignment="1">
      <alignment horizontal="center"/>
    </xf>
    <xf numFmtId="1" fontId="11" fillId="20" borderId="95" xfId="0" applyNumberFormat="1" applyFont="1" applyFill="1" applyBorder="1" applyAlignment="1">
      <alignment horizontal="center"/>
    </xf>
    <xf numFmtId="2" fontId="12" fillId="20" borderId="107" xfId="0" applyNumberFormat="1" applyFont="1" applyFill="1" applyBorder="1" applyAlignment="1">
      <alignment horizontal="center"/>
    </xf>
    <xf numFmtId="2" fontId="12" fillId="20" borderId="100" xfId="0" applyNumberFormat="1" applyFont="1" applyFill="1" applyBorder="1" applyAlignment="1">
      <alignment vertical="center"/>
    </xf>
    <xf numFmtId="2" fontId="7" fillId="8" borderId="100" xfId="0" applyNumberFormat="1" applyFont="1" applyFill="1" applyBorder="1" applyAlignment="1">
      <alignment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2" fontId="12" fillId="14" borderId="107" xfId="0" applyNumberFormat="1" applyFont="1" applyFill="1" applyBorder="1" applyAlignment="1">
      <alignment horizontal="center"/>
    </xf>
    <xf numFmtId="2" fontId="12" fillId="14" borderId="100" xfId="0" applyNumberFormat="1" applyFont="1" applyFill="1" applyBorder="1" applyAlignment="1">
      <alignment vertical="center"/>
    </xf>
    <xf numFmtId="2" fontId="12" fillId="21" borderId="107" xfId="0" applyNumberFormat="1" applyFont="1" applyFill="1" applyBorder="1" applyAlignment="1">
      <alignment horizontal="center"/>
    </xf>
    <xf numFmtId="2" fontId="12" fillId="21" borderId="100" xfId="0" applyNumberFormat="1" applyFont="1" applyFill="1" applyBorder="1" applyAlignment="1">
      <alignment vertical="center"/>
    </xf>
    <xf numFmtId="2" fontId="12" fillId="2" borderId="107" xfId="0" applyNumberFormat="1" applyFont="1" applyFill="1" applyBorder="1" applyAlignment="1">
      <alignment horizontal="center"/>
    </xf>
    <xf numFmtId="2" fontId="12" fillId="2" borderId="100" xfId="0" applyNumberFormat="1" applyFont="1" applyFill="1" applyBorder="1" applyAlignment="1">
      <alignment vertical="center"/>
    </xf>
    <xf numFmtId="2" fontId="12" fillId="22" borderId="107" xfId="0" applyNumberFormat="1" applyFont="1" applyFill="1" applyBorder="1" applyAlignment="1">
      <alignment horizontal="center"/>
    </xf>
    <xf numFmtId="2" fontId="12" fillId="22" borderId="100" xfId="0" applyNumberFormat="1" applyFont="1" applyFill="1" applyBorder="1" applyAlignment="1">
      <alignment vertical="center"/>
    </xf>
    <xf numFmtId="2" fontId="12" fillId="23" borderId="107" xfId="0" applyNumberFormat="1" applyFont="1" applyFill="1" applyBorder="1" applyAlignment="1">
      <alignment horizontal="center"/>
    </xf>
    <xf numFmtId="2" fontId="12" fillId="23" borderId="100" xfId="0" applyNumberFormat="1" applyFont="1" applyFill="1" applyBorder="1" applyAlignment="1">
      <alignment vertical="center"/>
    </xf>
    <xf numFmtId="0" fontId="15" fillId="8" borderId="3" xfId="0" applyFont="1" applyFill="1" applyBorder="1"/>
    <xf numFmtId="4" fontId="15" fillId="8" borderId="3" xfId="0" applyNumberFormat="1" applyFont="1" applyFill="1" applyBorder="1"/>
    <xf numFmtId="0" fontId="15" fillId="8" borderId="3" xfId="0" applyFont="1" applyFill="1" applyBorder="1" applyAlignment="1">
      <alignment horizontal="center"/>
    </xf>
    <xf numFmtId="0" fontId="20" fillId="8" borderId="3" xfId="0" applyFont="1" applyFill="1" applyBorder="1"/>
    <xf numFmtId="0" fontId="15" fillId="8" borderId="16" xfId="0" applyFont="1" applyFill="1" applyBorder="1" applyAlignment="1">
      <alignment horizontal="center"/>
    </xf>
    <xf numFmtId="2" fontId="46" fillId="7" borderId="13" xfId="0" applyNumberFormat="1" applyFont="1" applyFill="1" applyBorder="1" applyAlignment="1">
      <alignment horizontal="right"/>
    </xf>
    <xf numFmtId="0" fontId="46" fillId="7" borderId="8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 wrapText="1"/>
    </xf>
    <xf numFmtId="0" fontId="24" fillId="0" borderId="4" xfId="0" applyFont="1" applyFill="1" applyBorder="1"/>
    <xf numFmtId="0" fontId="2" fillId="0" borderId="71" xfId="0" applyFont="1" applyFill="1" applyBorder="1" applyAlignment="1"/>
    <xf numFmtId="0" fontId="11" fillId="0" borderId="71" xfId="0" applyFont="1" applyFill="1" applyBorder="1" applyAlignment="1">
      <alignment horizontal="center" wrapText="1"/>
    </xf>
    <xf numFmtId="0" fontId="11" fillId="0" borderId="4" xfId="0" applyFont="1" applyFill="1" applyBorder="1" applyAlignment="1">
      <alignment wrapText="1"/>
    </xf>
    <xf numFmtId="0" fontId="16" fillId="0" borderId="4" xfId="0" applyFont="1" applyFill="1" applyBorder="1" applyAlignment="1">
      <alignment wrapText="1"/>
    </xf>
    <xf numFmtId="0" fontId="16" fillId="0" borderId="31" xfId="0" applyFont="1" applyFill="1" applyBorder="1" applyAlignment="1">
      <alignment wrapText="1"/>
    </xf>
    <xf numFmtId="0" fontId="11" fillId="0" borderId="71" xfId="0" applyFont="1" applyFill="1" applyBorder="1" applyAlignment="1">
      <alignment wrapText="1"/>
    </xf>
    <xf numFmtId="0" fontId="16" fillId="0" borderId="4" xfId="0" applyFont="1" applyFill="1" applyBorder="1" applyAlignment="1">
      <alignment horizontal="center" wrapText="1"/>
    </xf>
    <xf numFmtId="0" fontId="11" fillId="8" borderId="3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17" fillId="18" borderId="3" xfId="0" applyFont="1" applyFill="1" applyBorder="1" applyAlignment="1">
      <alignment horizontal="left"/>
    </xf>
    <xf numFmtId="0" fontId="17" fillId="14" borderId="3" xfId="0" applyFont="1" applyFill="1" applyBorder="1" applyAlignment="1">
      <alignment horizontal="left"/>
    </xf>
    <xf numFmtId="0" fontId="17" fillId="0" borderId="3" xfId="0" applyFont="1" applyFill="1" applyBorder="1" applyAlignment="1">
      <alignment horizontal="left"/>
    </xf>
    <xf numFmtId="0" fontId="17" fillId="21" borderId="3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left" wrapText="1"/>
    </xf>
    <xf numFmtId="0" fontId="17" fillId="22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17" fillId="23" borderId="3" xfId="0" applyFont="1" applyFill="1" applyBorder="1" applyAlignment="1">
      <alignment horizontal="left"/>
    </xf>
    <xf numFmtId="0" fontId="31" fillId="0" borderId="3" xfId="0" applyFont="1" applyFill="1" applyBorder="1" applyAlignment="1">
      <alignment horizontal="center" wrapText="1"/>
    </xf>
    <xf numFmtId="0" fontId="17" fillId="14" borderId="3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1" fillId="0" borderId="4" xfId="0" applyFont="1" applyFill="1" applyBorder="1"/>
    <xf numFmtId="0" fontId="2" fillId="0" borderId="4" xfId="0" applyFont="1" applyFill="1" applyBorder="1" applyAlignment="1">
      <alignment wrapText="1"/>
    </xf>
    <xf numFmtId="0" fontId="26" fillId="0" borderId="31" xfId="0" applyFont="1" applyFill="1" applyBorder="1" applyAlignment="1">
      <alignment wrapText="1"/>
    </xf>
    <xf numFmtId="0" fontId="2" fillId="0" borderId="0" xfId="0" applyFont="1" applyFill="1"/>
    <xf numFmtId="4" fontId="2" fillId="0" borderId="19" xfId="0" applyNumberFormat="1" applyFont="1" applyFill="1" applyBorder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4" fontId="2" fillId="0" borderId="3" xfId="0" applyNumberFormat="1" applyFont="1" applyFill="1" applyBorder="1"/>
    <xf numFmtId="0" fontId="2" fillId="0" borderId="100" xfId="0" applyFont="1" applyFill="1" applyBorder="1" applyAlignment="1">
      <alignment horizontal="center"/>
    </xf>
    <xf numFmtId="0" fontId="44" fillId="0" borderId="64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left" wrapText="1"/>
    </xf>
    <xf numFmtId="2" fontId="7" fillId="0" borderId="100" xfId="0" applyNumberFormat="1" applyFont="1" applyFill="1" applyBorder="1" applyAlignment="1">
      <alignment vertical="center"/>
    </xf>
    <xf numFmtId="4" fontId="7" fillId="0" borderId="87" xfId="0" applyNumberFormat="1" applyFont="1" applyFill="1" applyBorder="1"/>
    <xf numFmtId="0" fontId="44" fillId="0" borderId="87" xfId="0" applyFont="1" applyFill="1" applyBorder="1" applyAlignment="1">
      <alignment horizontal="center"/>
    </xf>
    <xf numFmtId="4" fontId="15" fillId="2" borderId="3" xfId="0" applyNumberFormat="1" applyFont="1" applyFill="1" applyBorder="1"/>
    <xf numFmtId="0" fontId="15" fillId="2" borderId="16" xfId="0" applyFont="1" applyFill="1" applyBorder="1" applyAlignment="1">
      <alignment horizontal="center"/>
    </xf>
    <xf numFmtId="4" fontId="2" fillId="2" borderId="80" xfId="0" applyNumberFormat="1" applyFont="1" applyFill="1" applyBorder="1"/>
    <xf numFmtId="0" fontId="2" fillId="2" borderId="1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" fontId="2" fillId="2" borderId="81" xfId="0" applyNumberFormat="1" applyFont="1" applyFill="1" applyBorder="1"/>
    <xf numFmtId="0" fontId="2" fillId="2" borderId="82" xfId="0" applyFont="1" applyFill="1" applyBorder="1" applyAlignment="1">
      <alignment horizontal="center"/>
    </xf>
    <xf numFmtId="4" fontId="2" fillId="2" borderId="84" xfId="0" applyNumberFormat="1" applyFont="1" applyFill="1" applyBorder="1"/>
    <xf numFmtId="2" fontId="15" fillId="24" borderId="3" xfId="0" applyNumberFormat="1" applyFont="1" applyFill="1" applyBorder="1"/>
    <xf numFmtId="0" fontId="45" fillId="0" borderId="3" xfId="0" applyFont="1" applyFill="1" applyBorder="1" applyAlignment="1">
      <alignment wrapText="1"/>
    </xf>
    <xf numFmtId="4" fontId="2" fillId="2" borderId="61" xfId="2" applyNumberFormat="1" applyFont="1" applyFill="1" applyBorder="1" applyAlignment="1">
      <alignment horizontal="center"/>
    </xf>
    <xf numFmtId="4" fontId="2" fillId="25" borderId="61" xfId="0" applyNumberFormat="1" applyFont="1" applyFill="1" applyBorder="1" applyAlignment="1">
      <alignment horizontal="center"/>
    </xf>
    <xf numFmtId="0" fontId="2" fillId="25" borderId="62" xfId="0" applyFont="1" applyFill="1" applyBorder="1" applyAlignment="1">
      <alignment horizontal="center"/>
    </xf>
    <xf numFmtId="0" fontId="15" fillId="25" borderId="16" xfId="0" applyFont="1" applyFill="1" applyBorder="1" applyAlignment="1">
      <alignment horizontal="center"/>
    </xf>
    <xf numFmtId="4" fontId="2" fillId="25" borderId="84" xfId="0" applyNumberFormat="1" applyFont="1" applyFill="1" applyBorder="1"/>
    <xf numFmtId="0" fontId="2" fillId="25" borderId="82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31" fillId="25" borderId="3" xfId="0" applyFont="1" applyFill="1" applyBorder="1" applyAlignment="1">
      <alignment horizontal="center" vertical="center" wrapText="1"/>
    </xf>
    <xf numFmtId="0" fontId="31" fillId="25" borderId="3" xfId="0" applyFont="1" applyFill="1" applyBorder="1" applyAlignment="1">
      <alignment horizontal="left" vertical="center"/>
    </xf>
    <xf numFmtId="4" fontId="2" fillId="2" borderId="83" xfId="0" applyNumberFormat="1" applyFont="1" applyFill="1" applyBorder="1"/>
    <xf numFmtId="0" fontId="2" fillId="2" borderId="85" xfId="0" applyFont="1" applyFill="1" applyBorder="1" applyAlignment="1">
      <alignment horizontal="center"/>
    </xf>
    <xf numFmtId="0" fontId="31" fillId="25" borderId="3" xfId="0" applyFont="1" applyFill="1" applyBorder="1" applyAlignment="1">
      <alignment horizontal="center" vertical="center"/>
    </xf>
    <xf numFmtId="4" fontId="2" fillId="2" borderId="87" xfId="0" applyNumberFormat="1" applyFont="1" applyFill="1" applyBorder="1"/>
    <xf numFmtId="0" fontId="2" fillId="2" borderId="87" xfId="0" applyFont="1" applyFill="1" applyBorder="1" applyAlignment="1">
      <alignment horizontal="center"/>
    </xf>
    <xf numFmtId="2" fontId="12" fillId="8" borderId="107" xfId="0" applyNumberFormat="1" applyFont="1" applyFill="1" applyBorder="1" applyAlignment="1">
      <alignment horizontal="center"/>
    </xf>
    <xf numFmtId="2" fontId="12" fillId="8" borderId="100" xfId="0" applyNumberFormat="1" applyFont="1" applyFill="1" applyBorder="1" applyAlignment="1">
      <alignment vertical="center"/>
    </xf>
    <xf numFmtId="0" fontId="48" fillId="0" borderId="3" xfId="0" applyFont="1" applyFill="1" applyBorder="1" applyAlignment="1">
      <alignment horizontal="center" vertical="center"/>
    </xf>
    <xf numFmtId="2" fontId="11" fillId="23" borderId="112" xfId="0" applyNumberFormat="1" applyFont="1" applyFill="1" applyBorder="1" applyAlignment="1"/>
    <xf numFmtId="2" fontId="11" fillId="23" borderId="113" xfId="0" applyNumberFormat="1" applyFont="1" applyFill="1" applyBorder="1" applyAlignment="1"/>
    <xf numFmtId="0" fontId="30" fillId="0" borderId="0" xfId="0" applyFont="1" applyFill="1" applyBorder="1" applyAlignment="1">
      <alignment vertical="center" wrapText="1"/>
    </xf>
    <xf numFmtId="2" fontId="31" fillId="0" borderId="0" xfId="0" applyNumberFormat="1" applyFont="1" applyFill="1" applyBorder="1" applyAlignment="1">
      <alignment horizontal="left" vertical="center"/>
    </xf>
    <xf numFmtId="2" fontId="30" fillId="25" borderId="0" xfId="0" applyNumberFormat="1" applyFont="1" applyFill="1" applyBorder="1" applyAlignment="1">
      <alignment horizontal="left" vertical="center"/>
    </xf>
    <xf numFmtId="0" fontId="30" fillId="25" borderId="0" xfId="0" applyFont="1" applyFill="1" applyBorder="1" applyAlignment="1">
      <alignment horizontal="left" vertical="center"/>
    </xf>
    <xf numFmtId="0" fontId="30" fillId="25" borderId="0" xfId="0" applyFont="1" applyFill="1" applyBorder="1" applyAlignment="1">
      <alignment vertical="center" wrapText="1"/>
    </xf>
    <xf numFmtId="2" fontId="42" fillId="8" borderId="0" xfId="0" applyNumberFormat="1" applyFont="1" applyFill="1" applyBorder="1" applyAlignment="1">
      <alignment horizontal="left" vertical="center"/>
    </xf>
    <xf numFmtId="0" fontId="15" fillId="8" borderId="0" xfId="0" applyFont="1" applyFill="1" applyBorder="1" applyAlignment="1">
      <alignment horizontal="left" vertical="center"/>
    </xf>
    <xf numFmtId="0" fontId="15" fillId="8" borderId="0" xfId="0" applyFont="1" applyFill="1" applyBorder="1" applyAlignment="1">
      <alignment vertical="center" wrapText="1"/>
    </xf>
    <xf numFmtId="0" fontId="32" fillId="8" borderId="0" xfId="0" applyFont="1" applyFill="1" applyBorder="1" applyAlignment="1">
      <alignment wrapText="1"/>
    </xf>
    <xf numFmtId="0" fontId="17" fillId="25" borderId="3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5" fillId="0" borderId="41" xfId="0" applyFont="1" applyFill="1" applyBorder="1" applyAlignment="1">
      <alignment wrapText="1"/>
    </xf>
    <xf numFmtId="0" fontId="31" fillId="0" borderId="3" xfId="0" applyFont="1" applyFill="1" applyBorder="1" applyAlignment="1">
      <alignment horizontal="left" vertical="center"/>
    </xf>
    <xf numFmtId="0" fontId="31" fillId="0" borderId="3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wrapText="1"/>
    </xf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vertical="center"/>
    </xf>
    <xf numFmtId="0" fontId="42" fillId="0" borderId="3" xfId="0" applyFont="1" applyFill="1" applyBorder="1" applyAlignment="1">
      <alignment vertical="center"/>
    </xf>
    <xf numFmtId="4" fontId="42" fillId="0" borderId="3" xfId="0" applyNumberFormat="1" applyFont="1" applyFill="1" applyBorder="1" applyAlignment="1">
      <alignment vertical="center"/>
    </xf>
    <xf numFmtId="0" fontId="42" fillId="0" borderId="3" xfId="0" applyFont="1" applyFill="1" applyBorder="1" applyAlignment="1">
      <alignment horizontal="center" vertical="center"/>
    </xf>
    <xf numFmtId="4" fontId="44" fillId="2" borderId="3" xfId="0" applyNumberFormat="1" applyFont="1" applyFill="1" applyBorder="1" applyAlignment="1">
      <alignment vertical="center"/>
    </xf>
    <xf numFmtId="0" fontId="44" fillId="2" borderId="16" xfId="0" applyFont="1" applyFill="1" applyBorder="1" applyAlignment="1">
      <alignment horizontal="center" vertical="center"/>
    </xf>
    <xf numFmtId="2" fontId="11" fillId="0" borderId="117" xfId="0" applyNumberFormat="1" applyFont="1" applyFill="1" applyBorder="1" applyAlignment="1">
      <alignment horizontal="center"/>
    </xf>
    <xf numFmtId="1" fontId="11" fillId="0" borderId="119" xfId="0" applyNumberFormat="1" applyFont="1" applyFill="1" applyBorder="1" applyAlignment="1">
      <alignment horizontal="center"/>
    </xf>
    <xf numFmtId="0" fontId="7" fillId="0" borderId="3" xfId="0" applyFont="1" applyFill="1" applyBorder="1"/>
    <xf numFmtId="0" fontId="7" fillId="0" borderId="3" xfId="0" applyFont="1" applyFill="1" applyBorder="1" applyAlignment="1">
      <alignment vertical="center" wrapText="1"/>
    </xf>
    <xf numFmtId="0" fontId="7" fillId="0" borderId="39" xfId="0" applyFont="1" applyFill="1" applyBorder="1"/>
    <xf numFmtId="0" fontId="7" fillId="0" borderId="41" xfId="0" applyFont="1" applyFill="1" applyBorder="1"/>
    <xf numFmtId="0" fontId="7" fillId="0" borderId="41" xfId="0" applyFont="1" applyFill="1" applyBorder="1" applyAlignment="1">
      <alignment vertical="center" wrapText="1"/>
    </xf>
    <xf numFmtId="0" fontId="7" fillId="0" borderId="20" xfId="0" applyFont="1" applyFill="1" applyBorder="1"/>
    <xf numFmtId="0" fontId="7" fillId="0" borderId="20" xfId="0" applyFont="1" applyFill="1" applyBorder="1" applyAlignment="1">
      <alignment vertical="center" wrapText="1"/>
    </xf>
    <xf numFmtId="4" fontId="15" fillId="0" borderId="84" xfId="0" applyNumberFormat="1" applyFont="1" applyFill="1" applyBorder="1"/>
    <xf numFmtId="0" fontId="15" fillId="0" borderId="82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4" fontId="15" fillId="0" borderId="61" xfId="0" applyNumberFormat="1" applyFont="1" applyFill="1" applyBorder="1" applyAlignment="1">
      <alignment horizontal="center"/>
    </xf>
    <xf numFmtId="0" fontId="15" fillId="0" borderId="62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5" fillId="2" borderId="0" xfId="0" applyFont="1" applyFill="1" applyBorder="1" applyAlignment="1">
      <alignment horizontal="center"/>
    </xf>
    <xf numFmtId="4" fontId="15" fillId="2" borderId="61" xfId="0" applyNumberFormat="1" applyFont="1" applyFill="1" applyBorder="1" applyAlignment="1">
      <alignment horizontal="center"/>
    </xf>
    <xf numFmtId="0" fontId="15" fillId="2" borderId="62" xfId="0" applyFont="1" applyFill="1" applyBorder="1" applyAlignment="1">
      <alignment horizontal="center"/>
    </xf>
    <xf numFmtId="4" fontId="15" fillId="2" borderId="84" xfId="0" applyNumberFormat="1" applyFont="1" applyFill="1" applyBorder="1"/>
    <xf numFmtId="4" fontId="15" fillId="2" borderId="61" xfId="2" applyNumberFormat="1" applyFont="1" applyFill="1" applyBorder="1" applyAlignment="1">
      <alignment horizontal="center"/>
    </xf>
    <xf numFmtId="4" fontId="15" fillId="2" borderId="84" xfId="0" applyNumberFormat="1" applyFont="1" applyFill="1" applyBorder="1" applyAlignment="1">
      <alignment vertical="center"/>
    </xf>
    <xf numFmtId="0" fontId="15" fillId="2" borderId="82" xfId="0" applyFont="1" applyFill="1" applyBorder="1" applyAlignment="1">
      <alignment horizontal="center" vertical="center"/>
    </xf>
    <xf numFmtId="0" fontId="15" fillId="2" borderId="82" xfId="0" applyFont="1" applyFill="1" applyBorder="1" applyAlignment="1">
      <alignment horizontal="center"/>
    </xf>
    <xf numFmtId="4" fontId="15" fillId="0" borderId="83" xfId="0" applyNumberFormat="1" applyFont="1" applyFill="1" applyBorder="1"/>
    <xf numFmtId="0" fontId="15" fillId="0" borderId="85" xfId="0" applyFont="1" applyFill="1" applyBorder="1" applyAlignment="1">
      <alignment horizontal="center"/>
    </xf>
    <xf numFmtId="4" fontId="15" fillId="0" borderId="86" xfId="0" applyNumberFormat="1" applyFont="1" applyFill="1" applyBorder="1"/>
    <xf numFmtId="0" fontId="15" fillId="0" borderId="87" xfId="0" applyFont="1" applyFill="1" applyBorder="1" applyAlignment="1">
      <alignment horizontal="center"/>
    </xf>
    <xf numFmtId="4" fontId="15" fillId="0" borderId="87" xfId="0" applyNumberFormat="1" applyFont="1" applyFill="1" applyBorder="1"/>
    <xf numFmtId="4" fontId="15" fillId="0" borderId="98" xfId="0" applyNumberFormat="1" applyFont="1" applyFill="1" applyBorder="1" applyAlignment="1">
      <alignment horizontal="center"/>
    </xf>
    <xf numFmtId="0" fontId="15" fillId="0" borderId="99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4" fontId="15" fillId="0" borderId="63" xfId="0" applyNumberFormat="1" applyFont="1" applyFill="1" applyBorder="1" applyAlignment="1">
      <alignment horizontal="center"/>
    </xf>
    <xf numFmtId="0" fontId="15" fillId="0" borderId="64" xfId="0" applyFont="1" applyFill="1" applyBorder="1" applyAlignment="1">
      <alignment horizontal="center"/>
    </xf>
    <xf numFmtId="0" fontId="49" fillId="0" borderId="87" xfId="0" applyFont="1" applyFill="1" applyBorder="1" applyAlignment="1">
      <alignment horizontal="center"/>
    </xf>
    <xf numFmtId="0" fontId="49" fillId="0" borderId="64" xfId="0" applyFont="1" applyFill="1" applyBorder="1" applyAlignment="1">
      <alignment horizontal="center"/>
    </xf>
    <xf numFmtId="2" fontId="31" fillId="0" borderId="94" xfId="0" applyNumberFormat="1" applyFont="1" applyFill="1" applyBorder="1" applyAlignment="1">
      <alignment horizontal="center"/>
    </xf>
    <xf numFmtId="1" fontId="31" fillId="0" borderId="95" xfId="0" applyNumberFormat="1" applyFont="1" applyFill="1" applyBorder="1" applyAlignment="1">
      <alignment horizontal="center"/>
    </xf>
    <xf numFmtId="2" fontId="31" fillId="0" borderId="116" xfId="0" applyNumberFormat="1" applyFont="1" applyFill="1" applyBorder="1" applyAlignment="1">
      <alignment horizontal="center"/>
    </xf>
    <xf numFmtId="1" fontId="31" fillId="0" borderId="118" xfId="0" applyNumberFormat="1" applyFont="1" applyFill="1" applyBorder="1" applyAlignment="1">
      <alignment horizontal="center"/>
    </xf>
    <xf numFmtId="2" fontId="31" fillId="0" borderId="112" xfId="0" applyNumberFormat="1" applyFont="1" applyFill="1" applyBorder="1" applyAlignment="1"/>
    <xf numFmtId="2" fontId="31" fillId="0" borderId="113" xfId="0" applyNumberFormat="1" applyFont="1" applyFill="1" applyBorder="1" applyAlignment="1"/>
    <xf numFmtId="2" fontId="12" fillId="8" borderId="105" xfId="0" applyNumberFormat="1" applyFont="1" applyFill="1" applyBorder="1" applyAlignment="1">
      <alignment horizontal="center"/>
    </xf>
    <xf numFmtId="2" fontId="12" fillId="8" borderId="106" xfId="0" applyNumberFormat="1" applyFont="1" applyFill="1" applyBorder="1" applyAlignment="1">
      <alignment vertical="center"/>
    </xf>
    <xf numFmtId="0" fontId="42" fillId="2" borderId="39" xfId="0" applyFont="1" applyFill="1" applyBorder="1" applyAlignment="1">
      <alignment horizontal="center" vertical="center" wrapText="1"/>
    </xf>
    <xf numFmtId="0" fontId="17" fillId="2" borderId="37" xfId="0" applyFont="1" applyFill="1" applyBorder="1" applyAlignment="1">
      <alignment horizontal="center"/>
    </xf>
    <xf numFmtId="0" fontId="51" fillId="2" borderId="3" xfId="0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 wrapText="1"/>
    </xf>
    <xf numFmtId="164" fontId="31" fillId="0" borderId="60" xfId="1" applyNumberFormat="1" applyFont="1" applyBorder="1" applyAlignment="1">
      <alignment horizontal="center"/>
    </xf>
    <xf numFmtId="44" fontId="7" fillId="0" borderId="59" xfId="1" applyFont="1" applyBorder="1"/>
    <xf numFmtId="164" fontId="7" fillId="0" borderId="60" xfId="1" applyNumberFormat="1" applyFont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2" fontId="12" fillId="0" borderId="120" xfId="0" applyNumberFormat="1" applyFont="1" applyFill="1" applyBorder="1" applyAlignment="1">
      <alignment horizontal="center"/>
    </xf>
    <xf numFmtId="2" fontId="12" fillId="0" borderId="101" xfId="0" applyNumberFormat="1" applyFont="1" applyFill="1" applyBorder="1" applyAlignment="1">
      <alignment vertical="center"/>
    </xf>
    <xf numFmtId="2" fontId="12" fillId="8" borderId="121" xfId="0" applyNumberFormat="1" applyFont="1" applyFill="1" applyBorder="1" applyAlignment="1">
      <alignment horizontal="center"/>
    </xf>
    <xf numFmtId="2" fontId="44" fillId="0" borderId="122" xfId="0" applyNumberFormat="1" applyFont="1" applyFill="1" applyBorder="1" applyAlignment="1">
      <alignment horizontal="center" vertical="center"/>
    </xf>
    <xf numFmtId="2" fontId="44" fillId="0" borderId="123" xfId="0" applyNumberFormat="1" applyFont="1" applyFill="1" applyBorder="1" applyAlignment="1">
      <alignment vertical="center"/>
    </xf>
    <xf numFmtId="0" fontId="0" fillId="0" borderId="71" xfId="0" applyBorder="1"/>
    <xf numFmtId="15" fontId="6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4" fontId="15" fillId="0" borderId="61" xfId="2" applyNumberFormat="1" applyFont="1" applyFill="1" applyBorder="1" applyAlignment="1">
      <alignment horizontal="center"/>
    </xf>
    <xf numFmtId="4" fontId="44" fillId="0" borderId="3" xfId="0" applyNumberFormat="1" applyFont="1" applyFill="1" applyBorder="1" applyAlignment="1">
      <alignment vertical="center"/>
    </xf>
    <xf numFmtId="0" fontId="44" fillId="0" borderId="16" xfId="0" applyFont="1" applyFill="1" applyBorder="1" applyAlignment="1">
      <alignment horizontal="center" vertical="center"/>
    </xf>
    <xf numFmtId="4" fontId="15" fillId="0" borderId="84" xfId="0" applyNumberFormat="1" applyFont="1" applyFill="1" applyBorder="1" applyAlignment="1">
      <alignment vertical="center"/>
    </xf>
    <xf numFmtId="0" fontId="15" fillId="0" borderId="82" xfId="0" applyFont="1" applyFill="1" applyBorder="1" applyAlignment="1">
      <alignment horizontal="center" vertical="center"/>
    </xf>
    <xf numFmtId="2" fontId="12" fillId="0" borderId="121" xfId="0" applyNumberFormat="1" applyFont="1" applyFill="1" applyBorder="1" applyAlignment="1">
      <alignment horizontal="center"/>
    </xf>
    <xf numFmtId="0" fontId="0" fillId="26" borderId="76" xfId="0" applyFill="1" applyBorder="1"/>
    <xf numFmtId="0" fontId="13" fillId="26" borderId="78" xfId="0" applyFont="1" applyFill="1" applyBorder="1" applyAlignment="1">
      <alignment horizontal="center"/>
    </xf>
    <xf numFmtId="2" fontId="46" fillId="2" borderId="13" xfId="0" applyNumberFormat="1" applyFont="1" applyFill="1" applyBorder="1" applyAlignment="1">
      <alignment horizontal="right"/>
    </xf>
    <xf numFmtId="0" fontId="46" fillId="2" borderId="8" xfId="0" applyFont="1" applyFill="1" applyBorder="1" applyAlignment="1">
      <alignment horizontal="right"/>
    </xf>
    <xf numFmtId="4" fontId="34" fillId="0" borderId="3" xfId="0" applyNumberFormat="1" applyFont="1" applyFill="1" applyBorder="1"/>
    <xf numFmtId="0" fontId="34" fillId="0" borderId="16" xfId="0" applyFont="1" applyFill="1" applyBorder="1" applyAlignment="1">
      <alignment horizontal="center"/>
    </xf>
    <xf numFmtId="0" fontId="12" fillId="0" borderId="3" xfId="0" applyFont="1" applyFill="1" applyBorder="1"/>
    <xf numFmtId="2" fontId="31" fillId="8" borderId="94" xfId="0" applyNumberFormat="1" applyFont="1" applyFill="1" applyBorder="1" applyAlignment="1">
      <alignment horizontal="center"/>
    </xf>
    <xf numFmtId="1" fontId="31" fillId="8" borderId="95" xfId="0" applyNumberFormat="1" applyFont="1" applyFill="1" applyBorder="1" applyAlignment="1">
      <alignment horizontal="center"/>
    </xf>
    <xf numFmtId="2" fontId="31" fillId="8" borderId="116" xfId="0" applyNumberFormat="1" applyFont="1" applyFill="1" applyBorder="1" applyAlignment="1">
      <alignment horizontal="center"/>
    </xf>
    <xf numFmtId="1" fontId="31" fillId="8" borderId="118" xfId="0" applyNumberFormat="1" applyFont="1" applyFill="1" applyBorder="1" applyAlignment="1">
      <alignment horizontal="center"/>
    </xf>
    <xf numFmtId="2" fontId="7" fillId="8" borderId="19" xfId="0" applyNumberFormat="1" applyFont="1" applyFill="1" applyBorder="1" applyAlignment="1">
      <alignment horizontal="center"/>
    </xf>
    <xf numFmtId="4" fontId="12" fillId="0" borderId="61" xfId="0" applyNumberFormat="1" applyFont="1" applyFill="1" applyBorder="1" applyAlignment="1">
      <alignment horizontal="center"/>
    </xf>
    <xf numFmtId="0" fontId="12" fillId="0" borderId="62" xfId="0" applyFont="1" applyFill="1" applyBorder="1" applyAlignment="1">
      <alignment horizontal="center"/>
    </xf>
    <xf numFmtId="2" fontId="31" fillId="8" borderId="0" xfId="0" applyNumberFormat="1" applyFont="1" applyFill="1" applyBorder="1" applyAlignment="1">
      <alignment horizontal="left" vertical="center"/>
    </xf>
    <xf numFmtId="0" fontId="33" fillId="8" borderId="0" xfId="0" applyFont="1" applyFill="1" applyBorder="1" applyAlignment="1"/>
    <xf numFmtId="0" fontId="33" fillId="8" borderId="0" xfId="0" applyFont="1" applyFill="1" applyBorder="1" applyAlignment="1">
      <alignment wrapText="1"/>
    </xf>
    <xf numFmtId="0" fontId="16" fillId="0" borderId="124" xfId="0" applyFont="1" applyFill="1" applyBorder="1" applyAlignment="1">
      <alignment horizontal="left" wrapText="1"/>
    </xf>
    <xf numFmtId="0" fontId="11" fillId="0" borderId="124" xfId="0" applyFont="1" applyFill="1" applyBorder="1" applyAlignment="1">
      <alignment horizontal="center" wrapText="1"/>
    </xf>
    <xf numFmtId="0" fontId="17" fillId="0" borderId="124" xfId="0" applyFont="1" applyFill="1" applyBorder="1" applyAlignment="1">
      <alignment horizontal="center"/>
    </xf>
    <xf numFmtId="0" fontId="12" fillId="0" borderId="124" xfId="0" applyFont="1" applyFill="1" applyBorder="1" applyAlignment="1">
      <alignment horizontal="center" vertical="center" wrapText="1"/>
    </xf>
    <xf numFmtId="0" fontId="12" fillId="0" borderId="124" xfId="0" applyFont="1" applyFill="1" applyBorder="1" applyAlignment="1">
      <alignment horizontal="center"/>
    </xf>
    <xf numFmtId="0" fontId="12" fillId="0" borderId="124" xfId="0" applyFont="1" applyFill="1" applyBorder="1" applyAlignment="1">
      <alignment horizontal="left" vertical="center"/>
    </xf>
    <xf numFmtId="0" fontId="11" fillId="0" borderId="124" xfId="0" applyFont="1" applyFill="1" applyBorder="1" applyAlignment="1">
      <alignment horizontal="center" vertical="center" wrapText="1"/>
    </xf>
    <xf numFmtId="0" fontId="17" fillId="0" borderId="124" xfId="0" applyFont="1" applyFill="1" applyBorder="1" applyAlignment="1">
      <alignment horizontal="left"/>
    </xf>
    <xf numFmtId="0" fontId="17" fillId="0" borderId="124" xfId="0" applyFont="1" applyFill="1" applyBorder="1" applyAlignment="1">
      <alignment horizontal="left" wrapText="1"/>
    </xf>
    <xf numFmtId="0" fontId="11" fillId="0" borderId="124" xfId="0" applyFont="1" applyFill="1" applyBorder="1" applyAlignment="1">
      <alignment horizontal="left" vertical="center"/>
    </xf>
    <xf numFmtId="0" fontId="11" fillId="0" borderId="124" xfId="0" applyFont="1" applyFill="1" applyBorder="1" applyAlignment="1">
      <alignment horizontal="center"/>
    </xf>
    <xf numFmtId="0" fontId="5" fillId="0" borderId="124" xfId="0" applyFont="1" applyFill="1" applyBorder="1" applyAlignment="1">
      <alignment horizontal="center"/>
    </xf>
    <xf numFmtId="0" fontId="31" fillId="0" borderId="124" xfId="0" applyFont="1" applyFill="1" applyBorder="1" applyAlignment="1">
      <alignment horizontal="center"/>
    </xf>
    <xf numFmtId="0" fontId="31" fillId="0" borderId="124" xfId="0" applyFont="1" applyFill="1" applyBorder="1" applyAlignment="1">
      <alignment horizontal="center" vertical="center"/>
    </xf>
    <xf numFmtId="0" fontId="31" fillId="0" borderId="124" xfId="0" applyFont="1" applyFill="1" applyBorder="1" applyAlignment="1">
      <alignment horizontal="center" wrapText="1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2" fillId="0" borderId="124" xfId="0" applyFont="1" applyFill="1" applyBorder="1" applyAlignment="1">
      <alignment horizontal="center" vertical="center" wrapText="1"/>
    </xf>
    <xf numFmtId="2" fontId="12" fillId="0" borderId="92" xfId="0" applyNumberFormat="1" applyFont="1" applyFill="1" applyBorder="1" applyAlignment="1">
      <alignment horizontal="center"/>
    </xf>
    <xf numFmtId="1" fontId="12" fillId="0" borderId="93" xfId="0" applyNumberFormat="1" applyFont="1" applyFill="1" applyBorder="1" applyAlignment="1">
      <alignment horizontal="center"/>
    </xf>
    <xf numFmtId="2" fontId="12" fillId="0" borderId="94" xfId="0" applyNumberFormat="1" applyFont="1" applyFill="1" applyBorder="1" applyAlignment="1">
      <alignment horizontal="center"/>
    </xf>
    <xf numFmtId="1" fontId="12" fillId="0" borderId="95" xfId="0" applyNumberFormat="1" applyFont="1" applyFill="1" applyBorder="1" applyAlignment="1">
      <alignment horizontal="center"/>
    </xf>
    <xf numFmtId="2" fontId="7" fillId="0" borderId="94" xfId="0" applyNumberFormat="1" applyFont="1" applyFill="1" applyBorder="1" applyAlignment="1">
      <alignment horizontal="center"/>
    </xf>
    <xf numFmtId="1" fontId="7" fillId="0" borderId="95" xfId="0" applyNumberFormat="1" applyFont="1" applyFill="1" applyBorder="1" applyAlignment="1">
      <alignment horizontal="center"/>
    </xf>
    <xf numFmtId="2" fontId="7" fillId="0" borderId="116" xfId="0" applyNumberFormat="1" applyFont="1" applyFill="1" applyBorder="1" applyAlignment="1">
      <alignment horizontal="center"/>
    </xf>
    <xf numFmtId="1" fontId="7" fillId="0" borderId="118" xfId="0" applyNumberFormat="1" applyFont="1" applyFill="1" applyBorder="1" applyAlignment="1">
      <alignment horizontal="center"/>
    </xf>
    <xf numFmtId="2" fontId="12" fillId="0" borderId="117" xfId="0" applyNumberFormat="1" applyFont="1" applyFill="1" applyBorder="1" applyAlignment="1">
      <alignment horizontal="center"/>
    </xf>
    <xf numFmtId="1" fontId="12" fillId="0" borderId="119" xfId="0" applyNumberFormat="1" applyFont="1" applyFill="1" applyBorder="1" applyAlignment="1">
      <alignment horizontal="center"/>
    </xf>
    <xf numFmtId="2" fontId="7" fillId="0" borderId="112" xfId="0" applyNumberFormat="1" applyFont="1" applyFill="1" applyBorder="1" applyAlignment="1"/>
    <xf numFmtId="2" fontId="7" fillId="0" borderId="113" xfId="0" applyNumberFormat="1" applyFont="1" applyFill="1" applyBorder="1" applyAlignment="1"/>
    <xf numFmtId="4" fontId="12" fillId="0" borderId="3" xfId="0" applyNumberFormat="1" applyFont="1" applyFill="1" applyBorder="1"/>
    <xf numFmtId="0" fontId="12" fillId="0" borderId="16" xfId="0" applyFont="1" applyFill="1" applyBorder="1" applyAlignment="1">
      <alignment horizontal="center"/>
    </xf>
    <xf numFmtId="4" fontId="15" fillId="0" borderId="3" xfId="0" applyNumberFormat="1" applyFont="1" applyFill="1" applyBorder="1" applyAlignment="1">
      <alignment vertical="center"/>
    </xf>
    <xf numFmtId="0" fontId="15" fillId="0" borderId="16" xfId="0" applyFont="1" applyFill="1" applyBorder="1" applyAlignment="1">
      <alignment horizontal="center" vertical="center"/>
    </xf>
    <xf numFmtId="4" fontId="15" fillId="10" borderId="84" xfId="0" applyNumberFormat="1" applyFont="1" applyFill="1" applyBorder="1"/>
    <xf numFmtId="0" fontId="15" fillId="10" borderId="82" xfId="0" applyFont="1" applyFill="1" applyBorder="1" applyAlignment="1">
      <alignment horizontal="center"/>
    </xf>
    <xf numFmtId="4" fontId="15" fillId="2" borderId="83" xfId="0" applyNumberFormat="1" applyFont="1" applyFill="1" applyBorder="1"/>
    <xf numFmtId="0" fontId="15" fillId="2" borderId="85" xfId="0" applyFont="1" applyFill="1" applyBorder="1" applyAlignment="1">
      <alignment horizontal="center"/>
    </xf>
    <xf numFmtId="4" fontId="15" fillId="2" borderId="87" xfId="0" applyNumberFormat="1" applyFont="1" applyFill="1" applyBorder="1"/>
    <xf numFmtId="0" fontId="15" fillId="2" borderId="87" xfId="0" applyFont="1" applyFill="1" applyBorder="1" applyAlignment="1">
      <alignment horizontal="center"/>
    </xf>
    <xf numFmtId="0" fontId="17" fillId="8" borderId="124" xfId="0" applyFont="1" applyFill="1" applyBorder="1" applyAlignment="1">
      <alignment horizontal="center"/>
    </xf>
    <xf numFmtId="0" fontId="17" fillId="2" borderId="124" xfId="0" applyFont="1" applyFill="1" applyBorder="1" applyAlignment="1">
      <alignment horizontal="center"/>
    </xf>
    <xf numFmtId="0" fontId="12" fillId="2" borderId="124" xfId="0" applyFont="1" applyFill="1" applyBorder="1" applyAlignment="1">
      <alignment horizontal="center" vertical="center" wrapText="1"/>
    </xf>
    <xf numFmtId="0" fontId="11" fillId="14" borderId="124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2" fillId="0" borderId="124" xfId="0" applyFont="1" applyFill="1" applyBorder="1" applyAlignment="1">
      <alignment horizontal="center" vertical="center" wrapText="1"/>
    </xf>
    <xf numFmtId="0" fontId="50" fillId="0" borderId="3" xfId="0" applyFont="1" applyFill="1" applyBorder="1" applyAlignment="1">
      <alignment horizontal="right"/>
    </xf>
    <xf numFmtId="0" fontId="7" fillId="0" borderId="3" xfId="0" applyFont="1" applyFill="1" applyBorder="1" applyAlignment="1">
      <alignment wrapText="1"/>
    </xf>
    <xf numFmtId="0" fontId="15" fillId="0" borderId="3" xfId="0" applyFont="1" applyFill="1" applyBorder="1" applyAlignment="1">
      <alignment wrapText="1"/>
    </xf>
    <xf numFmtId="4" fontId="15" fillId="8" borderId="61" xfId="2" applyNumberFormat="1" applyFont="1" applyFill="1" applyBorder="1" applyAlignment="1">
      <alignment horizontal="center"/>
    </xf>
    <xf numFmtId="0" fontId="15" fillId="8" borderId="62" xfId="0" applyFont="1" applyFill="1" applyBorder="1" applyAlignment="1">
      <alignment horizontal="center"/>
    </xf>
    <xf numFmtId="4" fontId="15" fillId="8" borderId="61" xfId="0" applyNumberFormat="1" applyFont="1" applyFill="1" applyBorder="1" applyAlignment="1">
      <alignment horizontal="center"/>
    </xf>
    <xf numFmtId="0" fontId="11" fillId="27" borderId="12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17" fontId="9" fillId="5" borderId="4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17" fontId="10" fillId="6" borderId="4" xfId="0" applyNumberFormat="1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15" fontId="6" fillId="12" borderId="0" xfId="0" applyNumberFormat="1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7" fillId="12" borderId="72" xfId="0" applyFont="1" applyFill="1" applyBorder="1" applyAlignment="1">
      <alignment horizontal="center"/>
    </xf>
    <xf numFmtId="0" fontId="7" fillId="12" borderId="73" xfId="0" applyFont="1" applyFill="1" applyBorder="1" applyAlignment="1">
      <alignment horizontal="center"/>
    </xf>
    <xf numFmtId="0" fontId="7" fillId="12" borderId="74" xfId="0" applyFont="1" applyFill="1" applyBorder="1" applyAlignment="1">
      <alignment horizontal="center"/>
    </xf>
    <xf numFmtId="0" fontId="7" fillId="12" borderId="75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 vertical="center" wrapText="1"/>
    </xf>
    <xf numFmtId="0" fontId="7" fillId="13" borderId="67" xfId="0" applyFont="1" applyFill="1" applyBorder="1" applyAlignment="1">
      <alignment horizontal="center" vertical="center" wrapText="1"/>
    </xf>
    <xf numFmtId="0" fontId="7" fillId="13" borderId="23" xfId="0" applyFont="1" applyFill="1" applyBorder="1" applyAlignment="1">
      <alignment horizontal="center" vertical="center" wrapText="1"/>
    </xf>
    <xf numFmtId="0" fontId="7" fillId="13" borderId="68" xfId="0" applyFont="1" applyFill="1" applyBorder="1" applyAlignment="1">
      <alignment horizontal="center" vertical="center" wrapText="1"/>
    </xf>
    <xf numFmtId="17" fontId="40" fillId="0" borderId="4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/>
    </xf>
    <xf numFmtId="17" fontId="39" fillId="0" borderId="71" xfId="0" applyNumberFormat="1" applyFont="1" applyFill="1" applyBorder="1" applyAlignment="1">
      <alignment horizontal="center"/>
    </xf>
    <xf numFmtId="0" fontId="39" fillId="0" borderId="71" xfId="0" applyFont="1" applyFill="1" applyBorder="1" applyAlignment="1">
      <alignment horizontal="center"/>
    </xf>
    <xf numFmtId="0" fontId="12" fillId="14" borderId="77" xfId="0" applyFont="1" applyFill="1" applyBorder="1" applyAlignment="1">
      <alignment horizontal="center" vertical="center" wrapText="1"/>
    </xf>
    <xf numFmtId="0" fontId="12" fillId="14" borderId="79" xfId="0" applyFont="1" applyFill="1" applyBorder="1" applyAlignment="1">
      <alignment horizontal="center" vertical="center" wrapText="1"/>
    </xf>
    <xf numFmtId="0" fontId="11" fillId="0" borderId="37" xfId="0" applyFont="1" applyBorder="1" applyAlignment="1">
      <alignment horizontal="center"/>
    </xf>
    <xf numFmtId="0" fontId="30" fillId="7" borderId="53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30" fillId="7" borderId="111" xfId="0" applyFont="1" applyFill="1" applyBorder="1" applyAlignment="1">
      <alignment horizontal="center" vertical="center" wrapText="1"/>
    </xf>
    <xf numFmtId="0" fontId="30" fillId="7" borderId="23" xfId="0" applyFont="1" applyFill="1" applyBorder="1" applyAlignment="1">
      <alignment horizontal="center" vertical="center" wrapText="1"/>
    </xf>
    <xf numFmtId="0" fontId="45" fillId="20" borderId="3" xfId="0" applyFont="1" applyFill="1" applyBorder="1" applyAlignment="1">
      <alignment horizontal="center" wrapText="1"/>
    </xf>
    <xf numFmtId="15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8" fillId="4" borderId="3" xfId="0" applyFont="1" applyFill="1" applyBorder="1" applyAlignment="1">
      <alignment horizontal="center" vertical="center" wrapText="1"/>
    </xf>
    <xf numFmtId="0" fontId="30" fillId="2" borderId="114" xfId="0" applyFont="1" applyFill="1" applyBorder="1" applyAlignment="1">
      <alignment horizontal="center" vertical="center" wrapText="1"/>
    </xf>
    <xf numFmtId="0" fontId="30" fillId="2" borderId="11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17" fontId="40" fillId="0" borderId="71" xfId="0" applyNumberFormat="1" applyFont="1" applyFill="1" applyBorder="1" applyAlignment="1">
      <alignment horizontal="center"/>
    </xf>
    <xf numFmtId="2" fontId="30" fillId="0" borderId="114" xfId="0" applyNumberFormat="1" applyFont="1" applyFill="1" applyBorder="1" applyAlignment="1">
      <alignment horizontal="center" vertical="center"/>
    </xf>
    <xf numFmtId="2" fontId="30" fillId="0" borderId="115" xfId="0" applyNumberFormat="1" applyFont="1" applyFill="1" applyBorder="1" applyAlignment="1">
      <alignment horizontal="center" vertical="center"/>
    </xf>
    <xf numFmtId="1" fontId="30" fillId="0" borderId="114" xfId="0" applyNumberFormat="1" applyFont="1" applyFill="1" applyBorder="1" applyAlignment="1">
      <alignment horizontal="center" vertical="center"/>
    </xf>
    <xf numFmtId="1" fontId="30" fillId="0" borderId="115" xfId="0" applyNumberFormat="1" applyFont="1" applyFill="1" applyBorder="1" applyAlignment="1">
      <alignment horizontal="center" vertical="center"/>
    </xf>
    <xf numFmtId="0" fontId="30" fillId="2" borderId="53" xfId="0" applyFont="1" applyFill="1" applyBorder="1" applyAlignment="1">
      <alignment horizontal="center" vertical="center" wrapText="1"/>
    </xf>
    <xf numFmtId="0" fontId="30" fillId="2" borderId="0" xfId="0" applyFont="1" applyFill="1" applyBorder="1" applyAlignment="1">
      <alignment horizontal="center" vertical="center" wrapText="1"/>
    </xf>
    <xf numFmtId="0" fontId="30" fillId="2" borderId="111" xfId="0" applyFont="1" applyFill="1" applyBorder="1" applyAlignment="1">
      <alignment horizontal="center" vertical="center" wrapText="1"/>
    </xf>
    <xf numFmtId="0" fontId="30" fillId="2" borderId="23" xfId="0" applyFont="1" applyFill="1" applyBorder="1" applyAlignment="1">
      <alignment horizontal="center" vertical="center" wrapText="1"/>
    </xf>
    <xf numFmtId="0" fontId="12" fillId="26" borderId="77" xfId="0" applyFont="1" applyFill="1" applyBorder="1" applyAlignment="1">
      <alignment horizontal="center" vertical="center" wrapText="1"/>
    </xf>
    <xf numFmtId="0" fontId="12" fillId="26" borderId="79" xfId="0" applyFont="1" applyFill="1" applyBorder="1" applyAlignment="1">
      <alignment horizontal="center" vertical="center" wrapText="1"/>
    </xf>
    <xf numFmtId="2" fontId="30" fillId="8" borderId="114" xfId="0" applyNumberFormat="1" applyFont="1" applyFill="1" applyBorder="1" applyAlignment="1">
      <alignment horizontal="center" vertical="center"/>
    </xf>
    <xf numFmtId="2" fontId="30" fillId="8" borderId="115" xfId="0" applyNumberFormat="1" applyFont="1" applyFill="1" applyBorder="1" applyAlignment="1">
      <alignment horizontal="center" vertical="center"/>
    </xf>
    <xf numFmtId="1" fontId="30" fillId="8" borderId="114" xfId="0" applyNumberFormat="1" applyFont="1" applyFill="1" applyBorder="1" applyAlignment="1">
      <alignment horizontal="center" vertical="center"/>
    </xf>
    <xf numFmtId="1" fontId="30" fillId="8" borderId="115" xfId="0" applyNumberFormat="1" applyFont="1" applyFill="1" applyBorder="1" applyAlignment="1">
      <alignment horizontal="center" vertical="center"/>
    </xf>
    <xf numFmtId="0" fontId="12" fillId="0" borderId="124" xfId="0" applyFont="1" applyFill="1" applyBorder="1" applyAlignment="1">
      <alignment horizontal="center" vertical="center" wrapText="1"/>
    </xf>
    <xf numFmtId="2" fontId="42" fillId="0" borderId="114" xfId="0" applyNumberFormat="1" applyFont="1" applyFill="1" applyBorder="1" applyAlignment="1">
      <alignment horizontal="center" vertical="center"/>
    </xf>
    <xf numFmtId="2" fontId="42" fillId="0" borderId="115" xfId="0" applyNumberFormat="1" applyFont="1" applyFill="1" applyBorder="1" applyAlignment="1">
      <alignment horizontal="center" vertical="center"/>
    </xf>
    <xf numFmtId="1" fontId="42" fillId="0" borderId="114" xfId="0" applyNumberFormat="1" applyFont="1" applyFill="1" applyBorder="1" applyAlignment="1">
      <alignment horizontal="center" vertical="center"/>
    </xf>
    <xf numFmtId="1" fontId="42" fillId="0" borderId="115" xfId="0" applyNumberFormat="1" applyFont="1" applyFill="1" applyBorder="1" applyAlignment="1">
      <alignment horizontal="center" vertical="center"/>
    </xf>
    <xf numFmtId="0" fontId="12" fillId="27" borderId="124" xfId="0" applyFont="1" applyFill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800000"/>
      <color rgb="FFFFCCFF"/>
      <color rgb="FF66FF99"/>
      <color rgb="FF66FF66"/>
      <color rgb="FF99CC00"/>
      <color rgb="FFCCCCFF"/>
      <color rgb="FF00CC00"/>
      <color rgb="FF00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470647</xdr:colOff>
      <xdr:row>14</xdr:row>
      <xdr:rowOff>22413</xdr:rowOff>
    </xdr:from>
    <xdr:to>
      <xdr:col>13</xdr:col>
      <xdr:colOff>89647</xdr:colOff>
      <xdr:row>16</xdr:row>
      <xdr:rowOff>1</xdr:rowOff>
    </xdr:to>
    <xdr:sp macro="" textlink="">
      <xdr:nvSpPr>
        <xdr:cNvPr id="3" name="Cerrar llave 2"/>
        <xdr:cNvSpPr/>
      </xdr:nvSpPr>
      <xdr:spPr>
        <a:xfrm>
          <a:off x="9132794" y="3216089"/>
          <a:ext cx="515471" cy="739588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605118</xdr:colOff>
      <xdr:row>14</xdr:row>
      <xdr:rowOff>78441</xdr:rowOff>
    </xdr:from>
    <xdr:to>
      <xdr:col>15</xdr:col>
      <xdr:colOff>324971</xdr:colOff>
      <xdr:row>17</xdr:row>
      <xdr:rowOff>22412</xdr:rowOff>
    </xdr:to>
    <xdr:sp macro="" textlink="">
      <xdr:nvSpPr>
        <xdr:cNvPr id="4" name="Cerrar llave 3"/>
        <xdr:cNvSpPr/>
      </xdr:nvSpPr>
      <xdr:spPr>
        <a:xfrm flipH="1">
          <a:off x="11049000" y="3272117"/>
          <a:ext cx="459442" cy="70597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X52"/>
  <sheetViews>
    <sheetView zoomScaleNormal="100" workbookViewId="0">
      <selection activeCell="C30" sqref="C28:C30"/>
    </sheetView>
  </sheetViews>
  <sheetFormatPr baseColWidth="10" defaultRowHeight="17.25" x14ac:dyDescent="0.3"/>
  <cols>
    <col min="1" max="1" width="6.42578125" customWidth="1"/>
    <col min="2" max="2" width="30.7109375" customWidth="1"/>
    <col min="3" max="3" width="12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56" customWidth="1"/>
    <col min="13" max="13" width="11.42578125" style="161"/>
    <col min="14" max="14" width="10" style="146" bestFit="1" customWidth="1"/>
    <col min="15" max="15" width="12.5703125" hidden="1" customWidth="1"/>
    <col min="16" max="16" width="0" style="11" hidden="1" customWidth="1"/>
    <col min="17" max="17" width="9.140625" style="7" customWidth="1"/>
  </cols>
  <sheetData>
    <row r="1" spans="2:24" ht="32.25" customHeight="1" thickBot="1" x14ac:dyDescent="0.35">
      <c r="B1" s="669" t="s">
        <v>0</v>
      </c>
      <c r="C1" s="670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671">
        <v>44955</v>
      </c>
      <c r="C2" s="672"/>
      <c r="F2" s="673" t="s">
        <v>1</v>
      </c>
      <c r="G2" s="673"/>
      <c r="H2" s="673"/>
      <c r="I2" s="8"/>
      <c r="J2" s="8"/>
      <c r="K2" s="674" t="s">
        <v>2</v>
      </c>
      <c r="L2" s="674"/>
      <c r="M2" s="9"/>
      <c r="N2" s="10"/>
      <c r="Q2" s="12"/>
      <c r="R2" s="13"/>
      <c r="S2" s="13"/>
      <c r="T2" s="13"/>
    </row>
    <row r="3" spans="2:24" ht="18.75" thickTop="1" thickBot="1" x14ac:dyDescent="0.35">
      <c r="B3" s="14"/>
      <c r="C3" s="675" t="s">
        <v>51</v>
      </c>
      <c r="D3" s="676"/>
      <c r="E3" s="14"/>
      <c r="F3" s="677" t="s">
        <v>52</v>
      </c>
      <c r="G3" s="678"/>
      <c r="H3" s="15"/>
      <c r="I3" s="679" t="s">
        <v>3</v>
      </c>
      <c r="J3" s="16"/>
      <c r="K3" s="674"/>
      <c r="L3" s="674"/>
      <c r="M3" s="682" t="s">
        <v>4</v>
      </c>
      <c r="N3" s="683"/>
      <c r="O3" s="684" t="s">
        <v>5</v>
      </c>
      <c r="P3" s="685"/>
      <c r="Q3" s="12"/>
      <c r="R3" s="13"/>
      <c r="S3" s="13"/>
      <c r="T3" s="13"/>
    </row>
    <row r="4" spans="2:24" ht="18.75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0" t="s">
        <v>9</v>
      </c>
      <c r="I4" s="680"/>
      <c r="J4" s="16"/>
      <c r="K4" s="21" t="s">
        <v>10</v>
      </c>
      <c r="L4" s="22" t="s">
        <v>11</v>
      </c>
      <c r="M4" s="23" t="s">
        <v>7</v>
      </c>
      <c r="N4" s="24" t="s">
        <v>11</v>
      </c>
      <c r="O4" s="25" t="s">
        <v>7</v>
      </c>
      <c r="P4" s="26" t="s">
        <v>11</v>
      </c>
      <c r="Q4" s="12"/>
      <c r="R4" s="13"/>
      <c r="S4" s="13"/>
      <c r="T4" s="13"/>
    </row>
    <row r="5" spans="2:24" ht="23.25" customHeight="1" thickTop="1" thickBot="1" x14ac:dyDescent="0.35">
      <c r="B5" s="27" t="s">
        <v>12</v>
      </c>
      <c r="C5" s="28">
        <v>496.79</v>
      </c>
      <c r="D5" s="29">
        <v>42</v>
      </c>
      <c r="E5" s="30"/>
      <c r="F5" s="28"/>
      <c r="G5" s="31"/>
      <c r="H5" s="32">
        <f t="shared" ref="H5:H38" si="0">F5+C5</f>
        <v>496.79</v>
      </c>
      <c r="I5" s="33">
        <f t="shared" ref="I5:I38" si="1">G5+D5</f>
        <v>42</v>
      </c>
      <c r="J5" s="34"/>
      <c r="K5" s="35">
        <v>496.8</v>
      </c>
      <c r="L5" s="36">
        <v>42</v>
      </c>
      <c r="M5" s="37">
        <f>K5-H5</f>
        <v>9.9999999999909051E-3</v>
      </c>
      <c r="N5" s="38">
        <f>L5-I5</f>
        <v>0</v>
      </c>
      <c r="O5" s="686"/>
      <c r="P5" s="686"/>
      <c r="Q5" s="12"/>
      <c r="R5" s="13"/>
      <c r="S5" s="13"/>
      <c r="T5" s="13"/>
    </row>
    <row r="6" spans="2:24" ht="23.25" customHeight="1" thickTop="1" thickBot="1" x14ac:dyDescent="0.35">
      <c r="B6" s="27" t="s">
        <v>13</v>
      </c>
      <c r="C6" s="39">
        <v>615.66</v>
      </c>
      <c r="D6" s="29">
        <v>51</v>
      </c>
      <c r="E6" s="30"/>
      <c r="F6" s="28"/>
      <c r="G6" s="31"/>
      <c r="H6" s="40">
        <f t="shared" si="0"/>
        <v>615.66</v>
      </c>
      <c r="I6" s="41">
        <f t="shared" si="1"/>
        <v>51</v>
      </c>
      <c r="J6" s="42"/>
      <c r="K6" s="35">
        <v>615.66999999999996</v>
      </c>
      <c r="L6" s="36">
        <v>51</v>
      </c>
      <c r="M6" s="43">
        <f t="shared" ref="M6:N23" si="2">K6-H6</f>
        <v>9.9999999999909051E-3</v>
      </c>
      <c r="N6" s="44">
        <f t="shared" si="2"/>
        <v>0</v>
      </c>
      <c r="O6" s="687"/>
      <c r="P6" s="687"/>
      <c r="Q6" s="45"/>
      <c r="R6" s="13"/>
      <c r="S6" s="46"/>
      <c r="T6" s="47"/>
      <c r="U6" s="48"/>
      <c r="V6" s="49"/>
      <c r="W6" s="50"/>
      <c r="X6" s="1"/>
    </row>
    <row r="7" spans="2:24" ht="23.25" customHeight="1" thickTop="1" x14ac:dyDescent="0.3">
      <c r="B7" s="27" t="s">
        <v>15</v>
      </c>
      <c r="C7" s="28"/>
      <c r="D7" s="29"/>
      <c r="E7" s="30"/>
      <c r="F7" s="28">
        <v>276.5</v>
      </c>
      <c r="G7" s="31">
        <v>22</v>
      </c>
      <c r="H7" s="40">
        <f t="shared" si="0"/>
        <v>276.5</v>
      </c>
      <c r="I7" s="41">
        <f t="shared" si="1"/>
        <v>22</v>
      </c>
      <c r="J7" s="42"/>
      <c r="K7" s="35">
        <v>467.83</v>
      </c>
      <c r="L7" s="36">
        <v>37</v>
      </c>
      <c r="M7" s="194">
        <f t="shared" si="2"/>
        <v>191.32999999999998</v>
      </c>
      <c r="N7" s="195">
        <f t="shared" si="2"/>
        <v>15</v>
      </c>
      <c r="O7" s="53"/>
      <c r="P7" s="54"/>
      <c r="Q7" s="199" t="s">
        <v>49</v>
      </c>
      <c r="R7" s="13"/>
      <c r="S7" s="13"/>
      <c r="T7" s="13"/>
    </row>
    <row r="8" spans="2:24" ht="23.25" hidden="1" customHeight="1" thickTop="1" x14ac:dyDescent="0.3">
      <c r="B8" s="30" t="s">
        <v>14</v>
      </c>
      <c r="C8" s="28"/>
      <c r="D8" s="29"/>
      <c r="E8" s="28"/>
      <c r="F8" s="28"/>
      <c r="G8" s="31"/>
      <c r="H8" s="55">
        <f t="shared" si="0"/>
        <v>0</v>
      </c>
      <c r="I8" s="41">
        <f t="shared" si="1"/>
        <v>0</v>
      </c>
      <c r="J8" s="42"/>
      <c r="K8" s="35"/>
      <c r="L8" s="36"/>
      <c r="M8" s="51">
        <f t="shared" si="2"/>
        <v>0</v>
      </c>
      <c r="N8" s="52">
        <f t="shared" si="2"/>
        <v>0</v>
      </c>
      <c r="O8" s="688"/>
      <c r="P8" s="688"/>
      <c r="Q8" s="45"/>
      <c r="R8" s="13"/>
      <c r="S8" s="13"/>
      <c r="T8" s="13"/>
    </row>
    <row r="9" spans="2:24" ht="23.25" customHeight="1" x14ac:dyDescent="0.3">
      <c r="B9" s="30" t="s">
        <v>17</v>
      </c>
      <c r="C9" s="28">
        <v>85.93</v>
      </c>
      <c r="D9" s="29">
        <v>5</v>
      </c>
      <c r="E9" s="102"/>
      <c r="F9" s="28">
        <v>506.21</v>
      </c>
      <c r="G9" s="31">
        <v>27</v>
      </c>
      <c r="H9" s="55">
        <f t="shared" si="0"/>
        <v>592.14</v>
      </c>
      <c r="I9" s="56">
        <f t="shared" si="1"/>
        <v>32</v>
      </c>
      <c r="J9" s="42"/>
      <c r="K9" s="35">
        <v>593.59</v>
      </c>
      <c r="L9" s="36">
        <v>32</v>
      </c>
      <c r="M9" s="51">
        <f t="shared" si="2"/>
        <v>1.4500000000000455</v>
      </c>
      <c r="N9" s="52">
        <f t="shared" si="2"/>
        <v>0</v>
      </c>
      <c r="O9" s="57"/>
      <c r="P9" s="58"/>
      <c r="Q9" s="45"/>
      <c r="R9" s="13"/>
      <c r="S9" s="13"/>
      <c r="T9" s="13"/>
    </row>
    <row r="10" spans="2:24" ht="23.25" hidden="1" customHeight="1" x14ac:dyDescent="0.3">
      <c r="B10" s="30" t="s">
        <v>16</v>
      </c>
      <c r="C10" s="28"/>
      <c r="D10" s="29"/>
      <c r="E10" s="193"/>
      <c r="F10" s="28"/>
      <c r="G10" s="31"/>
      <c r="H10" s="55">
        <f t="shared" si="0"/>
        <v>0</v>
      </c>
      <c r="I10" s="56">
        <f t="shared" si="1"/>
        <v>0</v>
      </c>
      <c r="J10" s="42"/>
      <c r="K10" s="35"/>
      <c r="L10" s="36"/>
      <c r="M10" s="51">
        <f t="shared" si="2"/>
        <v>0</v>
      </c>
      <c r="N10" s="52">
        <f t="shared" si="2"/>
        <v>0</v>
      </c>
      <c r="O10" s="689"/>
      <c r="P10" s="689"/>
      <c r="Q10" s="45"/>
      <c r="R10" s="13"/>
      <c r="S10" s="13"/>
      <c r="T10" s="13"/>
    </row>
    <row r="11" spans="2:24" ht="23.25" customHeight="1" x14ac:dyDescent="0.3">
      <c r="B11" s="30" t="s">
        <v>18</v>
      </c>
      <c r="C11" s="28"/>
      <c r="D11" s="29"/>
      <c r="E11" s="30"/>
      <c r="F11" s="28">
        <v>90</v>
      </c>
      <c r="G11" s="31">
        <v>9</v>
      </c>
      <c r="H11" s="55">
        <f t="shared" si="0"/>
        <v>90</v>
      </c>
      <c r="I11" s="56">
        <f t="shared" si="1"/>
        <v>9</v>
      </c>
      <c r="J11" s="42"/>
      <c r="K11" s="35">
        <v>90</v>
      </c>
      <c r="L11" s="36">
        <v>9</v>
      </c>
      <c r="M11" s="51">
        <f t="shared" si="2"/>
        <v>0</v>
      </c>
      <c r="N11" s="52">
        <f t="shared" si="2"/>
        <v>0</v>
      </c>
      <c r="O11" s="59"/>
      <c r="P11" s="59"/>
      <c r="Q11" s="45"/>
      <c r="R11" s="13"/>
      <c r="S11" s="13"/>
      <c r="T11" s="13"/>
    </row>
    <row r="12" spans="2:24" ht="23.25" customHeight="1" thickBot="1" x14ac:dyDescent="0.35">
      <c r="B12" s="30" t="s">
        <v>19</v>
      </c>
      <c r="C12" s="60"/>
      <c r="D12" s="29"/>
      <c r="E12" s="30"/>
      <c r="F12" s="60">
        <v>80</v>
      </c>
      <c r="G12" s="31">
        <v>8</v>
      </c>
      <c r="H12" s="61">
        <f t="shared" si="0"/>
        <v>80</v>
      </c>
      <c r="I12" s="56">
        <f t="shared" si="1"/>
        <v>8</v>
      </c>
      <c r="J12" s="42"/>
      <c r="K12" s="35">
        <v>80</v>
      </c>
      <c r="L12" s="36">
        <v>8</v>
      </c>
      <c r="M12" s="51">
        <f t="shared" si="2"/>
        <v>0</v>
      </c>
      <c r="N12" s="52">
        <f>L12-I12</f>
        <v>0</v>
      </c>
      <c r="O12" s="62"/>
      <c r="P12" s="63"/>
      <c r="Q12" s="45"/>
      <c r="R12" s="13"/>
      <c r="S12" s="13"/>
      <c r="T12" s="13"/>
    </row>
    <row r="13" spans="2:24" ht="23.25" customHeight="1" thickBot="1" x14ac:dyDescent="0.35">
      <c r="B13" s="64" t="s">
        <v>20</v>
      </c>
      <c r="C13" s="28">
        <v>643.4</v>
      </c>
      <c r="D13" s="29">
        <v>22</v>
      </c>
      <c r="E13" s="30"/>
      <c r="F13" s="28"/>
      <c r="G13" s="31"/>
      <c r="H13" s="65">
        <f t="shared" si="0"/>
        <v>643.4</v>
      </c>
      <c r="I13" s="56">
        <f t="shared" si="1"/>
        <v>22</v>
      </c>
      <c r="J13" s="42"/>
      <c r="K13" s="35">
        <v>643.4</v>
      </c>
      <c r="L13" s="36">
        <v>22</v>
      </c>
      <c r="M13" s="51">
        <f t="shared" si="2"/>
        <v>0</v>
      </c>
      <c r="N13" s="52">
        <f t="shared" si="2"/>
        <v>0</v>
      </c>
      <c r="O13" s="690"/>
      <c r="P13" s="690"/>
      <c r="Q13" s="45"/>
      <c r="R13" s="66"/>
      <c r="S13" s="66"/>
      <c r="T13" s="13"/>
    </row>
    <row r="14" spans="2:24" ht="23.25" hidden="1" customHeight="1" thickBot="1" x14ac:dyDescent="0.35">
      <c r="B14" s="30" t="s">
        <v>21</v>
      </c>
      <c r="C14" s="28"/>
      <c r="D14" s="29"/>
      <c r="E14" s="30"/>
      <c r="F14" s="28"/>
      <c r="G14" s="31"/>
      <c r="H14" s="65">
        <f t="shared" si="0"/>
        <v>0</v>
      </c>
      <c r="I14" s="56">
        <f t="shared" si="1"/>
        <v>0</v>
      </c>
      <c r="J14" s="42"/>
      <c r="K14" s="35"/>
      <c r="L14" s="36"/>
      <c r="M14" s="51">
        <f t="shared" si="2"/>
        <v>0</v>
      </c>
      <c r="N14" s="52">
        <f t="shared" si="2"/>
        <v>0</v>
      </c>
      <c r="O14" s="67"/>
      <c r="P14" s="68"/>
      <c r="Q14" s="45"/>
      <c r="R14" s="13"/>
      <c r="S14" s="13"/>
      <c r="T14" s="13"/>
    </row>
    <row r="15" spans="2:24" ht="23.25" hidden="1" customHeight="1" thickBot="1" x14ac:dyDescent="0.35">
      <c r="B15" s="30" t="s">
        <v>22</v>
      </c>
      <c r="C15" s="28"/>
      <c r="D15" s="29"/>
      <c r="E15" s="30"/>
      <c r="F15" s="28"/>
      <c r="G15" s="31"/>
      <c r="H15" s="65">
        <f t="shared" si="0"/>
        <v>0</v>
      </c>
      <c r="I15" s="56">
        <f t="shared" si="1"/>
        <v>0</v>
      </c>
      <c r="J15" s="42"/>
      <c r="K15" s="35"/>
      <c r="L15" s="36"/>
      <c r="M15" s="51">
        <f t="shared" si="2"/>
        <v>0</v>
      </c>
      <c r="N15" s="52">
        <f t="shared" si="2"/>
        <v>0</v>
      </c>
      <c r="O15" s="67"/>
      <c r="P15" s="68"/>
      <c r="Q15" s="45"/>
      <c r="R15" s="13"/>
      <c r="S15" s="13"/>
      <c r="T15" s="13"/>
    </row>
    <row r="16" spans="2:24" ht="23.25" customHeight="1" thickBot="1" x14ac:dyDescent="0.35">
      <c r="B16" s="30" t="s">
        <v>24</v>
      </c>
      <c r="C16" s="28">
        <v>122.49</v>
      </c>
      <c r="D16" s="29">
        <v>9</v>
      </c>
      <c r="E16" s="30"/>
      <c r="F16" s="28"/>
      <c r="G16" s="31"/>
      <c r="H16" s="65">
        <f t="shared" si="0"/>
        <v>122.49</v>
      </c>
      <c r="I16" s="56">
        <f t="shared" si="1"/>
        <v>9</v>
      </c>
      <c r="J16" s="42"/>
      <c r="K16" s="35">
        <v>122.49</v>
      </c>
      <c r="L16" s="36">
        <v>9</v>
      </c>
      <c r="M16" s="51">
        <f t="shared" si="2"/>
        <v>0</v>
      </c>
      <c r="N16" s="52">
        <f t="shared" si="2"/>
        <v>0</v>
      </c>
      <c r="O16" s="69"/>
      <c r="P16" s="70"/>
      <c r="Q16" s="45"/>
      <c r="R16" s="13"/>
      <c r="S16" s="13"/>
      <c r="T16" s="13"/>
    </row>
    <row r="17" spans="2:20" ht="23.25" hidden="1" customHeight="1" thickBot="1" x14ac:dyDescent="0.35">
      <c r="B17" s="30" t="s">
        <v>23</v>
      </c>
      <c r="C17" s="28"/>
      <c r="D17" s="29"/>
      <c r="E17" s="30"/>
      <c r="F17" s="28"/>
      <c r="G17" s="31"/>
      <c r="H17" s="65">
        <f t="shared" si="0"/>
        <v>0</v>
      </c>
      <c r="I17" s="56">
        <f t="shared" si="1"/>
        <v>0</v>
      </c>
      <c r="J17" s="42"/>
      <c r="K17" s="35"/>
      <c r="L17" s="36"/>
      <c r="M17" s="51">
        <f t="shared" si="2"/>
        <v>0</v>
      </c>
      <c r="N17" s="52">
        <f t="shared" si="2"/>
        <v>0</v>
      </c>
      <c r="O17" s="69"/>
      <c r="P17" s="70"/>
      <c r="Q17" s="45"/>
      <c r="R17" s="13"/>
      <c r="S17" s="13"/>
      <c r="T17" s="13"/>
    </row>
    <row r="18" spans="2:20" ht="23.25" customHeight="1" thickBot="1" x14ac:dyDescent="0.35">
      <c r="B18" s="30" t="s">
        <v>25</v>
      </c>
      <c r="C18" s="28"/>
      <c r="D18" s="29"/>
      <c r="E18" s="30"/>
      <c r="F18" s="28">
        <v>964.81</v>
      </c>
      <c r="G18" s="31">
        <v>40</v>
      </c>
      <c r="H18" s="65">
        <f t="shared" si="0"/>
        <v>964.81</v>
      </c>
      <c r="I18" s="56">
        <f t="shared" si="1"/>
        <v>40</v>
      </c>
      <c r="J18" s="42"/>
      <c r="K18" s="35">
        <v>965</v>
      </c>
      <c r="L18" s="36">
        <v>40</v>
      </c>
      <c r="M18" s="51">
        <f t="shared" si="2"/>
        <v>0.19000000000005457</v>
      </c>
      <c r="N18" s="52">
        <f t="shared" si="2"/>
        <v>0</v>
      </c>
      <c r="O18" s="71"/>
      <c r="P18" s="72"/>
      <c r="Q18" s="45"/>
      <c r="R18" s="13"/>
      <c r="S18" s="13"/>
      <c r="T18" s="13"/>
    </row>
    <row r="19" spans="2:20" ht="23.25" customHeight="1" thickBot="1" x14ac:dyDescent="0.35">
      <c r="B19" s="30" t="s">
        <v>26</v>
      </c>
      <c r="C19" s="28">
        <v>683.51</v>
      </c>
      <c r="D19" s="29">
        <v>34</v>
      </c>
      <c r="E19" s="30"/>
      <c r="F19" s="28"/>
      <c r="G19" s="31"/>
      <c r="H19" s="65">
        <f t="shared" si="0"/>
        <v>683.51</v>
      </c>
      <c r="I19" s="56">
        <f t="shared" si="1"/>
        <v>34</v>
      </c>
      <c r="J19" s="42"/>
      <c r="K19" s="35">
        <v>683.51</v>
      </c>
      <c r="L19" s="36">
        <v>34</v>
      </c>
      <c r="M19" s="51">
        <f t="shared" si="2"/>
        <v>0</v>
      </c>
      <c r="N19" s="52">
        <f t="shared" si="2"/>
        <v>0</v>
      </c>
      <c r="O19" s="73"/>
      <c r="P19" s="74"/>
      <c r="Q19" s="45"/>
      <c r="R19" s="13"/>
      <c r="S19" s="13"/>
      <c r="T19" s="13"/>
    </row>
    <row r="20" spans="2:20" ht="23.25" hidden="1" customHeight="1" thickBot="1" x14ac:dyDescent="0.35">
      <c r="B20" s="30" t="s">
        <v>29</v>
      </c>
      <c r="C20" s="28"/>
      <c r="D20" s="29"/>
      <c r="E20" s="30"/>
      <c r="F20" s="28"/>
      <c r="G20" s="31"/>
      <c r="H20" s="65">
        <f t="shared" si="0"/>
        <v>0</v>
      </c>
      <c r="I20" s="56">
        <f t="shared" si="1"/>
        <v>0</v>
      </c>
      <c r="J20" s="42"/>
      <c r="K20" s="35"/>
      <c r="L20" s="36"/>
      <c r="M20" s="51">
        <f t="shared" si="2"/>
        <v>0</v>
      </c>
      <c r="N20" s="52">
        <f t="shared" si="2"/>
        <v>0</v>
      </c>
      <c r="O20" s="691"/>
      <c r="P20" s="691"/>
      <c r="Q20" s="45"/>
      <c r="R20" s="13"/>
      <c r="S20" s="13"/>
      <c r="T20" s="13"/>
    </row>
    <row r="21" spans="2:20" ht="23.25" customHeight="1" thickBot="1" x14ac:dyDescent="0.35">
      <c r="B21" s="30" t="s">
        <v>27</v>
      </c>
      <c r="C21" s="28">
        <v>991.05</v>
      </c>
      <c r="D21" s="29">
        <v>40</v>
      </c>
      <c r="E21" s="30"/>
      <c r="F21" s="28"/>
      <c r="G21" s="31"/>
      <c r="H21" s="65">
        <f t="shared" si="0"/>
        <v>991.05</v>
      </c>
      <c r="I21" s="56">
        <f t="shared" si="1"/>
        <v>40</v>
      </c>
      <c r="J21" s="42"/>
      <c r="K21" s="35">
        <v>991.2</v>
      </c>
      <c r="L21" s="36">
        <v>40</v>
      </c>
      <c r="M21" s="51">
        <f t="shared" si="2"/>
        <v>0.15000000000009095</v>
      </c>
      <c r="N21" s="52">
        <f t="shared" si="2"/>
        <v>0</v>
      </c>
      <c r="O21" s="75"/>
      <c r="P21" s="76"/>
      <c r="Q21" s="45"/>
      <c r="R21" s="77"/>
      <c r="S21" s="77"/>
      <c r="T21" s="13"/>
    </row>
    <row r="22" spans="2:20" ht="23.25" customHeight="1" thickBot="1" x14ac:dyDescent="0.35">
      <c r="B22" s="30" t="s">
        <v>28</v>
      </c>
      <c r="C22" s="28"/>
      <c r="D22" s="29"/>
      <c r="E22" s="30"/>
      <c r="F22" s="28">
        <v>529.79</v>
      </c>
      <c r="G22" s="31">
        <v>18</v>
      </c>
      <c r="H22" s="65">
        <f t="shared" si="0"/>
        <v>529.79</v>
      </c>
      <c r="I22" s="56">
        <f t="shared" si="1"/>
        <v>18</v>
      </c>
      <c r="J22" s="42"/>
      <c r="K22" s="35">
        <v>529.79999999999995</v>
      </c>
      <c r="L22" s="36">
        <v>18</v>
      </c>
      <c r="M22" s="51">
        <f t="shared" si="2"/>
        <v>9.9999999999909051E-3</v>
      </c>
      <c r="N22" s="52">
        <f t="shared" si="2"/>
        <v>0</v>
      </c>
      <c r="O22" s="692"/>
      <c r="P22" s="692"/>
      <c r="Q22" s="45"/>
      <c r="R22" s="78"/>
      <c r="S22" s="78"/>
      <c r="T22" s="13"/>
    </row>
    <row r="23" spans="2:20" ht="23.25" customHeight="1" thickBot="1" x14ac:dyDescent="0.35">
      <c r="B23" s="64" t="s">
        <v>33</v>
      </c>
      <c r="C23" s="28">
        <v>3192.7</v>
      </c>
      <c r="D23" s="29">
        <v>155</v>
      </c>
      <c r="E23" s="30"/>
      <c r="F23" s="28"/>
      <c r="G23" s="31"/>
      <c r="H23" s="65">
        <f t="shared" si="0"/>
        <v>3192.7</v>
      </c>
      <c r="I23" s="56">
        <f t="shared" si="1"/>
        <v>155</v>
      </c>
      <c r="J23" s="42"/>
      <c r="K23" s="35">
        <v>3193.05</v>
      </c>
      <c r="L23" s="36">
        <v>155</v>
      </c>
      <c r="M23" s="51">
        <f t="shared" si="2"/>
        <v>0.3500000000003638</v>
      </c>
      <c r="N23" s="52">
        <f t="shared" si="2"/>
        <v>0</v>
      </c>
      <c r="O23" s="693"/>
      <c r="P23" s="693"/>
      <c r="Q23" s="45"/>
      <c r="R23" s="13"/>
      <c r="S23" s="13"/>
      <c r="T23" s="13"/>
    </row>
    <row r="24" spans="2:20" ht="23.25" customHeight="1" thickBot="1" x14ac:dyDescent="0.35">
      <c r="B24" s="86" t="s">
        <v>34</v>
      </c>
      <c r="C24" s="28">
        <v>7901.16</v>
      </c>
      <c r="D24" s="29">
        <v>270</v>
      </c>
      <c r="E24" s="30"/>
      <c r="F24" s="28"/>
      <c r="G24" s="31"/>
      <c r="H24" s="65">
        <f t="shared" si="0"/>
        <v>7901.16</v>
      </c>
      <c r="I24" s="56">
        <f t="shared" si="1"/>
        <v>270</v>
      </c>
      <c r="J24" s="42"/>
      <c r="K24" s="79">
        <v>8209</v>
      </c>
      <c r="L24" s="80">
        <v>282</v>
      </c>
      <c r="M24" s="196">
        <f t="shared" ref="M24:N39" si="3">K24-H24</f>
        <v>307.84000000000015</v>
      </c>
      <c r="N24" s="197">
        <f t="shared" si="3"/>
        <v>12</v>
      </c>
      <c r="O24" s="81"/>
      <c r="P24" s="82"/>
      <c r="Q24" s="198" t="s">
        <v>50</v>
      </c>
      <c r="R24" s="13"/>
      <c r="S24" s="13"/>
      <c r="T24" s="13"/>
    </row>
    <row r="25" spans="2:20" ht="23.25" hidden="1" customHeight="1" thickBot="1" x14ac:dyDescent="0.35">
      <c r="B25" s="30" t="s">
        <v>30</v>
      </c>
      <c r="C25" s="28"/>
      <c r="D25" s="29"/>
      <c r="E25" s="30"/>
      <c r="F25" s="28"/>
      <c r="G25" s="31"/>
      <c r="H25" s="65">
        <f t="shared" si="0"/>
        <v>0</v>
      </c>
      <c r="I25" s="56">
        <f t="shared" si="1"/>
        <v>0</v>
      </c>
      <c r="J25" s="42"/>
      <c r="K25" s="79"/>
      <c r="L25" s="80"/>
      <c r="M25" s="51">
        <f t="shared" si="3"/>
        <v>0</v>
      </c>
      <c r="N25" s="52">
        <f t="shared" si="3"/>
        <v>0</v>
      </c>
      <c r="O25" s="83"/>
      <c r="P25" s="84"/>
      <c r="Q25" s="45"/>
      <c r="R25" s="13"/>
      <c r="S25" s="13"/>
      <c r="T25" s="13"/>
    </row>
    <row r="26" spans="2:20" ht="23.25" customHeight="1" thickBot="1" x14ac:dyDescent="0.35">
      <c r="B26" s="30" t="s">
        <v>39</v>
      </c>
      <c r="C26" s="28"/>
      <c r="D26" s="29"/>
      <c r="E26" s="30"/>
      <c r="F26" s="28">
        <v>30864.44</v>
      </c>
      <c r="G26" s="31">
        <v>1134</v>
      </c>
      <c r="H26" s="65">
        <f t="shared" si="0"/>
        <v>30864.44</v>
      </c>
      <c r="I26" s="56">
        <f t="shared" si="1"/>
        <v>1134</v>
      </c>
      <c r="J26" s="42"/>
      <c r="K26" s="85">
        <v>30867.48</v>
      </c>
      <c r="L26" s="36">
        <v>1134</v>
      </c>
      <c r="M26" s="51">
        <f>K26-H26</f>
        <v>3.0400000000008731</v>
      </c>
      <c r="N26" s="52">
        <f t="shared" si="3"/>
        <v>0</v>
      </c>
      <c r="O26" s="694"/>
      <c r="P26" s="694"/>
      <c r="Q26" s="45"/>
      <c r="R26" s="13"/>
      <c r="S26" s="13"/>
      <c r="T26" s="13"/>
    </row>
    <row r="27" spans="2:20" ht="23.25" hidden="1" customHeight="1" thickBot="1" x14ac:dyDescent="0.35">
      <c r="B27" s="30" t="s">
        <v>32</v>
      </c>
      <c r="C27" s="28"/>
      <c r="D27" s="29"/>
      <c r="E27" s="30"/>
      <c r="F27" s="87"/>
      <c r="G27" s="88"/>
      <c r="H27" s="61">
        <f t="shared" si="0"/>
        <v>0</v>
      </c>
      <c r="I27" s="89">
        <f t="shared" si="1"/>
        <v>0</v>
      </c>
      <c r="J27" s="42"/>
      <c r="K27" s="85"/>
      <c r="L27" s="36"/>
      <c r="M27" s="51">
        <f t="shared" si="3"/>
        <v>0</v>
      </c>
      <c r="N27" s="52">
        <f t="shared" si="3"/>
        <v>0</v>
      </c>
      <c r="O27" s="90"/>
      <c r="P27" s="91"/>
      <c r="Q27" s="45"/>
      <c r="R27" s="13"/>
      <c r="S27" s="13"/>
      <c r="T27" s="13"/>
    </row>
    <row r="28" spans="2:20" ht="23.25" customHeight="1" thickBot="1" x14ac:dyDescent="0.35">
      <c r="B28" s="30" t="s">
        <v>53</v>
      </c>
      <c r="C28" s="28"/>
      <c r="D28" s="29"/>
      <c r="E28" s="30"/>
      <c r="F28" s="87">
        <v>2903.64</v>
      </c>
      <c r="G28" s="88">
        <v>114</v>
      </c>
      <c r="H28" s="61">
        <f t="shared" si="0"/>
        <v>2903.64</v>
      </c>
      <c r="I28" s="89">
        <f t="shared" si="1"/>
        <v>114</v>
      </c>
      <c r="J28" s="42"/>
      <c r="K28" s="85">
        <v>2902</v>
      </c>
      <c r="L28" s="36">
        <v>114</v>
      </c>
      <c r="M28" s="51">
        <f t="shared" si="3"/>
        <v>-1.6399999999998727</v>
      </c>
      <c r="N28" s="52">
        <f t="shared" si="3"/>
        <v>0</v>
      </c>
      <c r="O28" s="92"/>
      <c r="P28" s="93"/>
      <c r="Q28" s="45"/>
      <c r="R28" s="13"/>
      <c r="S28" s="13"/>
      <c r="T28" s="13"/>
    </row>
    <row r="29" spans="2:20" ht="23.25" hidden="1" customHeight="1" thickBot="1" x14ac:dyDescent="0.35">
      <c r="B29" s="30" t="s">
        <v>31</v>
      </c>
      <c r="C29" s="28"/>
      <c r="D29" s="29"/>
      <c r="E29" s="30"/>
      <c r="F29" s="87"/>
      <c r="G29" s="88"/>
      <c r="H29" s="61">
        <f t="shared" si="0"/>
        <v>0</v>
      </c>
      <c r="I29" s="89">
        <f t="shared" si="1"/>
        <v>0</v>
      </c>
      <c r="J29" s="42"/>
      <c r="K29" s="85"/>
      <c r="L29" s="36"/>
      <c r="M29" s="51">
        <f t="shared" si="3"/>
        <v>0</v>
      </c>
      <c r="N29" s="52">
        <f t="shared" si="3"/>
        <v>0</v>
      </c>
      <c r="O29" s="92"/>
      <c r="P29" s="93"/>
      <c r="Q29" s="45"/>
      <c r="R29" s="13"/>
      <c r="S29" s="13"/>
      <c r="T29" s="13"/>
    </row>
    <row r="30" spans="2:20" ht="23.25" customHeight="1" thickBot="1" x14ac:dyDescent="0.35">
      <c r="B30" s="30" t="s">
        <v>38</v>
      </c>
      <c r="C30" s="28">
        <v>302.06</v>
      </c>
      <c r="D30" s="29">
        <v>11</v>
      </c>
      <c r="E30" s="30"/>
      <c r="F30" s="87"/>
      <c r="G30" s="88"/>
      <c r="H30" s="61">
        <f t="shared" si="0"/>
        <v>302.06</v>
      </c>
      <c r="I30" s="89">
        <f t="shared" si="1"/>
        <v>11</v>
      </c>
      <c r="J30" s="42"/>
      <c r="K30" s="85">
        <v>302.06</v>
      </c>
      <c r="L30" s="36">
        <v>11</v>
      </c>
      <c r="M30" s="51">
        <f t="shared" si="3"/>
        <v>0</v>
      </c>
      <c r="N30" s="52">
        <f t="shared" si="3"/>
        <v>0</v>
      </c>
      <c r="O30" s="94"/>
      <c r="P30" s="95"/>
      <c r="Q30" s="45"/>
      <c r="R30" s="13"/>
      <c r="S30" s="13"/>
      <c r="T30" s="13"/>
    </row>
    <row r="31" spans="2:20" ht="23.25" hidden="1" customHeight="1" thickBot="1" x14ac:dyDescent="0.35">
      <c r="B31" s="190" t="s">
        <v>36</v>
      </c>
      <c r="C31" s="96"/>
      <c r="D31" s="97"/>
      <c r="E31" s="98"/>
      <c r="F31" s="96"/>
      <c r="G31" s="99"/>
      <c r="H31" s="61">
        <f t="shared" si="0"/>
        <v>0</v>
      </c>
      <c r="I31" s="89">
        <f t="shared" si="1"/>
        <v>0</v>
      </c>
      <c r="J31" s="42"/>
      <c r="K31" s="85"/>
      <c r="L31" s="36"/>
      <c r="M31" s="51">
        <f t="shared" si="3"/>
        <v>0</v>
      </c>
      <c r="N31" s="52">
        <f t="shared" si="3"/>
        <v>0</v>
      </c>
      <c r="O31" s="100"/>
      <c r="P31" s="101"/>
      <c r="Q31" s="45"/>
      <c r="R31" s="13"/>
      <c r="S31" s="13"/>
      <c r="T31" s="13"/>
    </row>
    <row r="32" spans="2:20" ht="23.25" hidden="1" customHeight="1" thickBot="1" x14ac:dyDescent="0.35">
      <c r="B32" s="189" t="s">
        <v>35</v>
      </c>
      <c r="C32" s="96"/>
      <c r="D32" s="97"/>
      <c r="E32" s="102"/>
      <c r="F32" s="96"/>
      <c r="G32" s="103"/>
      <c r="H32" s="61">
        <f t="shared" si="0"/>
        <v>0</v>
      </c>
      <c r="I32" s="89">
        <f t="shared" si="1"/>
        <v>0</v>
      </c>
      <c r="J32" s="42"/>
      <c r="K32" s="85"/>
      <c r="L32" s="36"/>
      <c r="M32" s="51">
        <f t="shared" ref="M32" si="4">K32-H32</f>
        <v>0</v>
      </c>
      <c r="N32" s="52">
        <f t="shared" ref="N32" si="5">L32-I32</f>
        <v>0</v>
      </c>
      <c r="O32" s="104"/>
      <c r="P32" s="105"/>
      <c r="Q32" s="45"/>
      <c r="R32" s="13"/>
      <c r="S32" s="13"/>
      <c r="T32" s="13"/>
    </row>
    <row r="33" spans="1:20" ht="23.25" customHeight="1" thickBot="1" x14ac:dyDescent="0.35">
      <c r="B33" s="102" t="s">
        <v>37</v>
      </c>
      <c r="C33" s="96">
        <v>713.92</v>
      </c>
      <c r="D33" s="97">
        <v>27</v>
      </c>
      <c r="E33" s="102"/>
      <c r="F33" s="96"/>
      <c r="G33" s="103"/>
      <c r="H33" s="61">
        <f t="shared" si="0"/>
        <v>713.92</v>
      </c>
      <c r="I33" s="89">
        <f t="shared" si="1"/>
        <v>27</v>
      </c>
      <c r="J33" s="42"/>
      <c r="K33" s="85">
        <v>714</v>
      </c>
      <c r="L33" s="36">
        <v>27</v>
      </c>
      <c r="M33" s="51">
        <f t="shared" si="3"/>
        <v>8.0000000000040927E-2</v>
      </c>
      <c r="N33" s="52">
        <f t="shared" si="3"/>
        <v>0</v>
      </c>
      <c r="O33" s="104"/>
      <c r="P33" s="105"/>
      <c r="Q33" s="45"/>
      <c r="R33" s="13"/>
      <c r="S33" s="13"/>
      <c r="T33" s="13"/>
    </row>
    <row r="34" spans="1:20" ht="23.25" customHeight="1" thickBot="1" x14ac:dyDescent="0.35">
      <c r="B34" s="110" t="s">
        <v>41</v>
      </c>
      <c r="C34" s="28">
        <v>12554.83</v>
      </c>
      <c r="D34" s="29">
        <v>420</v>
      </c>
      <c r="E34" s="111"/>
      <c r="F34" s="96"/>
      <c r="G34" s="103"/>
      <c r="H34" s="61">
        <f t="shared" si="0"/>
        <v>12554.83</v>
      </c>
      <c r="I34" s="89">
        <f t="shared" si="1"/>
        <v>420</v>
      </c>
      <c r="J34" s="42"/>
      <c r="K34" s="85">
        <v>12555</v>
      </c>
      <c r="L34" s="36">
        <v>420</v>
      </c>
      <c r="M34" s="51">
        <f t="shared" si="3"/>
        <v>0.17000000000007276</v>
      </c>
      <c r="N34" s="52">
        <f t="shared" si="3"/>
        <v>0</v>
      </c>
      <c r="O34" s="107"/>
      <c r="P34" s="108"/>
      <c r="Q34" s="45"/>
      <c r="R34" s="13"/>
      <c r="S34" s="13"/>
      <c r="T34" s="13"/>
    </row>
    <row r="35" spans="1:20" ht="23.25" hidden="1" customHeight="1" thickBot="1" x14ac:dyDescent="0.35">
      <c r="A35" s="109"/>
      <c r="B35" s="106" t="s">
        <v>40</v>
      </c>
      <c r="C35" s="28"/>
      <c r="D35" s="29"/>
      <c r="E35" s="102"/>
      <c r="F35" s="96"/>
      <c r="G35" s="103"/>
      <c r="H35" s="61">
        <f t="shared" si="0"/>
        <v>0</v>
      </c>
      <c r="I35" s="89">
        <f t="shared" si="1"/>
        <v>0</v>
      </c>
      <c r="J35" s="42"/>
      <c r="K35" s="85"/>
      <c r="L35" s="36"/>
      <c r="M35" s="51">
        <f t="shared" si="3"/>
        <v>0</v>
      </c>
      <c r="N35" s="52">
        <f t="shared" si="3"/>
        <v>0</v>
      </c>
      <c r="O35" s="107"/>
      <c r="P35" s="108"/>
      <c r="Q35" s="45"/>
      <c r="R35" s="13"/>
      <c r="S35" s="13"/>
      <c r="T35" s="13"/>
    </row>
    <row r="36" spans="1:20" ht="23.25" customHeight="1" thickBot="1" x14ac:dyDescent="0.35">
      <c r="B36" s="191" t="s">
        <v>43</v>
      </c>
      <c r="C36" s="28">
        <v>430</v>
      </c>
      <c r="D36" s="29">
        <v>43</v>
      </c>
      <c r="E36" s="102"/>
      <c r="F36" s="96"/>
      <c r="G36" s="103"/>
      <c r="H36" s="112">
        <f t="shared" si="0"/>
        <v>430</v>
      </c>
      <c r="I36" s="113">
        <f t="shared" si="1"/>
        <v>43</v>
      </c>
      <c r="J36" s="42"/>
      <c r="K36" s="85">
        <v>430</v>
      </c>
      <c r="L36" s="36">
        <v>43</v>
      </c>
      <c r="M36" s="51">
        <f t="shared" si="3"/>
        <v>0</v>
      </c>
      <c r="N36" s="52">
        <f t="shared" si="3"/>
        <v>0</v>
      </c>
      <c r="O36" s="114"/>
      <c r="P36" s="114"/>
      <c r="Q36" s="45"/>
      <c r="R36" s="13"/>
      <c r="S36" s="13"/>
      <c r="T36" s="13"/>
    </row>
    <row r="37" spans="1:20" ht="23.25" hidden="1" customHeight="1" x14ac:dyDescent="0.3">
      <c r="B37" s="192" t="s">
        <v>42</v>
      </c>
      <c r="C37" s="115"/>
      <c r="D37" s="29"/>
      <c r="E37" s="111"/>
      <c r="F37" s="96"/>
      <c r="G37" s="103"/>
      <c r="H37" s="112">
        <f t="shared" si="0"/>
        <v>0</v>
      </c>
      <c r="I37" s="113">
        <f t="shared" si="1"/>
        <v>0</v>
      </c>
      <c r="J37" s="42"/>
      <c r="K37" s="85"/>
      <c r="L37" s="36"/>
      <c r="M37" s="51">
        <f t="shared" si="3"/>
        <v>0</v>
      </c>
      <c r="N37" s="52">
        <f t="shared" si="3"/>
        <v>0</v>
      </c>
      <c r="O37" s="116"/>
      <c r="P37" s="117"/>
      <c r="Q37" s="45"/>
      <c r="R37" s="13"/>
      <c r="S37" s="13"/>
      <c r="T37" s="13"/>
    </row>
    <row r="38" spans="1:20" ht="23.25" customHeight="1" thickBot="1" x14ac:dyDescent="0.35">
      <c r="B38" s="27" t="s">
        <v>44</v>
      </c>
      <c r="C38" s="118">
        <v>1996.32</v>
      </c>
      <c r="D38" s="119">
        <v>74</v>
      </c>
      <c r="E38" s="120"/>
      <c r="F38" s="118"/>
      <c r="G38" s="121"/>
      <c r="H38" s="122">
        <f t="shared" si="0"/>
        <v>1996.32</v>
      </c>
      <c r="I38" s="123">
        <f t="shared" si="1"/>
        <v>74</v>
      </c>
      <c r="J38" s="124"/>
      <c r="K38" s="125">
        <v>1996.32</v>
      </c>
      <c r="L38" s="126">
        <v>74</v>
      </c>
      <c r="M38" s="127">
        <f t="shared" si="3"/>
        <v>0</v>
      </c>
      <c r="N38" s="128">
        <f t="shared" si="3"/>
        <v>0</v>
      </c>
      <c r="O38" s="129"/>
      <c r="P38" s="130"/>
      <c r="Q38" s="45"/>
      <c r="R38" s="13"/>
      <c r="S38" s="13"/>
      <c r="T38" s="13"/>
    </row>
    <row r="39" spans="1:20" ht="20.25" hidden="1" thickTop="1" thickBot="1" x14ac:dyDescent="0.35">
      <c r="B39" s="131" t="s">
        <v>45</v>
      </c>
      <c r="C39" s="132"/>
      <c r="D39" s="133"/>
      <c r="E39" s="134"/>
      <c r="F39" s="135"/>
      <c r="G39" s="136"/>
      <c r="H39" s="137">
        <f t="shared" ref="H39:I39" si="6">F39+C39</f>
        <v>0</v>
      </c>
      <c r="I39" s="138">
        <f t="shared" si="6"/>
        <v>0</v>
      </c>
      <c r="J39" s="34"/>
      <c r="K39" s="139"/>
      <c r="L39" s="140"/>
      <c r="M39" s="141">
        <f t="shared" si="3"/>
        <v>0</v>
      </c>
      <c r="N39" s="142">
        <f t="shared" si="3"/>
        <v>0</v>
      </c>
      <c r="O39" s="143"/>
      <c r="P39" s="144"/>
      <c r="Q39" s="45"/>
      <c r="R39" s="13"/>
      <c r="S39" s="13"/>
      <c r="T39" s="13"/>
    </row>
    <row r="40" spans="1:20" ht="18.75" thickTop="1" thickBot="1" x14ac:dyDescent="0.35">
      <c r="B40" s="145"/>
      <c r="D40" s="147"/>
      <c r="F40" s="681" t="s">
        <v>46</v>
      </c>
      <c r="G40" s="681"/>
      <c r="H40" s="148">
        <f>SUM(H5:H31)</f>
        <v>51250.14</v>
      </c>
      <c r="I40" s="149">
        <f>SUM(I5:I31)</f>
        <v>2011</v>
      </c>
      <c r="J40" s="150"/>
      <c r="K40" s="151">
        <f>SUM(K5:K38)</f>
        <v>67448.2</v>
      </c>
      <c r="L40" s="152" t="s">
        <v>47</v>
      </c>
      <c r="M40" s="153"/>
      <c r="N40" s="154"/>
      <c r="O40" s="155"/>
      <c r="P40" s="42"/>
      <c r="Q40" s="45"/>
      <c r="R40" s="13"/>
      <c r="S40" s="13"/>
      <c r="T40" s="13"/>
    </row>
    <row r="41" spans="1:20" x14ac:dyDescent="0.3">
      <c r="M41" s="157"/>
      <c r="N41" s="158"/>
      <c r="O41" s="159"/>
      <c r="Q41" s="45"/>
      <c r="R41" s="13"/>
      <c r="S41" s="13"/>
      <c r="T41" s="13"/>
    </row>
    <row r="42" spans="1:20" x14ac:dyDescent="0.3">
      <c r="B42" s="77"/>
      <c r="C42" s="160"/>
      <c r="D42" s="77"/>
      <c r="E42" s="77"/>
      <c r="F42" s="77"/>
      <c r="G42" s="1"/>
      <c r="Q42" s="12"/>
      <c r="R42" s="13"/>
      <c r="S42" s="13"/>
      <c r="T42" s="13"/>
    </row>
    <row r="43" spans="1:20" ht="26.25" customHeight="1" x14ac:dyDescent="0.3">
      <c r="C43" s="162" t="s">
        <v>48</v>
      </c>
      <c r="D43" s="163"/>
      <c r="E43" s="164"/>
      <c r="F43" s="164"/>
      <c r="G43" s="165"/>
      <c r="H43" s="166"/>
      <c r="I43" s="166"/>
      <c r="J43" s="166"/>
      <c r="K43" s="166"/>
      <c r="L43" s="167"/>
      <c r="M43" s="168"/>
      <c r="N43" s="169"/>
    </row>
    <row r="44" spans="1:20" ht="26.25" customHeight="1" thickBot="1" x14ac:dyDescent="0.3">
      <c r="C44" s="170" t="s">
        <v>49</v>
      </c>
      <c r="D44" s="209" t="s">
        <v>54</v>
      </c>
      <c r="E44" s="200"/>
      <c r="F44" s="200"/>
      <c r="G44" s="201"/>
      <c r="H44" s="201"/>
      <c r="I44" s="201"/>
      <c r="J44" s="201"/>
      <c r="K44" s="201"/>
      <c r="L44" s="202"/>
      <c r="M44" s="203"/>
      <c r="N44" s="204"/>
      <c r="O44" s="171"/>
      <c r="P44" s="172"/>
      <c r="Q44" s="173"/>
      <c r="R44" s="174"/>
    </row>
    <row r="45" spans="1:20" ht="28.5" customHeight="1" thickBot="1" x14ac:dyDescent="0.35">
      <c r="B45" s="175"/>
      <c r="C45" s="176" t="s">
        <v>50</v>
      </c>
      <c r="D45" s="205" t="s">
        <v>55</v>
      </c>
      <c r="E45" s="206"/>
      <c r="F45" s="206"/>
      <c r="G45" s="206"/>
      <c r="H45" s="206"/>
      <c r="I45" s="206"/>
      <c r="J45" s="206"/>
      <c r="K45" s="206"/>
      <c r="L45" s="206"/>
      <c r="M45" s="207"/>
      <c r="N45" s="208"/>
    </row>
    <row r="46" spans="1:20" ht="23.25" customHeight="1" x14ac:dyDescent="0.3">
      <c r="B46" s="175"/>
      <c r="C46" s="176"/>
      <c r="D46" s="177"/>
      <c r="E46" s="77"/>
      <c r="F46" s="77"/>
      <c r="G46" s="13"/>
      <c r="H46" s="13"/>
      <c r="I46" s="13"/>
      <c r="J46" s="13"/>
      <c r="K46" s="13"/>
      <c r="L46" s="178"/>
      <c r="M46" s="179"/>
      <c r="N46" s="169"/>
    </row>
    <row r="47" spans="1:20" ht="27.75" customHeight="1" x14ac:dyDescent="0.3">
      <c r="B47" s="175"/>
      <c r="C47" s="176"/>
      <c r="D47" s="180"/>
      <c r="E47" s="181"/>
      <c r="F47" s="181"/>
      <c r="G47" s="181"/>
      <c r="H47" s="181"/>
      <c r="I47" s="181"/>
      <c r="J47" s="181"/>
      <c r="K47" s="181"/>
      <c r="L47" s="181"/>
      <c r="M47" s="179"/>
      <c r="N47" s="169"/>
    </row>
    <row r="48" spans="1:20" ht="18.75" customHeight="1" x14ac:dyDescent="0.3">
      <c r="B48" s="175"/>
      <c r="C48" s="176"/>
      <c r="D48" s="182"/>
      <c r="E48" s="183"/>
      <c r="F48" s="183"/>
      <c r="G48" s="183"/>
      <c r="H48" s="183"/>
      <c r="I48" s="183"/>
      <c r="J48" s="183"/>
      <c r="K48" s="183"/>
      <c r="L48" s="178"/>
      <c r="M48" s="184"/>
      <c r="N48" s="185"/>
    </row>
    <row r="49" spans="2:14" ht="18.75" customHeight="1" x14ac:dyDescent="0.3">
      <c r="B49" s="175"/>
      <c r="C49" s="176"/>
      <c r="D49" s="186"/>
      <c r="E49" s="13"/>
      <c r="F49" s="13"/>
      <c r="G49" s="13"/>
      <c r="H49" s="13"/>
      <c r="I49" s="13"/>
      <c r="J49" s="13"/>
      <c r="K49" s="13"/>
      <c r="L49" s="178"/>
      <c r="M49" s="184"/>
      <c r="N49" s="185"/>
    </row>
    <row r="50" spans="2:14" ht="18.75" customHeight="1" x14ac:dyDescent="0.3">
      <c r="B50" s="175"/>
      <c r="C50" s="176"/>
      <c r="D50" s="187"/>
      <c r="E50" s="13"/>
      <c r="F50" s="13"/>
      <c r="G50" s="13"/>
      <c r="H50" s="13"/>
      <c r="I50" s="13"/>
      <c r="J50" s="13"/>
      <c r="K50" s="13"/>
      <c r="L50" s="178"/>
      <c r="M50" s="184"/>
      <c r="N50" s="185"/>
    </row>
    <row r="51" spans="2:14" ht="19.5" customHeight="1" x14ac:dyDescent="0.3">
      <c r="B51" s="175"/>
      <c r="C51" s="176"/>
      <c r="D51" s="188"/>
      <c r="E51" s="13"/>
      <c r="F51" s="13"/>
      <c r="G51" s="13"/>
      <c r="H51" s="13"/>
      <c r="I51" s="13"/>
      <c r="J51" s="13"/>
      <c r="K51" s="13"/>
      <c r="L51" s="178"/>
    </row>
    <row r="52" spans="2:14" x14ac:dyDescent="0.3">
      <c r="B52" s="1"/>
    </row>
  </sheetData>
  <sortState ref="B5:L38">
    <sortCondition ref="B5:B38"/>
  </sortState>
  <mergeCells count="19">
    <mergeCell ref="F40:G40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  <mergeCell ref="B1:C1"/>
    <mergeCell ref="B2:C2"/>
    <mergeCell ref="F2:H2"/>
    <mergeCell ref="K2:L3"/>
    <mergeCell ref="C3:D3"/>
    <mergeCell ref="F3:G3"/>
    <mergeCell ref="I3:I4"/>
  </mergeCells>
  <pageMargins left="0.19685039370078741" right="0.15748031496062992" top="0.31496062992125984" bottom="0.31496062992125984" header="0.31496062992125984" footer="0.31496062992125984"/>
  <pageSetup scale="78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Z61"/>
  <sheetViews>
    <sheetView topLeftCell="G17" zoomScale="85" zoomScaleNormal="85" workbookViewId="0">
      <selection activeCell="N56" sqref="N56"/>
    </sheetView>
  </sheetViews>
  <sheetFormatPr baseColWidth="10" defaultRowHeight="17.25" x14ac:dyDescent="0.3"/>
  <cols>
    <col min="1" max="1" width="15.570312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46.28515625" style="7" customWidth="1"/>
  </cols>
  <sheetData>
    <row r="1" spans="2:26" ht="32.25" customHeight="1" thickBot="1" x14ac:dyDescent="0.35">
      <c r="B1" s="722" t="s">
        <v>0</v>
      </c>
      <c r="C1" s="722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45201</v>
      </c>
      <c r="C2" s="570"/>
      <c r="F2" s="697" t="s">
        <v>1</v>
      </c>
      <c r="G2" s="698"/>
      <c r="H2" s="699"/>
      <c r="I2" s="700"/>
      <c r="J2" s="701" t="s">
        <v>62</v>
      </c>
      <c r="K2" s="701"/>
      <c r="L2" s="702"/>
      <c r="M2" s="221"/>
      <c r="N2" s="719" t="s">
        <v>126</v>
      </c>
      <c r="O2" s="719"/>
      <c r="P2" s="728" t="s">
        <v>4</v>
      </c>
      <c r="Q2" s="729"/>
      <c r="S2" s="12"/>
      <c r="T2" s="13"/>
      <c r="U2" s="13"/>
      <c r="V2" s="13"/>
    </row>
    <row r="3" spans="2:26" ht="18.75" customHeight="1" thickTop="1" thickBot="1" x14ac:dyDescent="0.35">
      <c r="B3" s="568"/>
      <c r="C3" s="723" t="s">
        <v>93</v>
      </c>
      <c r="D3" s="706"/>
      <c r="E3" s="14"/>
      <c r="F3" s="707" t="s">
        <v>104</v>
      </c>
      <c r="G3" s="708"/>
      <c r="H3" s="586"/>
      <c r="I3" s="732" t="s">
        <v>3</v>
      </c>
      <c r="J3" s="703"/>
      <c r="K3" s="703"/>
      <c r="L3" s="704"/>
      <c r="M3" s="222"/>
      <c r="N3" s="719"/>
      <c r="O3" s="719"/>
      <c r="P3" s="730"/>
      <c r="Q3" s="731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733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588" t="s">
        <v>7</v>
      </c>
      <c r="Q4" s="589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73</v>
      </c>
      <c r="C5" s="28"/>
      <c r="D5" s="29"/>
      <c r="E5" s="30"/>
      <c r="F5" s="28">
        <v>835.36</v>
      </c>
      <c r="G5" s="31">
        <v>27</v>
      </c>
      <c r="H5" s="453">
        <f t="shared" ref="H5:I22" si="0">F5+C5</f>
        <v>835.36</v>
      </c>
      <c r="I5" s="454">
        <f t="shared" si="0"/>
        <v>27</v>
      </c>
      <c r="J5" s="54"/>
      <c r="K5" s="287">
        <v>835.36</v>
      </c>
      <c r="L5" s="288">
        <v>27</v>
      </c>
      <c r="M5" s="42"/>
      <c r="N5" s="627">
        <v>834.39</v>
      </c>
      <c r="O5" s="628">
        <v>27</v>
      </c>
      <c r="P5" s="239">
        <f>H5-K5</f>
        <v>0</v>
      </c>
      <c r="Q5" s="44">
        <f>I5-L5</f>
        <v>0</v>
      </c>
      <c r="R5" s="618"/>
      <c r="S5" s="430"/>
      <c r="T5" s="13"/>
      <c r="U5" s="13"/>
      <c r="V5" s="13"/>
    </row>
    <row r="6" spans="2:26" ht="23.25" customHeight="1" thickTop="1" thickBot="1" x14ac:dyDescent="0.35">
      <c r="B6" s="30" t="s">
        <v>150</v>
      </c>
      <c r="C6" s="267"/>
      <c r="D6" s="29"/>
      <c r="E6" s="30"/>
      <c r="F6" s="28">
        <v>489.34</v>
      </c>
      <c r="G6" s="31">
        <v>41</v>
      </c>
      <c r="H6" s="453">
        <f t="shared" si="0"/>
        <v>489.34</v>
      </c>
      <c r="I6" s="454">
        <f t="shared" si="0"/>
        <v>41</v>
      </c>
      <c r="J6" s="54"/>
      <c r="K6" s="279">
        <v>489.02</v>
      </c>
      <c r="L6" s="214">
        <v>41</v>
      </c>
      <c r="M6" s="42"/>
      <c r="N6" s="629">
        <v>489.14</v>
      </c>
      <c r="O6" s="630">
        <v>41</v>
      </c>
      <c r="P6" s="325">
        <f>N6-K6</f>
        <v>0.12000000000000455</v>
      </c>
      <c r="Q6" s="326">
        <f>O6-L6</f>
        <v>0</v>
      </c>
      <c r="R6" s="619"/>
      <c r="S6" s="426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28">
        <v>1083.53</v>
      </c>
      <c r="G7" s="31">
        <v>90</v>
      </c>
      <c r="H7" s="453">
        <f t="shared" si="0"/>
        <v>1083.53</v>
      </c>
      <c r="I7" s="454">
        <f t="shared" si="0"/>
        <v>90</v>
      </c>
      <c r="J7" s="54"/>
      <c r="K7" s="279">
        <v>1083.53</v>
      </c>
      <c r="L7" s="214">
        <v>90</v>
      </c>
      <c r="M7" s="42"/>
      <c r="N7" s="629">
        <v>1083.53</v>
      </c>
      <c r="O7" s="630">
        <v>90</v>
      </c>
      <c r="P7" s="325">
        <f t="shared" ref="P7:Q9" si="1">N7-K7</f>
        <v>0</v>
      </c>
      <c r="Q7" s="326">
        <f t="shared" si="1"/>
        <v>0</v>
      </c>
      <c r="R7" s="53"/>
      <c r="S7" s="426"/>
      <c r="T7" s="13"/>
      <c r="U7" s="13"/>
      <c r="V7" s="13"/>
    </row>
    <row r="8" spans="2:26" ht="32.25" hidden="1" customHeight="1" thickTop="1" thickBot="1" x14ac:dyDescent="0.35">
      <c r="B8" s="514" t="s">
        <v>71</v>
      </c>
      <c r="C8" s="28"/>
      <c r="D8" s="29"/>
      <c r="E8" s="30"/>
      <c r="F8" s="28"/>
      <c r="G8" s="31"/>
      <c r="H8" s="224">
        <f t="shared" si="0"/>
        <v>0</v>
      </c>
      <c r="I8" s="225">
        <f t="shared" si="0"/>
        <v>0</v>
      </c>
      <c r="J8" s="54"/>
      <c r="K8" s="279"/>
      <c r="L8" s="214"/>
      <c r="M8" s="42"/>
      <c r="N8" s="631"/>
      <c r="O8" s="632"/>
      <c r="P8" s="325">
        <f t="shared" si="1"/>
        <v>0</v>
      </c>
      <c r="Q8" s="326">
        <f t="shared" si="1"/>
        <v>0</v>
      </c>
      <c r="R8" s="620"/>
      <c r="S8" s="45"/>
      <c r="T8" s="13"/>
      <c r="U8" s="13"/>
      <c r="V8" s="13"/>
    </row>
    <row r="9" spans="2:26" ht="32.25" customHeight="1" thickTop="1" thickBot="1" x14ac:dyDescent="0.35">
      <c r="B9" s="514" t="s">
        <v>17</v>
      </c>
      <c r="C9" s="28"/>
      <c r="D9" s="29"/>
      <c r="E9" s="30"/>
      <c r="F9" s="639">
        <v>728.96</v>
      </c>
      <c r="G9" s="640">
        <v>39</v>
      </c>
      <c r="H9" s="456">
        <f t="shared" si="0"/>
        <v>728.96</v>
      </c>
      <c r="I9" s="457">
        <f t="shared" si="0"/>
        <v>39</v>
      </c>
      <c r="J9" s="54"/>
      <c r="K9" s="279">
        <v>728.96</v>
      </c>
      <c r="L9" s="214">
        <v>39</v>
      </c>
      <c r="M9" s="42"/>
      <c r="N9" s="631">
        <v>728.69</v>
      </c>
      <c r="O9" s="632">
        <v>39</v>
      </c>
      <c r="P9" s="325">
        <f t="shared" si="1"/>
        <v>-0.26999999999998181</v>
      </c>
      <c r="Q9" s="326">
        <f t="shared" si="1"/>
        <v>0</v>
      </c>
      <c r="R9" s="620"/>
      <c r="S9" s="603"/>
      <c r="T9" s="13"/>
      <c r="U9" s="13"/>
      <c r="V9" s="13"/>
    </row>
    <row r="10" spans="2:26" ht="22.5" hidden="1" customHeight="1" thickTop="1" thickBot="1" x14ac:dyDescent="0.35">
      <c r="B10" s="514" t="s">
        <v>106</v>
      </c>
      <c r="C10" s="28"/>
      <c r="D10" s="29"/>
      <c r="E10" s="193"/>
      <c r="F10" s="28"/>
      <c r="G10" s="31"/>
      <c r="H10" s="226">
        <f t="shared" si="0"/>
        <v>0</v>
      </c>
      <c r="I10" s="225">
        <f t="shared" si="0"/>
        <v>0</v>
      </c>
      <c r="J10" s="54"/>
      <c r="K10" s="598"/>
      <c r="L10" s="599"/>
      <c r="M10" s="42"/>
      <c r="N10" s="631"/>
      <c r="O10" s="632"/>
      <c r="P10" s="327">
        <f t="shared" ref="P10:Q49" si="2">H10-K10</f>
        <v>0</v>
      </c>
      <c r="Q10" s="448">
        <f t="shared" si="2"/>
        <v>0</v>
      </c>
      <c r="R10" s="410"/>
      <c r="S10" s="604"/>
      <c r="T10" s="13"/>
      <c r="U10" s="13"/>
      <c r="V10" s="13"/>
    </row>
    <row r="11" spans="2:26" ht="22.5" hidden="1" customHeight="1" thickTop="1" thickBot="1" x14ac:dyDescent="0.35">
      <c r="B11" s="514" t="s">
        <v>152</v>
      </c>
      <c r="C11" s="28"/>
      <c r="D11" s="29"/>
      <c r="E11" s="193"/>
      <c r="F11" s="28"/>
      <c r="G11" s="31"/>
      <c r="H11" s="470"/>
      <c r="I11" s="457"/>
      <c r="J11" s="54"/>
      <c r="K11" s="598"/>
      <c r="L11" s="599"/>
      <c r="M11" s="42"/>
      <c r="N11" s="631"/>
      <c r="O11" s="632"/>
      <c r="P11" s="327"/>
      <c r="Q11" s="448"/>
      <c r="R11" s="410"/>
      <c r="S11" s="617"/>
      <c r="T11" s="13"/>
      <c r="U11" s="13"/>
      <c r="V11" s="13"/>
    </row>
    <row r="12" spans="2:26" ht="30" customHeight="1" thickTop="1" thickBot="1" x14ac:dyDescent="0.35">
      <c r="B12" s="514" t="s">
        <v>18</v>
      </c>
      <c r="C12" s="28">
        <v>50</v>
      </c>
      <c r="D12" s="29">
        <v>5</v>
      </c>
      <c r="E12" s="30"/>
      <c r="F12" s="28"/>
      <c r="G12" s="31"/>
      <c r="H12" s="530">
        <f t="shared" si="0"/>
        <v>50</v>
      </c>
      <c r="I12" s="534">
        <f t="shared" si="0"/>
        <v>5</v>
      </c>
      <c r="J12" s="523"/>
      <c r="K12" s="524">
        <v>50</v>
      </c>
      <c r="L12" s="525">
        <v>5</v>
      </c>
      <c r="M12" s="526"/>
      <c r="N12" s="631">
        <v>70</v>
      </c>
      <c r="O12" s="632">
        <v>7</v>
      </c>
      <c r="P12" s="475">
        <f>N12-H12</f>
        <v>20</v>
      </c>
      <c r="Q12" s="476">
        <f>O12-I12</f>
        <v>2</v>
      </c>
      <c r="R12" s="621"/>
      <c r="S12" s="650" t="s">
        <v>154</v>
      </c>
      <c r="T12" s="66"/>
      <c r="U12" s="66"/>
      <c r="V12" s="13"/>
    </row>
    <row r="13" spans="2:26" ht="27" customHeight="1" thickTop="1" thickBot="1" x14ac:dyDescent="0.35">
      <c r="B13" s="514" t="s">
        <v>19</v>
      </c>
      <c r="C13" s="60">
        <v>20</v>
      </c>
      <c r="D13" s="29">
        <v>2</v>
      </c>
      <c r="E13" s="30"/>
      <c r="F13" s="60">
        <v>150</v>
      </c>
      <c r="G13" s="31">
        <v>15</v>
      </c>
      <c r="H13" s="530">
        <f t="shared" si="0"/>
        <v>170</v>
      </c>
      <c r="I13" s="534">
        <f t="shared" si="0"/>
        <v>17</v>
      </c>
      <c r="J13" s="523"/>
      <c r="K13" s="524">
        <v>170</v>
      </c>
      <c r="L13" s="525">
        <v>17</v>
      </c>
      <c r="M13" s="526"/>
      <c r="N13" s="633">
        <v>150</v>
      </c>
      <c r="O13" s="634">
        <v>15</v>
      </c>
      <c r="P13" s="475">
        <f t="shared" ref="P13:Q39" si="3">N13-H13</f>
        <v>-20</v>
      </c>
      <c r="Q13" s="476">
        <f t="shared" si="3"/>
        <v>-2</v>
      </c>
      <c r="R13" s="411"/>
      <c r="S13" s="651" t="s">
        <v>154</v>
      </c>
      <c r="T13" s="13"/>
      <c r="U13" s="13"/>
      <c r="V13" s="13"/>
    </row>
    <row r="14" spans="2:26" ht="30" customHeight="1" thickTop="1" thickBot="1" x14ac:dyDescent="0.35">
      <c r="B14" s="515" t="s">
        <v>151</v>
      </c>
      <c r="C14" s="28"/>
      <c r="D14" s="29"/>
      <c r="E14" s="30"/>
      <c r="F14" s="28">
        <v>746.2</v>
      </c>
      <c r="G14" s="31">
        <v>24</v>
      </c>
      <c r="H14" s="530">
        <f t="shared" si="0"/>
        <v>746.2</v>
      </c>
      <c r="I14" s="534">
        <f t="shared" si="0"/>
        <v>24</v>
      </c>
      <c r="J14" s="523"/>
      <c r="K14" s="580">
        <v>746.2</v>
      </c>
      <c r="L14" s="525">
        <v>24</v>
      </c>
      <c r="M14" s="526"/>
      <c r="N14" s="739">
        <v>744.11</v>
      </c>
      <c r="O14" s="741">
        <v>24</v>
      </c>
      <c r="P14" s="562">
        <f t="shared" si="3"/>
        <v>-2.0900000000000318</v>
      </c>
      <c r="Q14" s="448">
        <f t="shared" si="3"/>
        <v>0</v>
      </c>
      <c r="R14" s="411"/>
      <c r="S14" s="738"/>
      <c r="T14" s="13"/>
      <c r="U14" s="13"/>
      <c r="V14" s="13"/>
    </row>
    <row r="15" spans="2:26" ht="30" hidden="1" customHeight="1" thickTop="1" thickBot="1" x14ac:dyDescent="0.35">
      <c r="B15" s="515" t="s">
        <v>69</v>
      </c>
      <c r="C15" s="28"/>
      <c r="D15" s="29"/>
      <c r="E15" s="30"/>
      <c r="F15" s="28"/>
      <c r="G15" s="31"/>
      <c r="H15" s="521">
        <f t="shared" si="0"/>
        <v>0</v>
      </c>
      <c r="I15" s="522">
        <f t="shared" si="0"/>
        <v>0</v>
      </c>
      <c r="J15" s="523"/>
      <c r="K15" s="524"/>
      <c r="L15" s="525"/>
      <c r="M15" s="526"/>
      <c r="N15" s="740"/>
      <c r="O15" s="742"/>
      <c r="P15" s="562">
        <f t="shared" si="3"/>
        <v>0</v>
      </c>
      <c r="Q15" s="448">
        <f t="shared" si="3"/>
        <v>0</v>
      </c>
      <c r="R15" s="412"/>
      <c r="S15" s="738"/>
      <c r="T15" s="13"/>
      <c r="U15" s="13"/>
      <c r="V15" s="13"/>
    </row>
    <row r="16" spans="2:26" ht="32.25" hidden="1" customHeight="1" thickTop="1" thickBot="1" x14ac:dyDescent="0.35">
      <c r="B16" s="514" t="s">
        <v>21</v>
      </c>
      <c r="C16" s="28"/>
      <c r="D16" s="29"/>
      <c r="E16" s="30"/>
      <c r="F16" s="28"/>
      <c r="G16" s="31"/>
      <c r="H16" s="521">
        <f t="shared" si="0"/>
        <v>0</v>
      </c>
      <c r="I16" s="522">
        <f t="shared" si="0"/>
        <v>0</v>
      </c>
      <c r="J16" s="523"/>
      <c r="K16" s="524"/>
      <c r="L16" s="525"/>
      <c r="M16" s="526"/>
      <c r="N16" s="635"/>
      <c r="O16" s="636"/>
      <c r="P16" s="563">
        <f t="shared" si="3"/>
        <v>0</v>
      </c>
      <c r="Q16" s="564">
        <f t="shared" si="3"/>
        <v>0</v>
      </c>
      <c r="R16" s="412"/>
      <c r="S16" s="607"/>
      <c r="T16" s="13"/>
      <c r="U16" s="13"/>
      <c r="V16" s="13"/>
    </row>
    <row r="17" spans="2:22" ht="32.25" customHeight="1" thickTop="1" thickBot="1" x14ac:dyDescent="0.35">
      <c r="B17" s="506" t="s">
        <v>76</v>
      </c>
      <c r="C17" s="508"/>
      <c r="D17" s="509"/>
      <c r="E17" s="507"/>
      <c r="F17" s="641">
        <v>1695.83</v>
      </c>
      <c r="G17" s="642">
        <v>73</v>
      </c>
      <c r="H17" s="532">
        <f t="shared" si="0"/>
        <v>1695.83</v>
      </c>
      <c r="I17" s="533">
        <f t="shared" si="0"/>
        <v>73</v>
      </c>
      <c r="J17" s="523"/>
      <c r="K17" s="524">
        <v>1695.83</v>
      </c>
      <c r="L17" s="525">
        <v>73</v>
      </c>
      <c r="M17" s="526"/>
      <c r="N17" s="629">
        <v>1695.8</v>
      </c>
      <c r="O17" s="630">
        <v>73</v>
      </c>
      <c r="P17" s="566">
        <f t="shared" si="3"/>
        <v>-2.9999999999972715E-2</v>
      </c>
      <c r="Q17" s="567">
        <f t="shared" si="3"/>
        <v>0</v>
      </c>
      <c r="R17" s="436"/>
      <c r="S17" s="626"/>
      <c r="T17" s="13"/>
      <c r="U17" s="13"/>
      <c r="V17" s="13"/>
    </row>
    <row r="18" spans="2:22" ht="29.25" hidden="1" customHeight="1" thickTop="1" thickBot="1" x14ac:dyDescent="0.35">
      <c r="B18" s="514" t="s">
        <v>22</v>
      </c>
      <c r="C18" s="28"/>
      <c r="D18" s="29"/>
      <c r="E18" s="30"/>
      <c r="F18" s="28"/>
      <c r="G18" s="31"/>
      <c r="H18" s="521">
        <f t="shared" si="0"/>
        <v>0</v>
      </c>
      <c r="I18" s="522">
        <f t="shared" si="0"/>
        <v>0</v>
      </c>
      <c r="J18" s="523"/>
      <c r="K18" s="524"/>
      <c r="L18" s="525"/>
      <c r="M18" s="526"/>
      <c r="N18" s="631"/>
      <c r="O18" s="632"/>
      <c r="P18" s="585">
        <f t="shared" si="3"/>
        <v>0</v>
      </c>
      <c r="Q18" s="326">
        <f t="shared" si="3"/>
        <v>0</v>
      </c>
      <c r="R18" s="437"/>
      <c r="S18" s="608"/>
      <c r="T18" s="13"/>
      <c r="U18" s="13"/>
      <c r="V18" s="13"/>
    </row>
    <row r="19" spans="2:22" ht="32.25" hidden="1" customHeight="1" thickTop="1" thickBot="1" x14ac:dyDescent="0.35">
      <c r="B19" s="514" t="s">
        <v>119</v>
      </c>
      <c r="C19" s="28"/>
      <c r="D19" s="29"/>
      <c r="E19" s="30"/>
      <c r="F19" s="28"/>
      <c r="G19" s="31"/>
      <c r="H19" s="521">
        <f t="shared" si="0"/>
        <v>0</v>
      </c>
      <c r="I19" s="522">
        <f t="shared" si="0"/>
        <v>0</v>
      </c>
      <c r="J19" s="523"/>
      <c r="K19" s="524"/>
      <c r="L19" s="525"/>
      <c r="M19" s="526"/>
      <c r="N19" s="631"/>
      <c r="O19" s="632"/>
      <c r="P19" s="327">
        <f t="shared" si="3"/>
        <v>0</v>
      </c>
      <c r="Q19" s="328">
        <f t="shared" si="3"/>
        <v>0</v>
      </c>
      <c r="R19" s="622"/>
      <c r="S19" s="607"/>
      <c r="T19" s="13"/>
      <c r="U19" s="13"/>
      <c r="V19" s="13"/>
    </row>
    <row r="20" spans="2:22" ht="32.25" customHeight="1" thickTop="1" thickBot="1" x14ac:dyDescent="0.35">
      <c r="B20" s="514" t="s">
        <v>61</v>
      </c>
      <c r="C20" s="28">
        <v>183.73</v>
      </c>
      <c r="D20" s="29">
        <v>10</v>
      </c>
      <c r="E20" s="30"/>
      <c r="F20" s="28">
        <v>1012.79</v>
      </c>
      <c r="G20" s="31">
        <v>43</v>
      </c>
      <c r="H20" s="530">
        <f t="shared" si="0"/>
        <v>1196.52</v>
      </c>
      <c r="I20" s="534">
        <f t="shared" si="0"/>
        <v>53</v>
      </c>
      <c r="J20" s="523"/>
      <c r="K20" s="524">
        <v>1196.52</v>
      </c>
      <c r="L20" s="525">
        <v>53</v>
      </c>
      <c r="M20" s="526"/>
      <c r="N20" s="631">
        <v>1206.19</v>
      </c>
      <c r="O20" s="632">
        <v>53</v>
      </c>
      <c r="P20" s="475">
        <f t="shared" si="3"/>
        <v>9.6700000000000728</v>
      </c>
      <c r="Q20" s="328">
        <f t="shared" si="3"/>
        <v>0</v>
      </c>
      <c r="R20" s="413"/>
      <c r="S20" s="738"/>
      <c r="T20" s="77"/>
      <c r="U20" s="77"/>
      <c r="V20" s="13"/>
    </row>
    <row r="21" spans="2:22" ht="32.25" hidden="1" customHeight="1" thickTop="1" thickBot="1" x14ac:dyDescent="0.35">
      <c r="B21" s="514" t="s">
        <v>25</v>
      </c>
      <c r="C21" s="28"/>
      <c r="D21" s="29"/>
      <c r="E21" s="30"/>
      <c r="F21" s="28"/>
      <c r="G21" s="31"/>
      <c r="H21" s="521">
        <f t="shared" si="0"/>
        <v>0</v>
      </c>
      <c r="I21" s="522">
        <f t="shared" si="0"/>
        <v>0</v>
      </c>
      <c r="J21" s="523"/>
      <c r="K21" s="524"/>
      <c r="L21" s="525"/>
      <c r="M21" s="526"/>
      <c r="N21" s="631"/>
      <c r="O21" s="632"/>
      <c r="P21" s="475">
        <f t="shared" si="3"/>
        <v>0</v>
      </c>
      <c r="Q21" s="328">
        <f t="shared" si="3"/>
        <v>0</v>
      </c>
      <c r="R21" s="623"/>
      <c r="S21" s="738"/>
      <c r="T21" s="78"/>
      <c r="U21" s="78"/>
      <c r="V21" s="13"/>
    </row>
    <row r="22" spans="2:22" ht="29.25" customHeight="1" thickTop="1" thickBot="1" x14ac:dyDescent="0.35">
      <c r="B22" s="514" t="s">
        <v>26</v>
      </c>
      <c r="C22" s="28"/>
      <c r="D22" s="29"/>
      <c r="E22" s="30"/>
      <c r="F22" s="28">
        <v>478.73</v>
      </c>
      <c r="G22" s="31">
        <v>27</v>
      </c>
      <c r="H22" s="530">
        <f t="shared" si="0"/>
        <v>478.73</v>
      </c>
      <c r="I22" s="534">
        <f t="shared" si="0"/>
        <v>27</v>
      </c>
      <c r="J22" s="523"/>
      <c r="K22" s="524">
        <v>478.73</v>
      </c>
      <c r="L22" s="525">
        <v>27</v>
      </c>
      <c r="M22" s="526"/>
      <c r="N22" s="631">
        <v>493.56</v>
      </c>
      <c r="O22" s="632">
        <v>27</v>
      </c>
      <c r="P22" s="475">
        <f t="shared" si="3"/>
        <v>14.829999999999984</v>
      </c>
      <c r="Q22" s="328">
        <f t="shared" si="3"/>
        <v>0</v>
      </c>
      <c r="R22" s="624"/>
      <c r="S22" s="738"/>
      <c r="T22" s="13"/>
      <c r="U22" s="13"/>
      <c r="V22" s="13"/>
    </row>
    <row r="23" spans="2:22" ht="29.25" hidden="1" customHeight="1" thickTop="1" thickBot="1" x14ac:dyDescent="0.35">
      <c r="B23" s="514" t="s">
        <v>94</v>
      </c>
      <c r="C23" s="28"/>
      <c r="D23" s="29"/>
      <c r="E23" s="30"/>
      <c r="F23" s="28"/>
      <c r="G23" s="31"/>
      <c r="H23" s="521">
        <f t="shared" ref="H23:I46" si="4">F23+C23</f>
        <v>0</v>
      </c>
      <c r="I23" s="522">
        <f t="shared" si="4"/>
        <v>0</v>
      </c>
      <c r="J23" s="523"/>
      <c r="K23" s="524"/>
      <c r="L23" s="525"/>
      <c r="M23" s="526"/>
      <c r="N23" s="631"/>
      <c r="O23" s="632"/>
      <c r="P23" s="327">
        <f t="shared" si="3"/>
        <v>0</v>
      </c>
      <c r="Q23" s="328">
        <f t="shared" si="3"/>
        <v>0</v>
      </c>
      <c r="R23" s="414"/>
      <c r="S23" s="738"/>
      <c r="T23" s="13"/>
      <c r="U23" s="13"/>
      <c r="V23" s="13"/>
    </row>
    <row r="24" spans="2:22" ht="30" customHeight="1" thickTop="1" thickBot="1" x14ac:dyDescent="0.35">
      <c r="B24" s="514" t="s">
        <v>29</v>
      </c>
      <c r="C24" s="28"/>
      <c r="D24" s="29"/>
      <c r="E24" s="30"/>
      <c r="F24" s="28">
        <v>467.62</v>
      </c>
      <c r="G24" s="31">
        <v>103</v>
      </c>
      <c r="H24" s="643">
        <f t="shared" si="4"/>
        <v>467.62</v>
      </c>
      <c r="I24" s="644">
        <f t="shared" si="4"/>
        <v>103</v>
      </c>
      <c r="J24" s="523"/>
      <c r="K24" s="524">
        <v>468.02</v>
      </c>
      <c r="L24" s="525">
        <v>103</v>
      </c>
      <c r="M24" s="526"/>
      <c r="N24" s="631">
        <v>467.62</v>
      </c>
      <c r="O24" s="632">
        <v>103</v>
      </c>
      <c r="P24" s="327">
        <f t="shared" si="3"/>
        <v>0</v>
      </c>
      <c r="Q24" s="328">
        <f t="shared" si="3"/>
        <v>0</v>
      </c>
      <c r="R24" s="438"/>
      <c r="S24" s="652" t="s">
        <v>155</v>
      </c>
      <c r="T24" s="13"/>
      <c r="U24" s="13"/>
      <c r="V24" s="13"/>
    </row>
    <row r="25" spans="2:22" ht="32.25" customHeight="1" thickTop="1" thickBot="1" x14ac:dyDescent="0.35">
      <c r="B25" s="514" t="s">
        <v>27</v>
      </c>
      <c r="C25" s="28"/>
      <c r="D25" s="29"/>
      <c r="E25" s="30"/>
      <c r="F25" s="28">
        <v>1010.2</v>
      </c>
      <c r="G25" s="31">
        <v>37</v>
      </c>
      <c r="H25" s="530">
        <f t="shared" si="4"/>
        <v>1010.2</v>
      </c>
      <c r="I25" s="534">
        <f t="shared" si="4"/>
        <v>37</v>
      </c>
      <c r="J25" s="523"/>
      <c r="K25" s="524">
        <v>1010.2</v>
      </c>
      <c r="L25" s="525">
        <v>37</v>
      </c>
      <c r="M25" s="526"/>
      <c r="N25" s="631">
        <v>1010.2</v>
      </c>
      <c r="O25" s="632">
        <v>37</v>
      </c>
      <c r="P25" s="327">
        <f t="shared" si="3"/>
        <v>0</v>
      </c>
      <c r="Q25" s="328">
        <f t="shared" si="3"/>
        <v>0</v>
      </c>
      <c r="R25" s="625"/>
      <c r="S25" s="610"/>
      <c r="T25" s="13"/>
      <c r="U25" s="13"/>
      <c r="V25" s="13"/>
    </row>
    <row r="26" spans="2:22" ht="29.25" hidden="1" customHeight="1" thickTop="1" thickBot="1" x14ac:dyDescent="0.35">
      <c r="B26" s="514" t="s">
        <v>72</v>
      </c>
      <c r="C26" s="28"/>
      <c r="D26" s="29"/>
      <c r="E26" s="30"/>
      <c r="F26" s="87"/>
      <c r="G26" s="88"/>
      <c r="H26" s="521">
        <f t="shared" si="4"/>
        <v>0</v>
      </c>
      <c r="I26" s="522">
        <f t="shared" si="4"/>
        <v>0</v>
      </c>
      <c r="J26" s="523"/>
      <c r="K26" s="524"/>
      <c r="L26" s="525"/>
      <c r="M26" s="526"/>
      <c r="N26" s="631"/>
      <c r="O26" s="632"/>
      <c r="P26" s="327">
        <f t="shared" si="3"/>
        <v>0</v>
      </c>
      <c r="Q26" s="328">
        <f t="shared" si="3"/>
        <v>0</v>
      </c>
      <c r="R26" s="211"/>
      <c r="S26" s="605"/>
      <c r="T26" s="13"/>
      <c r="U26" s="13"/>
      <c r="V26" s="13"/>
    </row>
    <row r="27" spans="2:22" ht="29.25" hidden="1" customHeight="1" thickTop="1" thickBot="1" x14ac:dyDescent="0.35">
      <c r="B27" s="515" t="s">
        <v>33</v>
      </c>
      <c r="C27" s="28"/>
      <c r="D27" s="29"/>
      <c r="E27" s="30"/>
      <c r="F27" s="87"/>
      <c r="G27" s="88"/>
      <c r="H27" s="521">
        <f t="shared" si="4"/>
        <v>0</v>
      </c>
      <c r="I27" s="522">
        <f t="shared" si="4"/>
        <v>0</v>
      </c>
      <c r="J27" s="523"/>
      <c r="K27" s="524"/>
      <c r="L27" s="525"/>
      <c r="M27" s="526"/>
      <c r="N27" s="631"/>
      <c r="O27" s="632"/>
      <c r="P27" s="327">
        <f t="shared" si="3"/>
        <v>0</v>
      </c>
      <c r="Q27" s="328">
        <f t="shared" si="3"/>
        <v>0</v>
      </c>
      <c r="R27" s="211"/>
      <c r="S27" s="611"/>
      <c r="T27" s="13"/>
      <c r="U27" s="13"/>
      <c r="V27" s="13"/>
    </row>
    <row r="28" spans="2:22" ht="32.25" hidden="1" customHeight="1" thickTop="1" thickBot="1" x14ac:dyDescent="0.35">
      <c r="B28" s="514" t="s">
        <v>34</v>
      </c>
      <c r="C28" s="28"/>
      <c r="D28" s="29"/>
      <c r="E28" s="30"/>
      <c r="F28" s="87"/>
      <c r="G28" s="88"/>
      <c r="H28" s="521">
        <f t="shared" si="4"/>
        <v>0</v>
      </c>
      <c r="I28" s="522">
        <f t="shared" si="4"/>
        <v>0</v>
      </c>
      <c r="J28" s="523"/>
      <c r="K28" s="524"/>
      <c r="L28" s="525"/>
      <c r="M28" s="526"/>
      <c r="N28" s="631"/>
      <c r="O28" s="632"/>
      <c r="P28" s="327">
        <f t="shared" si="3"/>
        <v>0</v>
      </c>
      <c r="Q28" s="328">
        <f t="shared" si="3"/>
        <v>0</v>
      </c>
      <c r="R28" s="211"/>
      <c r="S28" s="605"/>
      <c r="T28" s="13"/>
      <c r="U28" s="13"/>
      <c r="V28" s="13"/>
    </row>
    <row r="29" spans="2:22" ht="32.25" hidden="1" customHeight="1" thickTop="1" thickBot="1" x14ac:dyDescent="0.35">
      <c r="B29" s="514" t="s">
        <v>70</v>
      </c>
      <c r="C29" s="28"/>
      <c r="D29" s="29"/>
      <c r="E29" s="30"/>
      <c r="F29" s="87"/>
      <c r="G29" s="88"/>
      <c r="H29" s="521">
        <f t="shared" si="4"/>
        <v>0</v>
      </c>
      <c r="I29" s="522">
        <f t="shared" si="4"/>
        <v>0</v>
      </c>
      <c r="J29" s="523"/>
      <c r="K29" s="524"/>
      <c r="L29" s="525"/>
      <c r="M29" s="526"/>
      <c r="N29" s="631"/>
      <c r="O29" s="632"/>
      <c r="P29" s="327">
        <f t="shared" si="3"/>
        <v>0</v>
      </c>
      <c r="Q29" s="328">
        <f t="shared" si="3"/>
        <v>0</v>
      </c>
      <c r="R29" s="415"/>
      <c r="S29" s="610"/>
      <c r="T29" s="13"/>
      <c r="U29" s="13"/>
      <c r="V29" s="13"/>
    </row>
    <row r="30" spans="2:22" ht="29.25" customHeight="1" thickTop="1" thickBot="1" x14ac:dyDescent="0.35">
      <c r="B30" s="514" t="s">
        <v>39</v>
      </c>
      <c r="C30" s="28"/>
      <c r="D30" s="29"/>
      <c r="E30" s="30"/>
      <c r="F30" s="87">
        <v>8492.64</v>
      </c>
      <c r="G30" s="88">
        <v>312</v>
      </c>
      <c r="H30" s="645">
        <f t="shared" si="4"/>
        <v>8492.64</v>
      </c>
      <c r="I30" s="646">
        <f t="shared" si="4"/>
        <v>312</v>
      </c>
      <c r="J30" s="523"/>
      <c r="K30" s="524">
        <v>8483.1200000000008</v>
      </c>
      <c r="L30" s="525">
        <v>312</v>
      </c>
      <c r="M30" s="526"/>
      <c r="N30" s="631">
        <v>8492.64</v>
      </c>
      <c r="O30" s="632">
        <v>312</v>
      </c>
      <c r="P30" s="327">
        <f t="shared" si="3"/>
        <v>0</v>
      </c>
      <c r="Q30" s="328">
        <f t="shared" si="3"/>
        <v>0</v>
      </c>
      <c r="R30" s="621"/>
      <c r="S30" s="612"/>
      <c r="T30" s="13"/>
      <c r="U30" s="13"/>
      <c r="V30" s="13"/>
    </row>
    <row r="31" spans="2:22" ht="29.25" hidden="1" customHeight="1" thickTop="1" thickBot="1" x14ac:dyDescent="0.35">
      <c r="B31" s="592" t="s">
        <v>120</v>
      </c>
      <c r="C31" s="28"/>
      <c r="D31" s="29"/>
      <c r="E31" s="30"/>
      <c r="F31" s="87"/>
      <c r="G31" s="88"/>
      <c r="H31" s="535">
        <f t="shared" si="4"/>
        <v>0</v>
      </c>
      <c r="I31" s="536">
        <f t="shared" si="4"/>
        <v>0</v>
      </c>
      <c r="J31" s="523"/>
      <c r="K31" s="524"/>
      <c r="L31" s="525"/>
      <c r="M31" s="526"/>
      <c r="N31" s="631"/>
      <c r="O31" s="632"/>
      <c r="P31" s="327">
        <f t="shared" si="3"/>
        <v>0</v>
      </c>
      <c r="Q31" s="328">
        <f t="shared" si="3"/>
        <v>0</v>
      </c>
      <c r="R31" s="621"/>
      <c r="S31" s="613"/>
      <c r="T31" s="13"/>
      <c r="U31" s="13"/>
      <c r="V31" s="13"/>
    </row>
    <row r="32" spans="2:22" ht="29.25" customHeight="1" thickTop="1" thickBot="1" x14ac:dyDescent="0.35">
      <c r="B32" s="514" t="s">
        <v>57</v>
      </c>
      <c r="C32" s="28">
        <v>6400</v>
      </c>
      <c r="D32" s="29">
        <v>640</v>
      </c>
      <c r="E32" s="30"/>
      <c r="F32" s="87"/>
      <c r="G32" s="88"/>
      <c r="H32" s="645">
        <f t="shared" si="4"/>
        <v>6400</v>
      </c>
      <c r="I32" s="646">
        <f t="shared" si="4"/>
        <v>640</v>
      </c>
      <c r="J32" s="523"/>
      <c r="K32" s="524">
        <v>6400</v>
      </c>
      <c r="L32" s="525">
        <v>640</v>
      </c>
      <c r="M32" s="526"/>
      <c r="N32" s="631">
        <v>6400</v>
      </c>
      <c r="O32" s="632">
        <v>640</v>
      </c>
      <c r="P32" s="327">
        <f t="shared" si="3"/>
        <v>0</v>
      </c>
      <c r="Q32" s="328">
        <f t="shared" si="3"/>
        <v>0</v>
      </c>
      <c r="R32" s="416"/>
      <c r="S32" s="605"/>
      <c r="T32" s="13"/>
      <c r="U32" s="13"/>
      <c r="V32" s="13"/>
    </row>
    <row r="33" spans="1:22" ht="29.25" customHeight="1" thickTop="1" thickBot="1" x14ac:dyDescent="0.35">
      <c r="B33" s="516" t="s">
        <v>95</v>
      </c>
      <c r="C33" s="96">
        <v>1590</v>
      </c>
      <c r="D33" s="97">
        <v>159</v>
      </c>
      <c r="E33" s="98"/>
      <c r="F33" s="96"/>
      <c r="G33" s="103"/>
      <c r="H33" s="645">
        <f t="shared" si="4"/>
        <v>1590</v>
      </c>
      <c r="I33" s="646">
        <f t="shared" si="4"/>
        <v>159</v>
      </c>
      <c r="J33" s="523"/>
      <c r="K33" s="524">
        <v>1590</v>
      </c>
      <c r="L33" s="525">
        <v>159</v>
      </c>
      <c r="M33" s="526"/>
      <c r="N33" s="631">
        <v>1590</v>
      </c>
      <c r="O33" s="632">
        <v>159</v>
      </c>
      <c r="P33" s="327">
        <f t="shared" si="3"/>
        <v>0</v>
      </c>
      <c r="Q33" s="328">
        <f t="shared" si="3"/>
        <v>0</v>
      </c>
      <c r="R33" s="417"/>
      <c r="S33" s="605"/>
      <c r="T33" s="13"/>
      <c r="U33" s="13"/>
      <c r="V33" s="13"/>
    </row>
    <row r="34" spans="1:22" ht="32.25" hidden="1" customHeight="1" thickTop="1" thickBot="1" x14ac:dyDescent="0.35">
      <c r="B34" s="186" t="s">
        <v>32</v>
      </c>
      <c r="C34" s="96"/>
      <c r="D34" s="97"/>
      <c r="E34" s="102"/>
      <c r="F34" s="96"/>
      <c r="G34" s="103"/>
      <c r="H34" s="535">
        <f t="shared" si="4"/>
        <v>0</v>
      </c>
      <c r="I34" s="536">
        <f t="shared" si="4"/>
        <v>0</v>
      </c>
      <c r="J34" s="523"/>
      <c r="K34" s="524"/>
      <c r="L34" s="525"/>
      <c r="M34" s="526"/>
      <c r="N34" s="631"/>
      <c r="O34" s="632"/>
      <c r="P34" s="327">
        <f t="shared" si="3"/>
        <v>0</v>
      </c>
      <c r="Q34" s="328">
        <f t="shared" si="3"/>
        <v>0</v>
      </c>
      <c r="R34" s="418"/>
      <c r="S34" s="605"/>
      <c r="T34" s="13"/>
      <c r="U34" s="13"/>
      <c r="V34" s="13"/>
    </row>
    <row r="35" spans="1:22" ht="32.25" hidden="1" customHeight="1" thickTop="1" thickBot="1" x14ac:dyDescent="0.35">
      <c r="B35" s="186" t="s">
        <v>31</v>
      </c>
      <c r="C35" s="96"/>
      <c r="D35" s="97"/>
      <c r="E35" s="102"/>
      <c r="F35" s="96"/>
      <c r="G35" s="103"/>
      <c r="H35" s="535">
        <f t="shared" si="4"/>
        <v>0</v>
      </c>
      <c r="I35" s="536">
        <f t="shared" si="4"/>
        <v>0</v>
      </c>
      <c r="J35" s="523"/>
      <c r="K35" s="524"/>
      <c r="L35" s="525"/>
      <c r="M35" s="526"/>
      <c r="N35" s="631"/>
      <c r="O35" s="632"/>
      <c r="P35" s="327">
        <f t="shared" si="3"/>
        <v>0</v>
      </c>
      <c r="Q35" s="328">
        <f t="shared" si="3"/>
        <v>0</v>
      </c>
      <c r="R35" s="418"/>
      <c r="S35" s="614"/>
      <c r="T35" s="13"/>
      <c r="U35" s="13"/>
      <c r="V35" s="13"/>
    </row>
    <row r="36" spans="1:22" ht="32.25" customHeight="1" thickTop="1" thickBot="1" x14ac:dyDescent="0.35">
      <c r="B36" s="517" t="s">
        <v>132</v>
      </c>
      <c r="C36" s="28"/>
      <c r="D36" s="29"/>
      <c r="E36" s="102"/>
      <c r="F36" s="96">
        <v>300</v>
      </c>
      <c r="G36" s="103">
        <v>20</v>
      </c>
      <c r="H36" s="645">
        <f t="shared" si="4"/>
        <v>300</v>
      </c>
      <c r="I36" s="646">
        <f t="shared" si="4"/>
        <v>20</v>
      </c>
      <c r="J36" s="523"/>
      <c r="K36" s="524">
        <v>300</v>
      </c>
      <c r="L36" s="525">
        <v>20</v>
      </c>
      <c r="M36" s="526"/>
      <c r="N36" s="631">
        <v>285</v>
      </c>
      <c r="O36" s="632">
        <v>19</v>
      </c>
      <c r="P36" s="475">
        <f t="shared" si="3"/>
        <v>-15</v>
      </c>
      <c r="Q36" s="476">
        <f t="shared" si="3"/>
        <v>-1</v>
      </c>
      <c r="R36" s="623"/>
      <c r="S36" s="649" t="s">
        <v>153</v>
      </c>
      <c r="T36" s="13"/>
      <c r="U36" s="13"/>
      <c r="V36" s="13"/>
    </row>
    <row r="37" spans="1:22" ht="29.25" hidden="1" customHeight="1" thickTop="1" thickBot="1" x14ac:dyDescent="0.35">
      <c r="A37" s="109"/>
      <c r="B37" s="518" t="s">
        <v>140</v>
      </c>
      <c r="C37" s="28"/>
      <c r="D37" s="29"/>
      <c r="E37" s="102"/>
      <c r="F37" s="28"/>
      <c r="G37" s="31"/>
      <c r="H37" s="535">
        <f t="shared" si="4"/>
        <v>0</v>
      </c>
      <c r="I37" s="536">
        <f t="shared" si="4"/>
        <v>0</v>
      </c>
      <c r="J37" s="523"/>
      <c r="K37" s="524"/>
      <c r="L37" s="525"/>
      <c r="M37" s="526"/>
      <c r="N37" s="631"/>
      <c r="O37" s="632"/>
      <c r="P37" s="327">
        <f t="shared" si="3"/>
        <v>0</v>
      </c>
      <c r="Q37" s="328">
        <f t="shared" si="3"/>
        <v>0</v>
      </c>
      <c r="R37" s="623"/>
      <c r="S37" s="615"/>
      <c r="T37" s="13"/>
      <c r="U37" s="13"/>
      <c r="V37" s="13"/>
    </row>
    <row r="38" spans="1:22" ht="39" hidden="1" thickTop="1" thickBot="1" x14ac:dyDescent="0.35">
      <c r="B38" s="504" t="s">
        <v>130</v>
      </c>
      <c r="C38" s="28"/>
      <c r="D38" s="29"/>
      <c r="E38" s="102"/>
      <c r="F38" s="96"/>
      <c r="G38" s="103"/>
      <c r="H38" s="537">
        <f t="shared" si="4"/>
        <v>0</v>
      </c>
      <c r="I38" s="538">
        <f t="shared" si="4"/>
        <v>0</v>
      </c>
      <c r="J38" s="523"/>
      <c r="K38" s="524"/>
      <c r="L38" s="525"/>
      <c r="M38" s="526"/>
      <c r="N38" s="637"/>
      <c r="O38" s="638"/>
      <c r="P38" s="327">
        <f t="shared" si="3"/>
        <v>0</v>
      </c>
      <c r="Q38" s="328">
        <f t="shared" si="3"/>
        <v>0</v>
      </c>
      <c r="R38" s="114"/>
      <c r="S38" s="616"/>
      <c r="T38" s="13"/>
      <c r="U38" s="13"/>
      <c r="V38" s="13"/>
    </row>
    <row r="39" spans="1:22" ht="32.25" hidden="1" customHeight="1" thickTop="1" thickBot="1" x14ac:dyDescent="0.35">
      <c r="B39" s="505" t="s">
        <v>131</v>
      </c>
      <c r="C39" s="115"/>
      <c r="D39" s="29"/>
      <c r="E39" s="102"/>
      <c r="F39" s="96"/>
      <c r="G39" s="103"/>
      <c r="H39" s="537">
        <f t="shared" si="4"/>
        <v>0</v>
      </c>
      <c r="I39" s="538">
        <f t="shared" si="4"/>
        <v>0</v>
      </c>
      <c r="J39" s="523"/>
      <c r="K39" s="524"/>
      <c r="L39" s="525"/>
      <c r="M39" s="526"/>
      <c r="N39" s="631"/>
      <c r="O39" s="632"/>
      <c r="P39" s="327">
        <f t="shared" si="3"/>
        <v>0</v>
      </c>
      <c r="Q39" s="328">
        <f t="shared" si="3"/>
        <v>0</v>
      </c>
      <c r="R39" s="419"/>
      <c r="S39" s="617"/>
      <c r="T39" s="13"/>
      <c r="U39" s="13"/>
      <c r="V39" s="13"/>
    </row>
    <row r="40" spans="1:22" ht="32.25" customHeight="1" thickTop="1" thickBot="1" x14ac:dyDescent="0.35">
      <c r="B40" s="519" t="s">
        <v>37</v>
      </c>
      <c r="C40" s="255"/>
      <c r="D40" s="97"/>
      <c r="E40" s="102"/>
      <c r="F40" s="96">
        <v>413.95</v>
      </c>
      <c r="G40" s="258">
        <v>16</v>
      </c>
      <c r="H40" s="647">
        <f t="shared" si="4"/>
        <v>413.95</v>
      </c>
      <c r="I40" s="648">
        <f t="shared" si="4"/>
        <v>16</v>
      </c>
      <c r="J40" s="523"/>
      <c r="K40" s="540">
        <v>413.95</v>
      </c>
      <c r="L40" s="541">
        <v>16</v>
      </c>
      <c r="M40" s="526"/>
      <c r="N40" s="631">
        <v>413.95</v>
      </c>
      <c r="O40" s="632">
        <v>16</v>
      </c>
      <c r="P40" s="327">
        <f t="shared" ref="P40:Q43" si="5">H40-K40</f>
        <v>0</v>
      </c>
      <c r="Q40" s="328">
        <f t="shared" si="5"/>
        <v>0</v>
      </c>
      <c r="R40" s="419"/>
      <c r="S40" s="605"/>
      <c r="T40" s="13"/>
      <c r="U40" s="13"/>
      <c r="V40" s="13"/>
    </row>
    <row r="41" spans="1:22" ht="32.25" hidden="1" customHeight="1" thickTop="1" thickBot="1" x14ac:dyDescent="0.35">
      <c r="B41" s="519" t="s">
        <v>41</v>
      </c>
      <c r="C41" s="255"/>
      <c r="D41" s="97"/>
      <c r="E41" s="111"/>
      <c r="F41" s="96"/>
      <c r="G41" s="258"/>
      <c r="H41" s="539">
        <f t="shared" si="4"/>
        <v>0</v>
      </c>
      <c r="I41" s="538">
        <f t="shared" si="4"/>
        <v>0</v>
      </c>
      <c r="J41" s="542"/>
      <c r="K41" s="543"/>
      <c r="L41" s="544"/>
      <c r="M41" s="542"/>
      <c r="N41" s="631"/>
      <c r="O41" s="632"/>
      <c r="P41" s="327">
        <f t="shared" si="5"/>
        <v>0</v>
      </c>
      <c r="Q41" s="328">
        <f t="shared" si="5"/>
        <v>0</v>
      </c>
      <c r="R41" s="420"/>
      <c r="S41" s="605"/>
      <c r="T41" s="13"/>
      <c r="U41" s="13"/>
      <c r="V41" s="13"/>
    </row>
    <row r="42" spans="1:22" ht="32.25" hidden="1" customHeight="1" thickTop="1" thickBot="1" x14ac:dyDescent="0.35">
      <c r="B42" s="520" t="s">
        <v>43</v>
      </c>
      <c r="C42" s="115"/>
      <c r="D42" s="29"/>
      <c r="E42" s="30"/>
      <c r="F42" s="28"/>
      <c r="G42" s="259"/>
      <c r="H42" s="539">
        <f t="shared" si="4"/>
        <v>0</v>
      </c>
      <c r="I42" s="538">
        <f t="shared" si="4"/>
        <v>0</v>
      </c>
      <c r="J42" s="523"/>
      <c r="K42" s="543"/>
      <c r="L42" s="544"/>
      <c r="M42" s="542"/>
      <c r="N42" s="631"/>
      <c r="O42" s="632"/>
      <c r="P42" s="327">
        <f t="shared" si="5"/>
        <v>0</v>
      </c>
      <c r="Q42" s="328">
        <f t="shared" si="5"/>
        <v>0</v>
      </c>
      <c r="R42" s="623"/>
      <c r="S42" s="605"/>
      <c r="T42" s="13"/>
      <c r="U42" s="13"/>
      <c r="V42" s="13"/>
    </row>
    <row r="43" spans="1:22" ht="36.75" hidden="1" customHeight="1" thickTop="1" thickBot="1" x14ac:dyDescent="0.35">
      <c r="B43" s="520" t="s">
        <v>42</v>
      </c>
      <c r="C43" s="115"/>
      <c r="D43" s="29"/>
      <c r="E43" s="30"/>
      <c r="F43" s="28"/>
      <c r="G43" s="259"/>
      <c r="H43" s="539">
        <f t="shared" si="4"/>
        <v>0</v>
      </c>
      <c r="I43" s="538">
        <f t="shared" si="4"/>
        <v>0</v>
      </c>
      <c r="J43" s="523"/>
      <c r="K43" s="543"/>
      <c r="L43" s="544"/>
      <c r="M43" s="542"/>
      <c r="N43" s="631"/>
      <c r="O43" s="632"/>
      <c r="P43" s="327">
        <f t="shared" si="5"/>
        <v>0</v>
      </c>
      <c r="Q43" s="328">
        <f t="shared" si="5"/>
        <v>0</v>
      </c>
      <c r="R43" s="623"/>
      <c r="S43" s="605"/>
      <c r="T43" s="13"/>
      <c r="U43" s="13"/>
      <c r="V43" s="13"/>
    </row>
    <row r="44" spans="1:22" ht="29.25" customHeight="1" thickTop="1" thickBot="1" x14ac:dyDescent="0.35">
      <c r="B44" s="519" t="s">
        <v>74</v>
      </c>
      <c r="C44" s="115">
        <v>264.36</v>
      </c>
      <c r="D44" s="29">
        <v>10</v>
      </c>
      <c r="E44" s="30"/>
      <c r="F44" s="28">
        <v>625.01</v>
      </c>
      <c r="G44" s="259">
        <v>21</v>
      </c>
      <c r="H44" s="647">
        <f t="shared" si="4"/>
        <v>889.37</v>
      </c>
      <c r="I44" s="648">
        <f t="shared" si="4"/>
        <v>31</v>
      </c>
      <c r="J44" s="523"/>
      <c r="K44" s="543">
        <v>889.28</v>
      </c>
      <c r="L44" s="544">
        <v>31</v>
      </c>
      <c r="M44" s="542"/>
      <c r="N44" s="631">
        <v>889.5</v>
      </c>
      <c r="O44" s="632">
        <v>31</v>
      </c>
      <c r="P44" s="327">
        <f>N44-H44</f>
        <v>0.12999999999999545</v>
      </c>
      <c r="Q44" s="328">
        <f>O44-I44</f>
        <v>0</v>
      </c>
      <c r="R44" s="623"/>
      <c r="S44" s="605"/>
      <c r="T44" s="13"/>
      <c r="U44" s="13"/>
      <c r="V44" s="13"/>
    </row>
    <row r="45" spans="1:22" ht="45.75" hidden="1" customHeight="1" thickTop="1" thickBot="1" x14ac:dyDescent="0.4">
      <c r="B45" s="519" t="s">
        <v>60</v>
      </c>
      <c r="C45" s="375"/>
      <c r="D45" s="374"/>
      <c r="E45" s="30"/>
      <c r="F45" s="28"/>
      <c r="G45" s="259"/>
      <c r="H45" s="539">
        <f t="shared" si="4"/>
        <v>0</v>
      </c>
      <c r="I45" s="545">
        <f t="shared" si="4"/>
        <v>0</v>
      </c>
      <c r="J45" s="523"/>
      <c r="K45" s="543"/>
      <c r="L45" s="546"/>
      <c r="M45" s="542"/>
      <c r="N45" s="631"/>
      <c r="O45" s="632"/>
      <c r="P45" s="327">
        <f t="shared" ref="P45:Q46" si="6">N45-H45</f>
        <v>0</v>
      </c>
      <c r="Q45" s="328">
        <f t="shared" si="6"/>
        <v>0</v>
      </c>
      <c r="R45" s="623"/>
      <c r="S45" s="611"/>
      <c r="T45" s="13"/>
      <c r="U45" s="13"/>
      <c r="V45" s="13"/>
    </row>
    <row r="46" spans="1:22" ht="33.75" hidden="1" customHeight="1" thickTop="1" thickBot="1" x14ac:dyDescent="0.35">
      <c r="B46" s="519" t="s">
        <v>44</v>
      </c>
      <c r="C46" s="115"/>
      <c r="D46" s="29"/>
      <c r="E46" s="30"/>
      <c r="F46" s="28"/>
      <c r="G46" s="259"/>
      <c r="H46" s="539">
        <f t="shared" si="4"/>
        <v>0</v>
      </c>
      <c r="I46" s="538">
        <f t="shared" si="4"/>
        <v>0</v>
      </c>
      <c r="J46" s="523"/>
      <c r="K46" s="543"/>
      <c r="L46" s="544"/>
      <c r="M46" s="542"/>
      <c r="N46" s="631"/>
      <c r="O46" s="632"/>
      <c r="P46" s="327">
        <f t="shared" si="6"/>
        <v>0</v>
      </c>
      <c r="Q46" s="328">
        <f t="shared" si="6"/>
        <v>0</v>
      </c>
      <c r="R46" s="623"/>
      <c r="S46" s="605"/>
      <c r="T46" s="13"/>
      <c r="U46" s="13"/>
      <c r="V46" s="13"/>
    </row>
    <row r="47" spans="1:22" ht="23.25" customHeight="1" thickTop="1" thickBot="1" x14ac:dyDescent="0.35">
      <c r="B47" s="265" t="s">
        <v>45</v>
      </c>
      <c r="C47" s="440"/>
      <c r="D47" s="441"/>
      <c r="E47" s="442"/>
      <c r="F47" s="28"/>
      <c r="G47" s="259"/>
      <c r="H47" s="539">
        <f t="shared" ref="H47:I49" si="7">F47+C47</f>
        <v>0</v>
      </c>
      <c r="I47" s="538">
        <f t="shared" si="7"/>
        <v>0</v>
      </c>
      <c r="J47" s="523"/>
      <c r="K47" s="543"/>
      <c r="L47" s="544"/>
      <c r="M47" s="542"/>
      <c r="N47" s="629"/>
      <c r="O47" s="630"/>
      <c r="P47" s="327">
        <f t="shared" si="2"/>
        <v>0</v>
      </c>
      <c r="Q47" s="328">
        <f t="shared" si="2"/>
        <v>0</v>
      </c>
      <c r="R47" s="623"/>
      <c r="S47" s="605"/>
      <c r="T47" s="13"/>
      <c r="U47" s="13"/>
      <c r="V47" s="13"/>
    </row>
    <row r="48" spans="1:22" ht="23.25" customHeight="1" thickTop="1" thickBot="1" x14ac:dyDescent="0.35">
      <c r="B48" s="261"/>
      <c r="C48" s="115"/>
      <c r="D48" s="29"/>
      <c r="E48" s="30"/>
      <c r="F48" s="28"/>
      <c r="G48" s="259"/>
      <c r="H48" s="539">
        <f t="shared" si="7"/>
        <v>0</v>
      </c>
      <c r="I48" s="538">
        <f t="shared" si="7"/>
        <v>0</v>
      </c>
      <c r="J48" s="523"/>
      <c r="K48" s="543"/>
      <c r="L48" s="544"/>
      <c r="M48" s="542"/>
      <c r="N48" s="629"/>
      <c r="O48" s="630"/>
      <c r="P48" s="327">
        <f t="shared" si="2"/>
        <v>0</v>
      </c>
      <c r="Q48" s="328">
        <f t="shared" si="2"/>
        <v>0</v>
      </c>
      <c r="R48" s="623"/>
      <c r="S48" s="605"/>
      <c r="T48" s="13"/>
      <c r="U48" s="13"/>
      <c r="V48" s="13"/>
    </row>
    <row r="49" spans="2:22" ht="18.75" thickTop="1" thickBot="1" x14ac:dyDescent="0.35">
      <c r="B49" s="266"/>
      <c r="C49" s="269"/>
      <c r="D49" s="271"/>
      <c r="E49" s="273"/>
      <c r="F49" s="275"/>
      <c r="G49" s="277"/>
      <c r="H49" s="539">
        <f t="shared" si="7"/>
        <v>0</v>
      </c>
      <c r="I49" s="538">
        <f t="shared" si="7"/>
        <v>0</v>
      </c>
      <c r="J49" s="523"/>
      <c r="K49" s="543"/>
      <c r="L49" s="544"/>
      <c r="M49" s="542"/>
      <c r="N49" s="246"/>
      <c r="O49" s="247"/>
      <c r="P49" s="329">
        <f t="shared" si="2"/>
        <v>0</v>
      </c>
      <c r="Q49" s="330">
        <f t="shared" si="2"/>
        <v>0</v>
      </c>
      <c r="R49" s="143"/>
      <c r="S49" s="45"/>
      <c r="T49" s="13"/>
      <c r="U49" s="13"/>
      <c r="V49" s="13"/>
    </row>
    <row r="50" spans="2:22" ht="31.5" customHeight="1" thickBot="1" x14ac:dyDescent="0.35">
      <c r="B50" s="145"/>
      <c r="D50" s="147"/>
      <c r="F50" s="711" t="s">
        <v>46</v>
      </c>
      <c r="G50" s="711"/>
      <c r="H50" s="560">
        <f>SUM(H5:H33)</f>
        <v>25434.93</v>
      </c>
      <c r="I50" s="561">
        <f>SUM(I5:I33)</f>
        <v>1647</v>
      </c>
      <c r="J50" s="149"/>
      <c r="K50" s="149"/>
      <c r="L50" s="149"/>
      <c r="M50" s="150"/>
      <c r="N50" s="559">
        <f>SUM(N5:N41)</f>
        <v>26154.820000000003</v>
      </c>
      <c r="O50" s="559">
        <f>SUM(O5:O41)</f>
        <v>1682</v>
      </c>
      <c r="P50" s="153"/>
      <c r="Q50" s="154"/>
      <c r="R50" s="155"/>
      <c r="S50" s="45"/>
      <c r="T50" s="13"/>
      <c r="U50" s="13"/>
      <c r="V50" s="13"/>
    </row>
    <row r="51" spans="2:22" x14ac:dyDescent="0.3">
      <c r="P51" s="157"/>
      <c r="Q51" s="158"/>
      <c r="R51" s="439"/>
      <c r="S51" s="45"/>
      <c r="T51" s="13"/>
      <c r="U51" s="13"/>
      <c r="V51" s="13"/>
    </row>
    <row r="52" spans="2:22" hidden="1" x14ac:dyDescent="0.3">
      <c r="B52" s="77"/>
      <c r="C52" s="160"/>
      <c r="D52" s="77"/>
      <c r="E52" s="77"/>
      <c r="F52" s="77"/>
      <c r="G52" s="1"/>
      <c r="S52" s="12"/>
      <c r="T52" s="13"/>
      <c r="U52" s="13"/>
      <c r="V52" s="13"/>
    </row>
    <row r="53" spans="2:22" ht="26.25" customHeight="1" x14ac:dyDescent="0.3">
      <c r="C53" s="352" t="s">
        <v>48</v>
      </c>
      <c r="D53" s="353"/>
      <c r="E53" s="354"/>
      <c r="F53" s="354"/>
      <c r="G53" s="355"/>
      <c r="H53" s="166"/>
      <c r="I53" s="166"/>
      <c r="J53" s="166"/>
      <c r="K53" s="166"/>
      <c r="L53" s="166"/>
      <c r="M53" s="166"/>
      <c r="N53" s="166"/>
      <c r="O53" s="167"/>
      <c r="P53" s="168"/>
      <c r="Q53" s="169"/>
    </row>
    <row r="54" spans="2:22" ht="26.25" hidden="1" customHeight="1" x14ac:dyDescent="0.25">
      <c r="C54" s="170"/>
      <c r="D54" s="315"/>
      <c r="E54" s="316"/>
      <c r="F54" s="316"/>
      <c r="G54" s="317"/>
      <c r="H54" s="317"/>
      <c r="I54" s="317"/>
      <c r="J54" s="301"/>
      <c r="K54" s="301"/>
      <c r="L54" s="301"/>
      <c r="M54" s="301"/>
      <c r="N54" s="301"/>
      <c r="O54" s="302"/>
      <c r="P54" s="303"/>
      <c r="Q54" s="304"/>
      <c r="R54" s="174"/>
      <c r="S54" s="173"/>
      <c r="T54" s="174"/>
    </row>
    <row r="55" spans="2:22" ht="23.25" hidden="1" customHeight="1" x14ac:dyDescent="0.3">
      <c r="B55" s="175"/>
      <c r="C55" s="176"/>
      <c r="D55" s="177"/>
      <c r="E55" s="77"/>
      <c r="F55" s="77"/>
      <c r="G55" s="13"/>
      <c r="H55" s="13"/>
      <c r="I55" s="13"/>
      <c r="J55" s="13"/>
      <c r="K55" s="13"/>
      <c r="L55" s="13"/>
      <c r="M55" s="13"/>
      <c r="N55" s="13"/>
      <c r="O55" s="178"/>
      <c r="P55" s="179"/>
      <c r="Q55" s="169"/>
    </row>
    <row r="56" spans="2:22" ht="27.75" customHeight="1" x14ac:dyDescent="0.3">
      <c r="B56" s="175"/>
      <c r="C56" s="485"/>
      <c r="D56" s="486"/>
      <c r="E56" s="487"/>
      <c r="F56" s="487"/>
      <c r="G56" s="487"/>
      <c r="H56" s="487"/>
      <c r="I56" s="488"/>
      <c r="J56" s="488"/>
      <c r="K56" s="488"/>
      <c r="L56" s="181"/>
      <c r="M56" s="181"/>
      <c r="N56" s="181"/>
      <c r="O56" s="181"/>
      <c r="P56" s="179"/>
      <c r="Q56" s="169"/>
    </row>
    <row r="57" spans="2:22" ht="31.5" customHeight="1" x14ac:dyDescent="0.3">
      <c r="B57" s="175"/>
      <c r="C57" s="600"/>
      <c r="D57" s="601"/>
      <c r="E57" s="602"/>
      <c r="F57" s="602"/>
      <c r="G57" s="602"/>
      <c r="H57" s="602"/>
      <c r="I57" s="602"/>
      <c r="J57" s="602"/>
      <c r="K57" s="602"/>
      <c r="L57" s="183"/>
      <c r="M57" s="183"/>
      <c r="N57" s="183"/>
      <c r="O57" s="178"/>
      <c r="P57" s="184"/>
      <c r="Q57" s="185"/>
    </row>
    <row r="58" spans="2:22" ht="18.75" customHeight="1" x14ac:dyDescent="0.3">
      <c r="B58" s="175"/>
      <c r="C58" s="176"/>
      <c r="D58" s="186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78"/>
      <c r="P58" s="184"/>
      <c r="Q58" s="185"/>
    </row>
    <row r="59" spans="2:22" ht="18.75" customHeight="1" x14ac:dyDescent="0.3">
      <c r="B59" s="175"/>
      <c r="C59" s="176"/>
      <c r="D59" s="187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78"/>
      <c r="P59" s="184"/>
      <c r="Q59" s="185"/>
    </row>
    <row r="60" spans="2:22" ht="19.5" customHeight="1" x14ac:dyDescent="0.3">
      <c r="B60" s="175"/>
      <c r="C60" s="176"/>
      <c r="D60" s="188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</row>
    <row r="61" spans="2:22" x14ac:dyDescent="0.3">
      <c r="B61" s="1"/>
    </row>
  </sheetData>
  <mergeCells count="14">
    <mergeCell ref="F50:G50"/>
    <mergeCell ref="S14:S15"/>
    <mergeCell ref="S20:S21"/>
    <mergeCell ref="S22:S23"/>
    <mergeCell ref="B1:C1"/>
    <mergeCell ref="F2:I2"/>
    <mergeCell ref="J2:L3"/>
    <mergeCell ref="N2:O3"/>
    <mergeCell ref="N14:N15"/>
    <mergeCell ref="O14:O15"/>
    <mergeCell ref="P2:Q3"/>
    <mergeCell ref="C3:D3"/>
    <mergeCell ref="F3:G3"/>
    <mergeCell ref="I3:I4"/>
  </mergeCells>
  <pageMargins left="0.23622047244094491" right="0.23622047244094491" top="0.35433070866141736" bottom="0.27559055118110237" header="0.31496062992125984" footer="0.31496062992125984"/>
  <pageSetup scale="8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62"/>
  <sheetViews>
    <sheetView tabSelected="1" topLeftCell="A4" workbookViewId="0">
      <selection activeCell="K25" sqref="K25"/>
    </sheetView>
  </sheetViews>
  <sheetFormatPr baseColWidth="10" defaultRowHeight="17.25" x14ac:dyDescent="0.3"/>
  <cols>
    <col min="1" max="1" width="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46.28515625" style="7" customWidth="1"/>
  </cols>
  <sheetData>
    <row r="1" spans="2:26" ht="32.25" customHeight="1" thickBot="1" x14ac:dyDescent="0.35">
      <c r="B1" s="722" t="s">
        <v>0</v>
      </c>
      <c r="C1" s="722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45255</v>
      </c>
      <c r="C2" s="570"/>
      <c r="F2" s="697" t="s">
        <v>1</v>
      </c>
      <c r="G2" s="698"/>
      <c r="H2" s="699"/>
      <c r="I2" s="700"/>
      <c r="J2" s="701" t="s">
        <v>62</v>
      </c>
      <c r="K2" s="701"/>
      <c r="L2" s="702"/>
      <c r="M2" s="221"/>
      <c r="N2" s="719" t="s">
        <v>126</v>
      </c>
      <c r="O2" s="719"/>
      <c r="P2" s="728" t="s">
        <v>4</v>
      </c>
      <c r="Q2" s="729"/>
      <c r="S2" s="12"/>
      <c r="T2" s="13"/>
      <c r="U2" s="13"/>
      <c r="V2" s="13"/>
    </row>
    <row r="3" spans="2:26" ht="18.75" customHeight="1" thickTop="1" thickBot="1" x14ac:dyDescent="0.35">
      <c r="B3" s="568"/>
      <c r="C3" s="723" t="s">
        <v>156</v>
      </c>
      <c r="D3" s="706"/>
      <c r="E3" s="14"/>
      <c r="F3" s="707" t="s">
        <v>157</v>
      </c>
      <c r="G3" s="708"/>
      <c r="H3" s="586"/>
      <c r="I3" s="732" t="s">
        <v>3</v>
      </c>
      <c r="J3" s="703"/>
      <c r="K3" s="703"/>
      <c r="L3" s="704"/>
      <c r="M3" s="222"/>
      <c r="N3" s="719"/>
      <c r="O3" s="719"/>
      <c r="P3" s="730"/>
      <c r="Q3" s="731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733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588" t="s">
        <v>7</v>
      </c>
      <c r="Q4" s="589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150</v>
      </c>
      <c r="C5" s="28"/>
      <c r="D5" s="29"/>
      <c r="E5" s="30"/>
      <c r="F5" s="28">
        <v>967.84</v>
      </c>
      <c r="G5" s="31">
        <v>81</v>
      </c>
      <c r="H5" s="223">
        <f t="shared" ref="H5:H48" si="0">F5+C5</f>
        <v>967.84</v>
      </c>
      <c r="I5" s="41">
        <f t="shared" ref="I5:I48" si="1">G5+D5</f>
        <v>81</v>
      </c>
      <c r="J5" s="54"/>
      <c r="K5" s="287">
        <v>967.84</v>
      </c>
      <c r="L5" s="288">
        <v>81</v>
      </c>
      <c r="M5" s="42"/>
      <c r="N5" s="627"/>
      <c r="O5" s="628"/>
      <c r="P5" s="239">
        <f>H5-K5</f>
        <v>0</v>
      </c>
      <c r="Q5" s="44">
        <f>I5-L5</f>
        <v>0</v>
      </c>
      <c r="R5" s="653"/>
      <c r="S5" s="430"/>
      <c r="T5" s="13"/>
      <c r="U5" s="13"/>
      <c r="V5" s="13"/>
    </row>
    <row r="6" spans="2:26" ht="23.25" hidden="1" customHeight="1" thickTop="1" thickBot="1" x14ac:dyDescent="0.35">
      <c r="B6" s="30" t="s">
        <v>73</v>
      </c>
      <c r="C6" s="267"/>
      <c r="D6" s="29"/>
      <c r="E6" s="30"/>
      <c r="F6" s="28"/>
      <c r="G6" s="31"/>
      <c r="H6" s="223">
        <f t="shared" si="0"/>
        <v>0</v>
      </c>
      <c r="I6" s="41">
        <f t="shared" si="1"/>
        <v>0</v>
      </c>
      <c r="J6" s="54"/>
      <c r="K6" s="279"/>
      <c r="L6" s="214"/>
      <c r="M6" s="42"/>
      <c r="N6" s="627"/>
      <c r="O6" s="628"/>
      <c r="P6" s="325">
        <f>N6-K6</f>
        <v>0</v>
      </c>
      <c r="Q6" s="326">
        <f>O6-L6</f>
        <v>0</v>
      </c>
      <c r="R6" s="654"/>
      <c r="S6" s="426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>
        <v>236.53</v>
      </c>
      <c r="D7" s="29">
        <v>20</v>
      </c>
      <c r="E7" s="30"/>
      <c r="F7" s="28">
        <v>595.49</v>
      </c>
      <c r="G7" s="31">
        <v>49</v>
      </c>
      <c r="H7" s="223">
        <f t="shared" si="0"/>
        <v>832.02</v>
      </c>
      <c r="I7" s="41">
        <f t="shared" si="1"/>
        <v>69</v>
      </c>
      <c r="J7" s="54"/>
      <c r="K7" s="279">
        <v>832.02</v>
      </c>
      <c r="L7" s="214">
        <v>69</v>
      </c>
      <c r="M7" s="42"/>
      <c r="N7" s="627"/>
      <c r="O7" s="628"/>
      <c r="P7" s="325">
        <f t="shared" ref="P7:Q9" si="2">N7-K7</f>
        <v>-832.02</v>
      </c>
      <c r="Q7" s="326">
        <f t="shared" si="2"/>
        <v>-69</v>
      </c>
      <c r="R7" s="53"/>
      <c r="S7" s="426"/>
      <c r="T7" s="13"/>
      <c r="U7" s="13"/>
      <c r="V7" s="13"/>
    </row>
    <row r="8" spans="2:26" ht="32.25" hidden="1" customHeight="1" x14ac:dyDescent="0.3">
      <c r="B8" s="514" t="s">
        <v>71</v>
      </c>
      <c r="C8" s="28"/>
      <c r="D8" s="29"/>
      <c r="E8" s="30"/>
      <c r="F8" s="28"/>
      <c r="G8" s="31"/>
      <c r="H8" s="224">
        <f t="shared" si="0"/>
        <v>0</v>
      </c>
      <c r="I8" s="225">
        <f t="shared" si="1"/>
        <v>0</v>
      </c>
      <c r="J8" s="54"/>
      <c r="K8" s="279"/>
      <c r="L8" s="214"/>
      <c r="M8" s="42"/>
      <c r="N8" s="627"/>
      <c r="O8" s="628"/>
      <c r="P8" s="325">
        <f t="shared" si="2"/>
        <v>0</v>
      </c>
      <c r="Q8" s="326">
        <f t="shared" si="2"/>
        <v>0</v>
      </c>
      <c r="R8" s="655"/>
      <c r="S8" s="45"/>
      <c r="T8" s="13"/>
      <c r="U8" s="13"/>
      <c r="V8" s="13"/>
    </row>
    <row r="9" spans="2:26" ht="32.25" customHeight="1" thickTop="1" thickBot="1" x14ac:dyDescent="0.35">
      <c r="B9" s="514" t="s">
        <v>17</v>
      </c>
      <c r="C9" s="28">
        <v>167.58</v>
      </c>
      <c r="D9" s="29">
        <v>9</v>
      </c>
      <c r="E9" s="30"/>
      <c r="F9" s="639"/>
      <c r="G9" s="640"/>
      <c r="H9" s="224">
        <f t="shared" si="0"/>
        <v>167.58</v>
      </c>
      <c r="I9" s="225">
        <f t="shared" si="1"/>
        <v>9</v>
      </c>
      <c r="J9" s="54"/>
      <c r="K9" s="279">
        <v>167.58</v>
      </c>
      <c r="L9" s="214">
        <v>9</v>
      </c>
      <c r="M9" s="42"/>
      <c r="N9" s="627"/>
      <c r="O9" s="628"/>
      <c r="P9" s="325">
        <f t="shared" si="2"/>
        <v>-167.58</v>
      </c>
      <c r="Q9" s="326">
        <f t="shared" si="2"/>
        <v>-9</v>
      </c>
      <c r="R9" s="655"/>
      <c r="S9" s="603"/>
      <c r="T9" s="13"/>
      <c r="U9" s="13"/>
      <c r="V9" s="13"/>
    </row>
    <row r="10" spans="2:26" ht="22.5" hidden="1" customHeight="1" thickTop="1" thickBot="1" x14ac:dyDescent="0.35">
      <c r="B10" s="514" t="s">
        <v>106</v>
      </c>
      <c r="C10" s="28"/>
      <c r="D10" s="29"/>
      <c r="E10" s="193"/>
      <c r="F10" s="28"/>
      <c r="G10" s="31"/>
      <c r="H10" s="226">
        <f t="shared" si="0"/>
        <v>0</v>
      </c>
      <c r="I10" s="225">
        <f t="shared" si="1"/>
        <v>0</v>
      </c>
      <c r="J10" s="54"/>
      <c r="K10" s="598"/>
      <c r="L10" s="599"/>
      <c r="M10" s="42"/>
      <c r="N10" s="627"/>
      <c r="O10" s="628"/>
      <c r="P10" s="327">
        <f t="shared" ref="P10:Q50" si="3">H10-K10</f>
        <v>0</v>
      </c>
      <c r="Q10" s="448">
        <f t="shared" si="3"/>
        <v>0</v>
      </c>
      <c r="R10" s="410"/>
      <c r="S10" s="604"/>
      <c r="T10" s="13"/>
      <c r="U10" s="13"/>
      <c r="V10" s="13"/>
    </row>
    <row r="11" spans="2:26" ht="22.5" customHeight="1" thickTop="1" thickBot="1" x14ac:dyDescent="0.35">
      <c r="B11" s="514" t="s">
        <v>18</v>
      </c>
      <c r="C11" s="28"/>
      <c r="D11" s="29"/>
      <c r="E11" s="30"/>
      <c r="F11" s="28">
        <v>90</v>
      </c>
      <c r="G11" s="31">
        <v>9</v>
      </c>
      <c r="H11" s="535">
        <f t="shared" si="0"/>
        <v>90</v>
      </c>
      <c r="I11" s="522">
        <f t="shared" si="1"/>
        <v>9</v>
      </c>
      <c r="J11" s="523"/>
      <c r="K11" s="524">
        <v>90</v>
      </c>
      <c r="L11" s="525">
        <v>9</v>
      </c>
      <c r="M11" s="42"/>
      <c r="N11" s="627"/>
      <c r="O11" s="628"/>
      <c r="P11" s="327"/>
      <c r="Q11" s="448"/>
      <c r="R11" s="410"/>
      <c r="S11" s="617"/>
      <c r="T11" s="13"/>
      <c r="U11" s="13"/>
      <c r="V11" s="13"/>
    </row>
    <row r="12" spans="2:26" ht="30" customHeight="1" thickTop="1" thickBot="1" x14ac:dyDescent="0.35">
      <c r="B12" s="514" t="s">
        <v>19</v>
      </c>
      <c r="C12" s="60"/>
      <c r="D12" s="29"/>
      <c r="E12" s="30"/>
      <c r="F12" s="60">
        <v>130</v>
      </c>
      <c r="G12" s="31">
        <v>13</v>
      </c>
      <c r="H12" s="521">
        <f t="shared" si="0"/>
        <v>130</v>
      </c>
      <c r="I12" s="522">
        <f t="shared" si="1"/>
        <v>13</v>
      </c>
      <c r="J12" s="523"/>
      <c r="K12" s="524">
        <v>130</v>
      </c>
      <c r="L12" s="525">
        <v>13</v>
      </c>
      <c r="M12" s="526"/>
      <c r="N12" s="627"/>
      <c r="O12" s="628"/>
      <c r="P12" s="327">
        <f>N12-H12</f>
        <v>-130</v>
      </c>
      <c r="Q12" s="328">
        <f>O12-I12</f>
        <v>-13</v>
      </c>
      <c r="R12" s="656"/>
      <c r="S12" s="605"/>
      <c r="T12" s="66"/>
      <c r="U12" s="66"/>
      <c r="V12" s="13"/>
    </row>
    <row r="13" spans="2:26" ht="30" customHeight="1" thickTop="1" thickBot="1" x14ac:dyDescent="0.35">
      <c r="B13" s="515" t="s">
        <v>151</v>
      </c>
      <c r="C13" s="28"/>
      <c r="D13" s="29"/>
      <c r="E13" s="30"/>
      <c r="F13" s="28">
        <v>1022.39</v>
      </c>
      <c r="G13" s="31">
        <v>42</v>
      </c>
      <c r="H13" s="521">
        <f t="shared" si="0"/>
        <v>1022.39</v>
      </c>
      <c r="I13" s="522">
        <f t="shared" si="1"/>
        <v>42</v>
      </c>
      <c r="J13" s="523"/>
      <c r="K13" s="665">
        <v>1719.97</v>
      </c>
      <c r="L13" s="666">
        <v>67</v>
      </c>
      <c r="M13" s="526"/>
      <c r="N13" s="627"/>
      <c r="O13" s="628"/>
      <c r="P13" s="562">
        <f t="shared" ref="P13:Q40" si="4">N13-H13</f>
        <v>-1022.39</v>
      </c>
      <c r="Q13" s="448">
        <f t="shared" si="4"/>
        <v>-42</v>
      </c>
      <c r="R13" s="411"/>
      <c r="S13" s="743" t="s">
        <v>163</v>
      </c>
      <c r="T13" s="13"/>
      <c r="U13" s="13"/>
      <c r="V13" s="13"/>
    </row>
    <row r="14" spans="2:26" ht="30" customHeight="1" thickTop="1" thickBot="1" x14ac:dyDescent="0.35">
      <c r="B14" s="515" t="s">
        <v>69</v>
      </c>
      <c r="C14" s="28"/>
      <c r="D14" s="29"/>
      <c r="E14" s="30"/>
      <c r="F14" s="28">
        <v>697.58</v>
      </c>
      <c r="G14" s="31">
        <v>24</v>
      </c>
      <c r="H14" s="521">
        <f t="shared" si="0"/>
        <v>697.58</v>
      </c>
      <c r="I14" s="522">
        <f t="shared" si="1"/>
        <v>24</v>
      </c>
      <c r="J14" s="523"/>
      <c r="K14" s="667">
        <v>0</v>
      </c>
      <c r="L14" s="666">
        <v>0</v>
      </c>
      <c r="M14" s="526"/>
      <c r="N14" s="627"/>
      <c r="O14" s="628"/>
      <c r="P14" s="562">
        <f t="shared" si="4"/>
        <v>-697.58</v>
      </c>
      <c r="Q14" s="448">
        <f t="shared" si="4"/>
        <v>-24</v>
      </c>
      <c r="R14" s="412"/>
      <c r="S14" s="743"/>
      <c r="T14" s="13"/>
      <c r="U14" s="13"/>
      <c r="V14" s="13"/>
    </row>
    <row r="15" spans="2:26" ht="32.25" hidden="1" customHeight="1" thickTop="1" thickBot="1" x14ac:dyDescent="0.35">
      <c r="B15" s="514" t="s">
        <v>21</v>
      </c>
      <c r="C15" s="28"/>
      <c r="D15" s="29"/>
      <c r="E15" s="30"/>
      <c r="F15" s="28"/>
      <c r="G15" s="31"/>
      <c r="H15" s="521">
        <f t="shared" si="0"/>
        <v>0</v>
      </c>
      <c r="I15" s="522">
        <f t="shared" si="1"/>
        <v>0</v>
      </c>
      <c r="J15" s="523"/>
      <c r="K15" s="524"/>
      <c r="L15" s="525"/>
      <c r="M15" s="526"/>
      <c r="N15" s="627"/>
      <c r="O15" s="628"/>
      <c r="P15" s="563">
        <f t="shared" si="4"/>
        <v>0</v>
      </c>
      <c r="Q15" s="564">
        <f t="shared" si="4"/>
        <v>0</v>
      </c>
      <c r="R15" s="412"/>
      <c r="S15" s="607"/>
      <c r="T15" s="13"/>
      <c r="U15" s="13"/>
      <c r="V15" s="13"/>
    </row>
    <row r="16" spans="2:26" ht="32.25" customHeight="1" thickTop="1" thickBot="1" x14ac:dyDescent="0.35">
      <c r="B16" s="506" t="s">
        <v>76</v>
      </c>
      <c r="C16" s="508"/>
      <c r="D16" s="509"/>
      <c r="E16" s="507"/>
      <c r="F16" s="641">
        <v>1054.58</v>
      </c>
      <c r="G16" s="642">
        <v>47</v>
      </c>
      <c r="H16" s="583">
        <f t="shared" si="0"/>
        <v>1054.58</v>
      </c>
      <c r="I16" s="584">
        <f t="shared" si="1"/>
        <v>47</v>
      </c>
      <c r="J16" s="523"/>
      <c r="K16" s="524">
        <v>1054.58</v>
      </c>
      <c r="L16" s="525">
        <v>47</v>
      </c>
      <c r="M16" s="526"/>
      <c r="N16" s="627"/>
      <c r="O16" s="628"/>
      <c r="P16" s="566">
        <f t="shared" si="4"/>
        <v>-1054.58</v>
      </c>
      <c r="Q16" s="567">
        <f t="shared" si="4"/>
        <v>-47</v>
      </c>
      <c r="R16" s="436"/>
      <c r="S16" s="661"/>
      <c r="T16" s="13"/>
      <c r="U16" s="13"/>
      <c r="V16" s="13"/>
    </row>
    <row r="17" spans="2:22" ht="29.25" customHeight="1" thickTop="1" thickBot="1" x14ac:dyDescent="0.35">
      <c r="B17" s="514" t="s">
        <v>22</v>
      </c>
      <c r="C17" s="28"/>
      <c r="D17" s="29"/>
      <c r="E17" s="30"/>
      <c r="F17" s="28">
        <v>374.77</v>
      </c>
      <c r="G17" s="31">
        <v>12</v>
      </c>
      <c r="H17" s="521">
        <f t="shared" si="0"/>
        <v>374.77</v>
      </c>
      <c r="I17" s="522">
        <f t="shared" si="1"/>
        <v>12</v>
      </c>
      <c r="J17" s="523"/>
      <c r="K17" s="524">
        <v>374.77</v>
      </c>
      <c r="L17" s="525">
        <v>12</v>
      </c>
      <c r="M17" s="526"/>
      <c r="N17" s="627"/>
      <c r="O17" s="628"/>
      <c r="P17" s="585">
        <f t="shared" si="4"/>
        <v>-374.77</v>
      </c>
      <c r="Q17" s="326">
        <f t="shared" si="4"/>
        <v>-12</v>
      </c>
      <c r="R17" s="437"/>
      <c r="S17" s="608"/>
      <c r="T17" s="13"/>
      <c r="U17" s="13"/>
      <c r="V17" s="13"/>
    </row>
    <row r="18" spans="2:22" ht="29.25" customHeight="1" thickTop="1" thickBot="1" x14ac:dyDescent="0.35">
      <c r="B18" s="662" t="s">
        <v>158</v>
      </c>
      <c r="C18" s="28"/>
      <c r="D18" s="29"/>
      <c r="E18" s="30"/>
      <c r="F18" s="28">
        <v>806.98</v>
      </c>
      <c r="G18" s="31">
        <v>30</v>
      </c>
      <c r="H18" s="521">
        <f t="shared" si="0"/>
        <v>806.98</v>
      </c>
      <c r="I18" s="522">
        <f t="shared" si="1"/>
        <v>30</v>
      </c>
      <c r="J18" s="523"/>
      <c r="K18" s="524">
        <v>806.98</v>
      </c>
      <c r="L18" s="525">
        <v>30</v>
      </c>
      <c r="M18" s="526"/>
      <c r="N18" s="627"/>
      <c r="O18" s="628"/>
      <c r="P18" s="585">
        <f t="shared" ref="P18:P19" si="5">N18-H18</f>
        <v>-806.98</v>
      </c>
      <c r="Q18" s="326">
        <f t="shared" ref="Q18:Q19" si="6">O18-I18</f>
        <v>-30</v>
      </c>
      <c r="R18" s="437"/>
      <c r="S18" s="608"/>
      <c r="T18" s="13"/>
      <c r="U18" s="13"/>
      <c r="V18" s="13"/>
    </row>
    <row r="19" spans="2:22" ht="32.25" customHeight="1" thickTop="1" thickBot="1" x14ac:dyDescent="0.35">
      <c r="B19" s="664" t="s">
        <v>159</v>
      </c>
      <c r="C19" s="28"/>
      <c r="D19" s="29"/>
      <c r="E19" s="30"/>
      <c r="F19" s="28">
        <v>737.87</v>
      </c>
      <c r="G19" s="31">
        <v>28</v>
      </c>
      <c r="H19" s="521">
        <f t="shared" si="0"/>
        <v>737.87</v>
      </c>
      <c r="I19" s="522">
        <f t="shared" si="1"/>
        <v>28</v>
      </c>
      <c r="J19" s="523"/>
      <c r="K19" s="524">
        <v>737.87</v>
      </c>
      <c r="L19" s="525">
        <v>28</v>
      </c>
      <c r="M19" s="526"/>
      <c r="N19" s="627"/>
      <c r="O19" s="628"/>
      <c r="P19" s="585">
        <f t="shared" si="5"/>
        <v>-737.87</v>
      </c>
      <c r="Q19" s="326">
        <f t="shared" si="6"/>
        <v>-28</v>
      </c>
      <c r="R19" s="657"/>
      <c r="S19" s="607"/>
      <c r="T19" s="13"/>
      <c r="U19" s="13"/>
      <c r="V19" s="13"/>
    </row>
    <row r="20" spans="2:22" ht="32.25" customHeight="1" thickTop="1" thickBot="1" x14ac:dyDescent="0.35">
      <c r="B20" s="514" t="s">
        <v>61</v>
      </c>
      <c r="C20" s="28"/>
      <c r="D20" s="29"/>
      <c r="E20" s="30"/>
      <c r="F20" s="28">
        <v>1862.88</v>
      </c>
      <c r="G20" s="31">
        <v>78</v>
      </c>
      <c r="H20" s="521">
        <f t="shared" si="0"/>
        <v>1862.88</v>
      </c>
      <c r="I20" s="522">
        <f t="shared" si="1"/>
        <v>78</v>
      </c>
      <c r="J20" s="523"/>
      <c r="K20" s="524">
        <v>1862.97</v>
      </c>
      <c r="L20" s="525">
        <v>78</v>
      </c>
      <c r="M20" s="526"/>
      <c r="N20" s="627"/>
      <c r="O20" s="628"/>
      <c r="P20" s="585">
        <f t="shared" ref="P20:P21" si="7">N20-H20</f>
        <v>-1862.88</v>
      </c>
      <c r="Q20" s="326">
        <f t="shared" ref="Q20:Q21" si="8">O20-I20</f>
        <v>-78</v>
      </c>
      <c r="R20" s="657"/>
      <c r="S20" s="607"/>
      <c r="T20" s="13"/>
      <c r="U20" s="13"/>
      <c r="V20" s="13"/>
    </row>
    <row r="21" spans="2:22" ht="32.25" hidden="1" customHeight="1" thickTop="1" thickBot="1" x14ac:dyDescent="0.35">
      <c r="B21" s="514" t="s">
        <v>119</v>
      </c>
      <c r="C21" s="28"/>
      <c r="D21" s="29"/>
      <c r="E21" s="30"/>
      <c r="F21" s="28"/>
      <c r="G21" s="31"/>
      <c r="H21" s="521">
        <f t="shared" si="0"/>
        <v>0</v>
      </c>
      <c r="I21" s="522">
        <f t="shared" si="1"/>
        <v>0</v>
      </c>
      <c r="J21" s="523"/>
      <c r="K21" s="524"/>
      <c r="L21" s="525"/>
      <c r="M21" s="526"/>
      <c r="N21" s="627"/>
      <c r="O21" s="628"/>
      <c r="P21" s="585">
        <f t="shared" si="7"/>
        <v>0</v>
      </c>
      <c r="Q21" s="326">
        <f t="shared" si="8"/>
        <v>0</v>
      </c>
      <c r="R21" s="413"/>
      <c r="S21" s="738"/>
      <c r="T21" s="77"/>
      <c r="U21" s="77"/>
      <c r="V21" s="13"/>
    </row>
    <row r="22" spans="2:22" ht="32.25" customHeight="1" thickTop="1" thickBot="1" x14ac:dyDescent="0.35">
      <c r="B22" s="514" t="s">
        <v>160</v>
      </c>
      <c r="C22" s="28"/>
      <c r="D22" s="29"/>
      <c r="E22" s="30"/>
      <c r="F22" s="28">
        <v>300.44</v>
      </c>
      <c r="G22" s="31">
        <v>12</v>
      </c>
      <c r="H22" s="521">
        <f t="shared" si="0"/>
        <v>300.44</v>
      </c>
      <c r="I22" s="522">
        <f t="shared" si="1"/>
        <v>12</v>
      </c>
      <c r="J22" s="523"/>
      <c r="K22" s="524">
        <v>300.44</v>
      </c>
      <c r="L22" s="525">
        <v>12</v>
      </c>
      <c r="M22" s="526"/>
      <c r="N22" s="627"/>
      <c r="O22" s="628"/>
      <c r="P22" s="327">
        <f t="shared" si="4"/>
        <v>-300.44</v>
      </c>
      <c r="Q22" s="328">
        <f t="shared" si="4"/>
        <v>-12</v>
      </c>
      <c r="R22" s="658"/>
      <c r="S22" s="738"/>
      <c r="T22" s="78"/>
      <c r="U22" s="78"/>
      <c r="V22" s="13"/>
    </row>
    <row r="23" spans="2:22" ht="29.25" customHeight="1" thickTop="1" thickBot="1" x14ac:dyDescent="0.35">
      <c r="B23" s="514" t="s">
        <v>26</v>
      </c>
      <c r="C23" s="28"/>
      <c r="D23" s="29"/>
      <c r="E23" s="30"/>
      <c r="F23" s="28">
        <v>1405.89</v>
      </c>
      <c r="G23" s="31">
        <v>82</v>
      </c>
      <c r="H23" s="521">
        <f t="shared" si="0"/>
        <v>1405.89</v>
      </c>
      <c r="I23" s="522">
        <f t="shared" si="1"/>
        <v>82</v>
      </c>
      <c r="J23" s="523"/>
      <c r="K23" s="667">
        <v>1458.4</v>
      </c>
      <c r="L23" s="666">
        <v>85</v>
      </c>
      <c r="M23" s="526"/>
      <c r="N23" s="627"/>
      <c r="O23" s="628"/>
      <c r="P23" s="327"/>
      <c r="Q23" s="328">
        <f t="shared" si="4"/>
        <v>-82</v>
      </c>
      <c r="R23" s="659"/>
      <c r="S23" s="743" t="s">
        <v>164</v>
      </c>
      <c r="T23" s="13"/>
      <c r="U23" s="13"/>
      <c r="V23" s="13"/>
    </row>
    <row r="24" spans="2:22" ht="29.25" hidden="1" customHeight="1" x14ac:dyDescent="0.3">
      <c r="B24" s="514" t="s">
        <v>94</v>
      </c>
      <c r="C24" s="28"/>
      <c r="D24" s="29"/>
      <c r="E24" s="30"/>
      <c r="F24" s="28"/>
      <c r="G24" s="31"/>
      <c r="H24" s="521">
        <f t="shared" si="0"/>
        <v>0</v>
      </c>
      <c r="I24" s="522">
        <f t="shared" si="1"/>
        <v>0</v>
      </c>
      <c r="J24" s="523"/>
      <c r="K24" s="524"/>
      <c r="L24" s="525"/>
      <c r="M24" s="526"/>
      <c r="N24" s="627"/>
      <c r="O24" s="628"/>
      <c r="P24" s="327">
        <f t="shared" si="4"/>
        <v>0</v>
      </c>
      <c r="Q24" s="328">
        <f t="shared" si="4"/>
        <v>0</v>
      </c>
      <c r="R24" s="414"/>
      <c r="S24" s="743"/>
      <c r="T24" s="13"/>
      <c r="U24" s="13"/>
      <c r="V24" s="13"/>
    </row>
    <row r="25" spans="2:22" ht="30" customHeight="1" thickTop="1" thickBot="1" x14ac:dyDescent="0.35">
      <c r="B25" s="514" t="s">
        <v>29</v>
      </c>
      <c r="C25" s="28"/>
      <c r="D25" s="29"/>
      <c r="E25" s="30"/>
      <c r="F25" s="28">
        <v>2674.06</v>
      </c>
      <c r="G25" s="31">
        <v>589</v>
      </c>
      <c r="H25" s="521">
        <f t="shared" si="0"/>
        <v>2674.06</v>
      </c>
      <c r="I25" s="522">
        <f t="shared" si="1"/>
        <v>589</v>
      </c>
      <c r="J25" s="523"/>
      <c r="K25" s="524">
        <v>2674.55</v>
      </c>
      <c r="L25" s="525">
        <v>589</v>
      </c>
      <c r="M25" s="526"/>
      <c r="N25" s="627"/>
      <c r="O25" s="628"/>
      <c r="P25" s="327">
        <f t="shared" si="4"/>
        <v>-2674.06</v>
      </c>
      <c r="Q25" s="328">
        <f t="shared" si="4"/>
        <v>-589</v>
      </c>
      <c r="R25" s="438"/>
      <c r="S25" s="609"/>
      <c r="T25" s="13"/>
      <c r="U25" s="13"/>
      <c r="V25" s="13"/>
    </row>
    <row r="26" spans="2:22" ht="32.25" customHeight="1" thickTop="1" thickBot="1" x14ac:dyDescent="0.35">
      <c r="B26" s="514" t="s">
        <v>27</v>
      </c>
      <c r="C26" s="115"/>
      <c r="D26" s="29"/>
      <c r="E26" s="30"/>
      <c r="F26" s="28">
        <v>241.18</v>
      </c>
      <c r="G26" s="31">
        <v>9</v>
      </c>
      <c r="H26" s="521">
        <f t="shared" si="0"/>
        <v>241.18</v>
      </c>
      <c r="I26" s="522">
        <f t="shared" si="1"/>
        <v>9</v>
      </c>
      <c r="J26" s="523"/>
      <c r="K26" s="524">
        <v>241.18</v>
      </c>
      <c r="L26" s="525">
        <v>9</v>
      </c>
      <c r="M26" s="526"/>
      <c r="N26" s="627"/>
      <c r="O26" s="628"/>
      <c r="P26" s="327">
        <f t="shared" si="4"/>
        <v>-241.18</v>
      </c>
      <c r="Q26" s="328">
        <f t="shared" si="4"/>
        <v>-9</v>
      </c>
      <c r="R26" s="660"/>
      <c r="S26" s="610"/>
      <c r="T26" s="13"/>
      <c r="U26" s="13"/>
      <c r="V26" s="13"/>
    </row>
    <row r="27" spans="2:22" ht="29.25" hidden="1" customHeight="1" thickTop="1" thickBot="1" x14ac:dyDescent="0.35">
      <c r="B27" s="514" t="s">
        <v>72</v>
      </c>
      <c r="C27" s="115"/>
      <c r="D27" s="29"/>
      <c r="E27" s="30"/>
      <c r="F27" s="87"/>
      <c r="G27" s="88"/>
      <c r="H27" s="521">
        <f t="shared" si="0"/>
        <v>0</v>
      </c>
      <c r="I27" s="522">
        <f t="shared" si="1"/>
        <v>0</v>
      </c>
      <c r="J27" s="523"/>
      <c r="K27" s="524"/>
      <c r="L27" s="525"/>
      <c r="M27" s="526"/>
      <c r="N27" s="627"/>
      <c r="O27" s="628"/>
      <c r="P27" s="327">
        <f t="shared" si="4"/>
        <v>0</v>
      </c>
      <c r="Q27" s="328">
        <f t="shared" si="4"/>
        <v>0</v>
      </c>
      <c r="R27" s="211"/>
      <c r="S27" s="605"/>
      <c r="T27" s="13"/>
      <c r="U27" s="13"/>
      <c r="V27" s="13"/>
    </row>
    <row r="28" spans="2:22" ht="29.25" customHeight="1" thickTop="1" thickBot="1" x14ac:dyDescent="0.35">
      <c r="B28" s="515" t="s">
        <v>33</v>
      </c>
      <c r="C28" s="115"/>
      <c r="D28" s="29"/>
      <c r="E28" s="30"/>
      <c r="F28" s="87">
        <v>16793.16</v>
      </c>
      <c r="G28" s="88">
        <v>644</v>
      </c>
      <c r="H28" s="521">
        <f t="shared" si="0"/>
        <v>16793.16</v>
      </c>
      <c r="I28" s="522">
        <f t="shared" si="1"/>
        <v>644</v>
      </c>
      <c r="J28" s="523"/>
      <c r="K28" s="524">
        <v>16793.22</v>
      </c>
      <c r="L28" s="525">
        <v>644</v>
      </c>
      <c r="M28" s="526"/>
      <c r="N28" s="627"/>
      <c r="O28" s="628"/>
      <c r="P28" s="327">
        <f t="shared" si="4"/>
        <v>-16793.16</v>
      </c>
      <c r="Q28" s="328">
        <f t="shared" si="4"/>
        <v>-644</v>
      </c>
      <c r="R28" s="211"/>
      <c r="S28" s="611"/>
      <c r="T28" s="13"/>
      <c r="U28" s="13"/>
      <c r="V28" s="13"/>
    </row>
    <row r="29" spans="2:22" ht="32.25" hidden="1" customHeight="1" thickTop="1" thickBot="1" x14ac:dyDescent="0.35">
      <c r="B29" s="514" t="s">
        <v>34</v>
      </c>
      <c r="C29" s="115"/>
      <c r="D29" s="29"/>
      <c r="E29" s="30"/>
      <c r="F29" s="87"/>
      <c r="G29" s="88"/>
      <c r="H29" s="521">
        <f t="shared" si="0"/>
        <v>0</v>
      </c>
      <c r="I29" s="522">
        <f t="shared" si="1"/>
        <v>0</v>
      </c>
      <c r="J29" s="523"/>
      <c r="K29" s="524"/>
      <c r="L29" s="525"/>
      <c r="M29" s="526"/>
      <c r="N29" s="627"/>
      <c r="O29" s="628"/>
      <c r="P29" s="327">
        <f t="shared" si="4"/>
        <v>0</v>
      </c>
      <c r="Q29" s="328">
        <f t="shared" si="4"/>
        <v>0</v>
      </c>
      <c r="R29" s="211"/>
      <c r="S29" s="605"/>
      <c r="T29" s="13"/>
      <c r="U29" s="13"/>
      <c r="V29" s="13"/>
    </row>
    <row r="30" spans="2:22" ht="32.25" hidden="1" customHeight="1" thickTop="1" thickBot="1" x14ac:dyDescent="0.35">
      <c r="B30" s="514" t="s">
        <v>70</v>
      </c>
      <c r="C30" s="115"/>
      <c r="D30" s="29"/>
      <c r="E30" s="30"/>
      <c r="F30" s="87"/>
      <c r="G30" s="88"/>
      <c r="H30" s="521">
        <f t="shared" si="0"/>
        <v>0</v>
      </c>
      <c r="I30" s="522">
        <f t="shared" si="1"/>
        <v>0</v>
      </c>
      <c r="J30" s="523"/>
      <c r="K30" s="524"/>
      <c r="L30" s="525"/>
      <c r="M30" s="526"/>
      <c r="N30" s="627"/>
      <c r="O30" s="628"/>
      <c r="P30" s="327">
        <f t="shared" si="4"/>
        <v>0</v>
      </c>
      <c r="Q30" s="328">
        <f t="shared" si="4"/>
        <v>0</v>
      </c>
      <c r="R30" s="415"/>
      <c r="S30" s="610"/>
      <c r="T30" s="13"/>
      <c r="U30" s="13"/>
      <c r="V30" s="13"/>
    </row>
    <row r="31" spans="2:22" ht="29.25" customHeight="1" thickTop="1" thickBot="1" x14ac:dyDescent="0.35">
      <c r="B31" s="514" t="s">
        <v>39</v>
      </c>
      <c r="C31" s="115"/>
      <c r="D31" s="29"/>
      <c r="E31" s="30"/>
      <c r="F31" s="87">
        <v>6259.29</v>
      </c>
      <c r="G31" s="88">
        <v>230</v>
      </c>
      <c r="H31" s="535">
        <f t="shared" si="0"/>
        <v>6259.29</v>
      </c>
      <c r="I31" s="536">
        <f t="shared" si="1"/>
        <v>230</v>
      </c>
      <c r="J31" s="523"/>
      <c r="K31" s="667">
        <v>6259.29</v>
      </c>
      <c r="L31" s="666">
        <v>229</v>
      </c>
      <c r="M31" s="526"/>
      <c r="N31" s="627"/>
      <c r="O31" s="628"/>
      <c r="P31" s="327">
        <f t="shared" si="4"/>
        <v>-6259.29</v>
      </c>
      <c r="Q31" s="328">
        <f t="shared" si="4"/>
        <v>-230</v>
      </c>
      <c r="R31" s="656"/>
      <c r="S31" s="668" t="s">
        <v>165</v>
      </c>
      <c r="T31" s="13"/>
      <c r="U31" s="13"/>
      <c r="V31" s="13"/>
    </row>
    <row r="32" spans="2:22" ht="29.25" hidden="1" customHeight="1" thickTop="1" thickBot="1" x14ac:dyDescent="0.35">
      <c r="B32" s="592" t="s">
        <v>120</v>
      </c>
      <c r="C32" s="115"/>
      <c r="D32" s="29"/>
      <c r="E32" s="30"/>
      <c r="F32" s="87"/>
      <c r="G32" s="88"/>
      <c r="H32" s="535">
        <f t="shared" si="0"/>
        <v>0</v>
      </c>
      <c r="I32" s="536">
        <f t="shared" si="1"/>
        <v>0</v>
      </c>
      <c r="J32" s="523"/>
      <c r="K32" s="524"/>
      <c r="L32" s="525"/>
      <c r="M32" s="526"/>
      <c r="N32" s="627"/>
      <c r="O32" s="628"/>
      <c r="P32" s="327">
        <f t="shared" si="4"/>
        <v>0</v>
      </c>
      <c r="Q32" s="328">
        <f t="shared" si="4"/>
        <v>0</v>
      </c>
      <c r="R32" s="656"/>
      <c r="S32" s="613"/>
      <c r="T32" s="13"/>
      <c r="U32" s="13"/>
      <c r="V32" s="13"/>
    </row>
    <row r="33" spans="1:22" ht="29.25" customHeight="1" thickTop="1" thickBot="1" x14ac:dyDescent="0.35">
      <c r="B33" s="514" t="s">
        <v>57</v>
      </c>
      <c r="C33" s="115">
        <v>4020</v>
      </c>
      <c r="D33" s="29">
        <v>402</v>
      </c>
      <c r="E33" s="30"/>
      <c r="F33" s="87"/>
      <c r="G33" s="88"/>
      <c r="H33" s="535">
        <f t="shared" si="0"/>
        <v>4020</v>
      </c>
      <c r="I33" s="536">
        <f t="shared" si="1"/>
        <v>402</v>
      </c>
      <c r="J33" s="523"/>
      <c r="K33" s="524">
        <v>4020</v>
      </c>
      <c r="L33" s="525">
        <v>402</v>
      </c>
      <c r="M33" s="526"/>
      <c r="N33" s="627"/>
      <c r="O33" s="628"/>
      <c r="P33" s="327">
        <f t="shared" si="4"/>
        <v>-4020</v>
      </c>
      <c r="Q33" s="328">
        <f t="shared" si="4"/>
        <v>-402</v>
      </c>
      <c r="R33" s="416"/>
      <c r="S33" s="605"/>
      <c r="T33" s="13"/>
      <c r="U33" s="13"/>
      <c r="V33" s="13"/>
    </row>
    <row r="34" spans="1:22" ht="29.25" customHeight="1" thickTop="1" thickBot="1" x14ac:dyDescent="0.35">
      <c r="B34" s="514" t="s">
        <v>95</v>
      </c>
      <c r="C34" s="255">
        <v>1020</v>
      </c>
      <c r="D34" s="97">
        <v>102</v>
      </c>
      <c r="E34" s="98"/>
      <c r="F34" s="96"/>
      <c r="G34" s="103"/>
      <c r="H34" s="535">
        <f t="shared" si="0"/>
        <v>1020</v>
      </c>
      <c r="I34" s="536">
        <f t="shared" si="1"/>
        <v>102</v>
      </c>
      <c r="J34" s="523"/>
      <c r="K34" s="524">
        <v>1020</v>
      </c>
      <c r="L34" s="525">
        <v>102</v>
      </c>
      <c r="M34" s="526"/>
      <c r="N34" s="627"/>
      <c r="O34" s="628"/>
      <c r="P34" s="327">
        <f t="shared" si="4"/>
        <v>-1020</v>
      </c>
      <c r="Q34" s="328">
        <f t="shared" si="4"/>
        <v>-102</v>
      </c>
      <c r="R34" s="417"/>
      <c r="S34" s="605"/>
      <c r="T34" s="13"/>
      <c r="U34" s="13"/>
      <c r="V34" s="13"/>
    </row>
    <row r="35" spans="1:22" ht="32.25" customHeight="1" thickTop="1" thickBot="1" x14ac:dyDescent="0.35">
      <c r="B35" s="514" t="s">
        <v>162</v>
      </c>
      <c r="C35" s="255"/>
      <c r="D35" s="97"/>
      <c r="E35" s="102"/>
      <c r="F35" s="96">
        <v>16632.23</v>
      </c>
      <c r="G35" s="103">
        <v>676</v>
      </c>
      <c r="H35" s="535">
        <f t="shared" si="0"/>
        <v>16632.23</v>
      </c>
      <c r="I35" s="536">
        <f t="shared" si="1"/>
        <v>676</v>
      </c>
      <c r="J35" s="523"/>
      <c r="K35" s="524">
        <v>16632.23</v>
      </c>
      <c r="L35" s="525">
        <v>676</v>
      </c>
      <c r="M35" s="526"/>
      <c r="N35" s="627"/>
      <c r="O35" s="628"/>
      <c r="P35" s="327">
        <f t="shared" si="4"/>
        <v>-16632.23</v>
      </c>
      <c r="Q35" s="328">
        <f t="shared" si="4"/>
        <v>-676</v>
      </c>
      <c r="R35" s="418"/>
      <c r="S35" s="605"/>
      <c r="T35" s="13"/>
      <c r="U35" s="13"/>
      <c r="V35" s="13"/>
    </row>
    <row r="36" spans="1:22" ht="32.25" hidden="1" customHeight="1" thickTop="1" thickBot="1" x14ac:dyDescent="0.35">
      <c r="B36" s="514" t="s">
        <v>31</v>
      </c>
      <c r="C36" s="255"/>
      <c r="D36" s="97"/>
      <c r="E36" s="102"/>
      <c r="F36" s="96"/>
      <c r="G36" s="103"/>
      <c r="H36" s="535">
        <f t="shared" si="0"/>
        <v>0</v>
      </c>
      <c r="I36" s="536">
        <f t="shared" si="1"/>
        <v>0</v>
      </c>
      <c r="J36" s="523"/>
      <c r="K36" s="524"/>
      <c r="L36" s="525"/>
      <c r="M36" s="526"/>
      <c r="N36" s="627"/>
      <c r="O36" s="628"/>
      <c r="P36" s="327">
        <f t="shared" si="4"/>
        <v>0</v>
      </c>
      <c r="Q36" s="328">
        <f t="shared" si="4"/>
        <v>0</v>
      </c>
      <c r="R36" s="418"/>
      <c r="S36" s="614"/>
      <c r="T36" s="13"/>
      <c r="U36" s="13"/>
      <c r="V36" s="13"/>
    </row>
    <row r="37" spans="1:22" ht="32.25" customHeight="1" thickTop="1" thickBot="1" x14ac:dyDescent="0.35">
      <c r="B37" s="514" t="s">
        <v>132</v>
      </c>
      <c r="C37" s="115"/>
      <c r="D37" s="29"/>
      <c r="E37" s="102"/>
      <c r="F37" s="96">
        <v>1470</v>
      </c>
      <c r="G37" s="103">
        <v>98</v>
      </c>
      <c r="H37" s="535">
        <f t="shared" si="0"/>
        <v>1470</v>
      </c>
      <c r="I37" s="536">
        <f t="shared" si="1"/>
        <v>98</v>
      </c>
      <c r="J37" s="523"/>
      <c r="K37" s="524">
        <v>1470</v>
      </c>
      <c r="L37" s="525">
        <v>98</v>
      </c>
      <c r="M37" s="526"/>
      <c r="N37" s="627"/>
      <c r="O37" s="628"/>
      <c r="P37" s="327">
        <f t="shared" si="4"/>
        <v>-1470</v>
      </c>
      <c r="Q37" s="328">
        <f t="shared" si="4"/>
        <v>-98</v>
      </c>
      <c r="R37" s="658"/>
      <c r="S37" s="605"/>
      <c r="T37" s="13"/>
      <c r="U37" s="13"/>
      <c r="V37" s="13"/>
    </row>
    <row r="38" spans="1:22" ht="29.25" hidden="1" customHeight="1" thickTop="1" thickBot="1" x14ac:dyDescent="0.35">
      <c r="A38" s="109"/>
      <c r="B38" s="515" t="s">
        <v>140</v>
      </c>
      <c r="C38" s="115"/>
      <c r="D38" s="29"/>
      <c r="E38" s="102"/>
      <c r="F38" s="28"/>
      <c r="G38" s="31"/>
      <c r="H38" s="535">
        <f t="shared" si="0"/>
        <v>0</v>
      </c>
      <c r="I38" s="536">
        <f t="shared" si="1"/>
        <v>0</v>
      </c>
      <c r="J38" s="523"/>
      <c r="K38" s="524"/>
      <c r="L38" s="525"/>
      <c r="M38" s="526"/>
      <c r="N38" s="627"/>
      <c r="O38" s="628"/>
      <c r="P38" s="327">
        <f t="shared" si="4"/>
        <v>0</v>
      </c>
      <c r="Q38" s="328">
        <f t="shared" si="4"/>
        <v>0</v>
      </c>
      <c r="R38" s="658"/>
      <c r="S38" s="615"/>
      <c r="T38" s="13"/>
      <c r="U38" s="13"/>
      <c r="V38" s="13"/>
    </row>
    <row r="39" spans="1:22" ht="39" hidden="1" thickTop="1" thickBot="1" x14ac:dyDescent="0.35">
      <c r="B39" s="663" t="s">
        <v>130</v>
      </c>
      <c r="C39" s="115"/>
      <c r="D39" s="29"/>
      <c r="E39" s="102"/>
      <c r="F39" s="96"/>
      <c r="G39" s="103"/>
      <c r="H39" s="537">
        <f t="shared" si="0"/>
        <v>0</v>
      </c>
      <c r="I39" s="538">
        <f t="shared" si="1"/>
        <v>0</v>
      </c>
      <c r="J39" s="523"/>
      <c r="K39" s="524"/>
      <c r="L39" s="525"/>
      <c r="M39" s="526"/>
      <c r="N39" s="627"/>
      <c r="O39" s="628"/>
      <c r="P39" s="327">
        <f t="shared" si="4"/>
        <v>0</v>
      </c>
      <c r="Q39" s="328">
        <f t="shared" si="4"/>
        <v>0</v>
      </c>
      <c r="R39" s="114"/>
      <c r="S39" s="616"/>
      <c r="T39" s="13"/>
      <c r="U39" s="13"/>
      <c r="V39" s="13"/>
    </row>
    <row r="40" spans="1:22" ht="32.25" hidden="1" customHeight="1" thickTop="1" thickBot="1" x14ac:dyDescent="0.35">
      <c r="B40" s="505" t="s">
        <v>131</v>
      </c>
      <c r="C40" s="115"/>
      <c r="D40" s="29"/>
      <c r="E40" s="102"/>
      <c r="F40" s="96"/>
      <c r="G40" s="103"/>
      <c r="H40" s="537">
        <f t="shared" si="0"/>
        <v>0</v>
      </c>
      <c r="I40" s="538">
        <f t="shared" si="1"/>
        <v>0</v>
      </c>
      <c r="J40" s="523"/>
      <c r="K40" s="524"/>
      <c r="L40" s="525"/>
      <c r="M40" s="526"/>
      <c r="N40" s="627"/>
      <c r="O40" s="628"/>
      <c r="P40" s="327">
        <f t="shared" si="4"/>
        <v>0</v>
      </c>
      <c r="Q40" s="328">
        <f t="shared" si="4"/>
        <v>0</v>
      </c>
      <c r="R40" s="419"/>
      <c r="S40" s="617"/>
      <c r="T40" s="13"/>
      <c r="U40" s="13"/>
      <c r="V40" s="13"/>
    </row>
    <row r="41" spans="1:22" ht="45.75" customHeight="1" thickTop="1" thickBot="1" x14ac:dyDescent="0.35">
      <c r="B41" s="514" t="s">
        <v>37</v>
      </c>
      <c r="C41" s="255">
        <v>413.95</v>
      </c>
      <c r="D41" s="97">
        <v>16</v>
      </c>
      <c r="E41" s="102"/>
      <c r="F41" s="96"/>
      <c r="G41" s="258"/>
      <c r="H41" s="539">
        <f t="shared" si="0"/>
        <v>413.95</v>
      </c>
      <c r="I41" s="538">
        <f t="shared" si="1"/>
        <v>16</v>
      </c>
      <c r="J41" s="523"/>
      <c r="K41" s="540">
        <v>413.95</v>
      </c>
      <c r="L41" s="541">
        <v>16</v>
      </c>
      <c r="M41" s="526"/>
      <c r="N41" s="627"/>
      <c r="O41" s="628"/>
      <c r="P41" s="327">
        <f t="shared" ref="P41:Q44" si="9">H41-K41</f>
        <v>0</v>
      </c>
      <c r="Q41" s="328">
        <f t="shared" si="9"/>
        <v>0</v>
      </c>
      <c r="R41" s="419"/>
      <c r="S41" s="605"/>
      <c r="T41" s="13"/>
      <c r="U41" s="13"/>
      <c r="V41" s="13"/>
    </row>
    <row r="42" spans="1:22" ht="45.75" hidden="1" customHeight="1" thickTop="1" thickBot="1" x14ac:dyDescent="0.35">
      <c r="B42" s="514" t="s">
        <v>41</v>
      </c>
      <c r="C42" s="255"/>
      <c r="D42" s="97"/>
      <c r="E42" s="111"/>
      <c r="F42" s="96"/>
      <c r="G42" s="258"/>
      <c r="H42" s="539">
        <f t="shared" si="0"/>
        <v>0</v>
      </c>
      <c r="I42" s="538">
        <f t="shared" si="1"/>
        <v>0</v>
      </c>
      <c r="J42" s="542"/>
      <c r="K42" s="543"/>
      <c r="L42" s="544"/>
      <c r="M42" s="542"/>
      <c r="N42" s="627"/>
      <c r="O42" s="628"/>
      <c r="P42" s="327">
        <f t="shared" si="9"/>
        <v>0</v>
      </c>
      <c r="Q42" s="328">
        <f t="shared" si="9"/>
        <v>0</v>
      </c>
      <c r="R42" s="420"/>
      <c r="S42" s="605"/>
      <c r="T42" s="13"/>
      <c r="U42" s="13"/>
      <c r="V42" s="13"/>
    </row>
    <row r="43" spans="1:22" ht="45.75" hidden="1" customHeight="1" thickTop="1" thickBot="1" x14ac:dyDescent="0.35">
      <c r="B43" s="515" t="s">
        <v>43</v>
      </c>
      <c r="C43" s="115"/>
      <c r="D43" s="29"/>
      <c r="E43" s="30"/>
      <c r="F43" s="28"/>
      <c r="G43" s="259"/>
      <c r="H43" s="539">
        <f t="shared" si="0"/>
        <v>0</v>
      </c>
      <c r="I43" s="538">
        <f t="shared" si="1"/>
        <v>0</v>
      </c>
      <c r="J43" s="523"/>
      <c r="K43" s="543"/>
      <c r="L43" s="544"/>
      <c r="M43" s="542"/>
      <c r="N43" s="627"/>
      <c r="O43" s="628"/>
      <c r="P43" s="327">
        <f t="shared" si="9"/>
        <v>0</v>
      </c>
      <c r="Q43" s="328">
        <f t="shared" si="9"/>
        <v>0</v>
      </c>
      <c r="R43" s="658"/>
      <c r="S43" s="605"/>
      <c r="T43" s="13"/>
      <c r="U43" s="13"/>
      <c r="V43" s="13"/>
    </row>
    <row r="44" spans="1:22" ht="45.75" hidden="1" customHeight="1" thickTop="1" thickBot="1" x14ac:dyDescent="0.35">
      <c r="B44" s="515" t="s">
        <v>42</v>
      </c>
      <c r="C44" s="115"/>
      <c r="D44" s="29"/>
      <c r="E44" s="30"/>
      <c r="F44" s="28"/>
      <c r="G44" s="259"/>
      <c r="H44" s="539">
        <f t="shared" si="0"/>
        <v>0</v>
      </c>
      <c r="I44" s="538">
        <f t="shared" si="1"/>
        <v>0</v>
      </c>
      <c r="J44" s="523"/>
      <c r="K44" s="543"/>
      <c r="L44" s="544"/>
      <c r="M44" s="542"/>
      <c r="N44" s="627"/>
      <c r="O44" s="628"/>
      <c r="P44" s="327">
        <f t="shared" si="9"/>
        <v>0</v>
      </c>
      <c r="Q44" s="328">
        <f t="shared" si="9"/>
        <v>0</v>
      </c>
      <c r="R44" s="658"/>
      <c r="S44" s="605"/>
      <c r="T44" s="13"/>
      <c r="U44" s="13"/>
      <c r="V44" s="13"/>
    </row>
    <row r="45" spans="1:22" ht="45.75" customHeight="1" thickTop="1" thickBot="1" x14ac:dyDescent="0.35">
      <c r="B45" s="514" t="s">
        <v>74</v>
      </c>
      <c r="C45" s="115"/>
      <c r="D45" s="29"/>
      <c r="E45" s="30"/>
      <c r="F45" s="28">
        <v>176.44</v>
      </c>
      <c r="G45" s="259">
        <v>6</v>
      </c>
      <c r="H45" s="539">
        <f t="shared" si="0"/>
        <v>176.44</v>
      </c>
      <c r="I45" s="538">
        <f t="shared" si="1"/>
        <v>6</v>
      </c>
      <c r="J45" s="523"/>
      <c r="K45" s="543">
        <v>176.35</v>
      </c>
      <c r="L45" s="544">
        <v>6</v>
      </c>
      <c r="M45" s="542"/>
      <c r="N45" s="627"/>
      <c r="O45" s="628"/>
      <c r="P45" s="327">
        <f>N45-H45</f>
        <v>-176.44</v>
      </c>
      <c r="Q45" s="328">
        <f>O45-I45</f>
        <v>-6</v>
      </c>
      <c r="R45" s="658"/>
      <c r="S45" s="605"/>
      <c r="T45" s="13"/>
      <c r="U45" s="13"/>
      <c r="V45" s="13"/>
    </row>
    <row r="46" spans="1:22" ht="45.75" customHeight="1" thickTop="1" thickBot="1" x14ac:dyDescent="0.4">
      <c r="B46" s="519" t="s">
        <v>161</v>
      </c>
      <c r="C46" s="375"/>
      <c r="D46" s="374"/>
      <c r="E46" s="30"/>
      <c r="F46" s="28">
        <v>1175.79</v>
      </c>
      <c r="G46" s="259">
        <v>46</v>
      </c>
      <c r="H46" s="539">
        <f t="shared" si="0"/>
        <v>1175.79</v>
      </c>
      <c r="I46" s="538">
        <f t="shared" si="1"/>
        <v>46</v>
      </c>
      <c r="J46" s="523"/>
      <c r="K46" s="543">
        <v>1175.79</v>
      </c>
      <c r="L46" s="544">
        <v>46</v>
      </c>
      <c r="M46" s="542"/>
      <c r="N46" s="627"/>
      <c r="O46" s="628"/>
      <c r="P46" s="327">
        <f t="shared" ref="P46:Q47" si="10">N46-H46</f>
        <v>-1175.79</v>
      </c>
      <c r="Q46" s="328">
        <f t="shared" si="10"/>
        <v>-46</v>
      </c>
      <c r="R46" s="658"/>
      <c r="S46" s="611"/>
      <c r="T46" s="13"/>
      <c r="U46" s="13"/>
      <c r="V46" s="13"/>
    </row>
    <row r="47" spans="1:22" ht="45.75" hidden="1" customHeight="1" thickTop="1" thickBot="1" x14ac:dyDescent="0.35">
      <c r="B47" s="519" t="s">
        <v>44</v>
      </c>
      <c r="C47" s="115"/>
      <c r="D47" s="29"/>
      <c r="E47" s="30"/>
      <c r="F47" s="28"/>
      <c r="G47" s="259"/>
      <c r="H47" s="539">
        <f t="shared" si="0"/>
        <v>0</v>
      </c>
      <c r="I47" s="538">
        <f t="shared" si="1"/>
        <v>0</v>
      </c>
      <c r="J47" s="523"/>
      <c r="K47" s="543"/>
      <c r="L47" s="544"/>
      <c r="M47" s="542"/>
      <c r="N47" s="631"/>
      <c r="O47" s="632"/>
      <c r="P47" s="327">
        <f t="shared" si="10"/>
        <v>0</v>
      </c>
      <c r="Q47" s="328">
        <f t="shared" si="10"/>
        <v>0</v>
      </c>
      <c r="R47" s="658"/>
      <c r="S47" s="605"/>
      <c r="T47" s="13"/>
      <c r="U47" s="13"/>
      <c r="V47" s="13"/>
    </row>
    <row r="48" spans="1:22" ht="45.75" hidden="1" customHeight="1" thickTop="1" thickBot="1" x14ac:dyDescent="0.35">
      <c r="B48" s="265" t="s">
        <v>45</v>
      </c>
      <c r="C48" s="440"/>
      <c r="D48" s="441"/>
      <c r="E48" s="442"/>
      <c r="F48" s="28"/>
      <c r="G48" s="259"/>
      <c r="H48" s="539">
        <f t="shared" si="0"/>
        <v>0</v>
      </c>
      <c r="I48" s="538">
        <f t="shared" si="1"/>
        <v>0</v>
      </c>
      <c r="J48" s="523"/>
      <c r="K48" s="543"/>
      <c r="L48" s="544"/>
      <c r="M48" s="542"/>
      <c r="N48" s="629"/>
      <c r="O48" s="630"/>
      <c r="P48" s="327">
        <f t="shared" si="3"/>
        <v>0</v>
      </c>
      <c r="Q48" s="328">
        <f t="shared" si="3"/>
        <v>0</v>
      </c>
      <c r="R48" s="658"/>
      <c r="S48" s="605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539">
        <f t="shared" ref="H49:I50" si="11">F49+C49</f>
        <v>0</v>
      </c>
      <c r="I49" s="538">
        <f t="shared" si="11"/>
        <v>0</v>
      </c>
      <c r="J49" s="523"/>
      <c r="K49" s="543"/>
      <c r="L49" s="544"/>
      <c r="M49" s="542"/>
      <c r="N49" s="629"/>
      <c r="O49" s="630"/>
      <c r="P49" s="327">
        <f t="shared" si="3"/>
        <v>0</v>
      </c>
      <c r="Q49" s="328">
        <f t="shared" si="3"/>
        <v>0</v>
      </c>
      <c r="R49" s="658"/>
      <c r="S49" s="605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539">
        <f t="shared" si="11"/>
        <v>0</v>
      </c>
      <c r="I50" s="538">
        <f t="shared" si="11"/>
        <v>0</v>
      </c>
      <c r="J50" s="523"/>
      <c r="K50" s="543"/>
      <c r="L50" s="544"/>
      <c r="M50" s="542"/>
      <c r="N50" s="246"/>
      <c r="O50" s="247"/>
      <c r="P50" s="329">
        <f t="shared" si="3"/>
        <v>0</v>
      </c>
      <c r="Q50" s="330">
        <f t="shared" si="3"/>
        <v>0</v>
      </c>
      <c r="R50" s="143"/>
      <c r="S50" s="45"/>
      <c r="T50" s="13"/>
      <c r="U50" s="13"/>
      <c r="V50" s="13"/>
    </row>
    <row r="51" spans="2:22" ht="31.5" customHeight="1" thickBot="1" x14ac:dyDescent="0.35">
      <c r="B51" s="145"/>
      <c r="D51" s="147"/>
      <c r="F51" s="711" t="s">
        <v>46</v>
      </c>
      <c r="G51" s="711"/>
      <c r="H51" s="560">
        <f>SUM(H5:H34)</f>
        <v>41458.51</v>
      </c>
      <c r="I51" s="561">
        <f>SUM(I5:I34)</f>
        <v>2512</v>
      </c>
      <c r="J51" s="149"/>
      <c r="K51" s="149"/>
      <c r="L51" s="149"/>
      <c r="M51" s="150"/>
      <c r="N51" s="559">
        <f>SUM(N5:N42)</f>
        <v>0</v>
      </c>
      <c r="O51" s="559">
        <f>SUM(O5:O42)</f>
        <v>0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3.25" hidden="1" customHeight="1" x14ac:dyDescent="0.3">
      <c r="B56" s="175"/>
      <c r="C56" s="176"/>
      <c r="D56" s="177"/>
      <c r="E56" s="77"/>
      <c r="F56" s="77"/>
      <c r="G56" s="13"/>
      <c r="H56" s="13"/>
      <c r="I56" s="13"/>
      <c r="J56" s="13"/>
      <c r="K56" s="13"/>
      <c r="L56" s="13"/>
      <c r="M56" s="13"/>
      <c r="N56" s="13"/>
      <c r="O56" s="178"/>
      <c r="P56" s="179"/>
      <c r="Q56" s="169"/>
    </row>
    <row r="57" spans="2:22" ht="27.75" customHeight="1" x14ac:dyDescent="0.3">
      <c r="B57" s="175"/>
      <c r="C57" s="485"/>
      <c r="D57" s="486"/>
      <c r="E57" s="487"/>
      <c r="F57" s="487"/>
      <c r="G57" s="487"/>
      <c r="H57" s="487"/>
      <c r="I57" s="488"/>
      <c r="J57" s="488"/>
      <c r="K57" s="488"/>
      <c r="L57" s="181"/>
      <c r="M57" s="181"/>
      <c r="N57" s="181"/>
      <c r="O57" s="181"/>
      <c r="P57" s="179"/>
      <c r="Q57" s="169"/>
    </row>
    <row r="58" spans="2:22" ht="31.5" customHeight="1" x14ac:dyDescent="0.3">
      <c r="B58" s="175"/>
      <c r="C58" s="600"/>
      <c r="D58" s="601"/>
      <c r="E58" s="602"/>
      <c r="F58" s="602"/>
      <c r="G58" s="602"/>
      <c r="H58" s="602"/>
      <c r="I58" s="602"/>
      <c r="J58" s="602"/>
      <c r="K58" s="602"/>
      <c r="L58" s="183"/>
      <c r="M58" s="183"/>
      <c r="N58" s="183"/>
      <c r="O58" s="178"/>
      <c r="P58" s="184"/>
      <c r="Q58" s="185"/>
    </row>
    <row r="59" spans="2:22" ht="18.75" customHeight="1" x14ac:dyDescent="0.3">
      <c r="B59" s="175"/>
      <c r="C59" s="176"/>
      <c r="D59" s="186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78"/>
      <c r="P59" s="184"/>
      <c r="Q59" s="185"/>
    </row>
    <row r="60" spans="2:22" ht="18.75" customHeight="1" x14ac:dyDescent="0.3">
      <c r="B60" s="175"/>
      <c r="C60" s="176"/>
      <c r="D60" s="187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9.5" customHeight="1" x14ac:dyDescent="0.3">
      <c r="B61" s="175"/>
      <c r="C61" s="176"/>
      <c r="D61" s="188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</row>
    <row r="62" spans="2:22" x14ac:dyDescent="0.3">
      <c r="B62" s="1"/>
    </row>
  </sheetData>
  <sortState ref="B5:L49">
    <sortCondition ref="B5:B49"/>
  </sortState>
  <mergeCells count="12">
    <mergeCell ref="S13:S14"/>
    <mergeCell ref="S21:S22"/>
    <mergeCell ref="S23:S24"/>
    <mergeCell ref="F51:G51"/>
    <mergeCell ref="B1:C1"/>
    <mergeCell ref="F2:I2"/>
    <mergeCell ref="J2:L3"/>
    <mergeCell ref="N2:O3"/>
    <mergeCell ref="P2:Q3"/>
    <mergeCell ref="C3:D3"/>
    <mergeCell ref="F3:G3"/>
    <mergeCell ref="I3:I4"/>
  </mergeCells>
  <pageMargins left="0.23622047244094491" right="0.23622047244094491" top="0.19685039370078741" bottom="0.15748031496062992" header="0.21" footer="0.16"/>
  <pageSetup scale="75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00"/>
  </sheetPr>
  <dimension ref="A1:AA55"/>
  <sheetViews>
    <sheetView topLeftCell="A15" zoomScaleNormal="100" workbookViewId="0">
      <selection activeCell="F35" sqref="F35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2.57031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669" t="s">
        <v>0</v>
      </c>
      <c r="C1" s="670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695">
        <v>44989</v>
      </c>
      <c r="C2" s="696"/>
      <c r="F2" s="697" t="s">
        <v>1</v>
      </c>
      <c r="G2" s="698"/>
      <c r="H2" s="699"/>
      <c r="I2" s="700"/>
      <c r="J2" s="701" t="s">
        <v>62</v>
      </c>
      <c r="K2" s="701"/>
      <c r="L2" s="702"/>
      <c r="M2" s="221"/>
      <c r="N2" s="674" t="s">
        <v>66</v>
      </c>
      <c r="O2" s="674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705" t="s">
        <v>64</v>
      </c>
      <c r="D3" s="706"/>
      <c r="E3" s="14"/>
      <c r="F3" s="707" t="s">
        <v>65</v>
      </c>
      <c r="G3" s="708"/>
      <c r="H3" s="233"/>
      <c r="I3" s="709" t="s">
        <v>3</v>
      </c>
      <c r="J3" s="703"/>
      <c r="K3" s="703"/>
      <c r="L3" s="704"/>
      <c r="M3" s="222"/>
      <c r="N3" s="674"/>
      <c r="O3" s="674"/>
      <c r="P3" s="682" t="s">
        <v>4</v>
      </c>
      <c r="Q3" s="683"/>
      <c r="R3" s="684" t="s">
        <v>5</v>
      </c>
      <c r="S3" s="685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10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12</v>
      </c>
      <c r="C5" s="28">
        <v>11.8</v>
      </c>
      <c r="D5" s="29">
        <v>1</v>
      </c>
      <c r="E5" s="30"/>
      <c r="F5" s="28">
        <v>524.38</v>
      </c>
      <c r="G5" s="31">
        <v>43</v>
      </c>
      <c r="H5" s="223">
        <f t="shared" ref="H5:I41" si="0">F5+C5</f>
        <v>536.17999999999995</v>
      </c>
      <c r="I5" s="41">
        <f t="shared" si="0"/>
        <v>44</v>
      </c>
      <c r="J5" s="219"/>
      <c r="K5" s="217">
        <v>536.17999999999995</v>
      </c>
      <c r="L5" s="218">
        <v>44</v>
      </c>
      <c r="M5" s="42"/>
      <c r="N5" s="242">
        <v>536.16</v>
      </c>
      <c r="O5" s="243"/>
      <c r="P5" s="239">
        <f t="shared" ref="P5:P26" si="1">N5-H5</f>
        <v>-1.999999999998181E-2</v>
      </c>
      <c r="Q5" s="38">
        <v>0</v>
      </c>
      <c r="R5" s="686"/>
      <c r="S5" s="686"/>
      <c r="T5" s="12"/>
      <c r="U5" s="13"/>
      <c r="V5" s="13"/>
      <c r="W5" s="13"/>
    </row>
    <row r="6" spans="2:27" ht="23.25" hidden="1" customHeight="1" thickTop="1" thickBot="1" x14ac:dyDescent="0.35">
      <c r="B6" s="27" t="s">
        <v>13</v>
      </c>
      <c r="C6" s="39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13"/>
      <c r="L6" s="214"/>
      <c r="M6" s="42"/>
      <c r="N6" s="244"/>
      <c r="O6" s="245"/>
      <c r="P6" s="240">
        <f t="shared" si="1"/>
        <v>0</v>
      </c>
      <c r="Q6" s="44">
        <f>O6-I6</f>
        <v>0</v>
      </c>
      <c r="R6" s="687"/>
      <c r="S6" s="687"/>
      <c r="T6" s="45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15</v>
      </c>
      <c r="C7" s="28"/>
      <c r="D7" s="29"/>
      <c r="E7" s="30"/>
      <c r="F7" s="28">
        <v>1007.32</v>
      </c>
      <c r="G7" s="31">
        <v>82</v>
      </c>
      <c r="H7" s="223">
        <f t="shared" si="0"/>
        <v>1007.32</v>
      </c>
      <c r="I7" s="41">
        <f t="shared" si="0"/>
        <v>82</v>
      </c>
      <c r="J7" s="219"/>
      <c r="K7" s="213">
        <v>1007.32</v>
      </c>
      <c r="L7" s="214">
        <v>82</v>
      </c>
      <c r="M7" s="42"/>
      <c r="N7" s="244">
        <v>957.99</v>
      </c>
      <c r="O7" s="245"/>
      <c r="P7" s="249">
        <f t="shared" si="1"/>
        <v>-49.330000000000041</v>
      </c>
      <c r="Q7" s="52"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14</v>
      </c>
      <c r="C8" s="28"/>
      <c r="D8" s="29"/>
      <c r="E8" s="28"/>
      <c r="F8" s="28"/>
      <c r="G8" s="31"/>
      <c r="H8" s="224">
        <f t="shared" si="0"/>
        <v>0</v>
      </c>
      <c r="I8" s="41">
        <f t="shared" si="0"/>
        <v>0</v>
      </c>
      <c r="J8" s="219"/>
      <c r="K8" s="213"/>
      <c r="L8" s="214"/>
      <c r="M8" s="42"/>
      <c r="N8" s="244"/>
      <c r="O8" s="245"/>
      <c r="P8" s="241">
        <f t="shared" si="1"/>
        <v>0</v>
      </c>
      <c r="Q8" s="52">
        <v>0</v>
      </c>
      <c r="R8" s="688"/>
      <c r="S8" s="688"/>
      <c r="T8" s="45"/>
      <c r="U8" s="13"/>
      <c r="V8" s="13"/>
      <c r="W8" s="13"/>
    </row>
    <row r="9" spans="2:27" ht="23.25" customHeight="1" thickTop="1" thickBot="1" x14ac:dyDescent="0.35">
      <c r="B9" s="30" t="s">
        <v>17</v>
      </c>
      <c r="C9" s="28">
        <v>18.760000000000002</v>
      </c>
      <c r="D9" s="29">
        <v>1</v>
      </c>
      <c r="E9" s="102"/>
      <c r="F9" s="28">
        <v>1031.53</v>
      </c>
      <c r="G9" s="31">
        <v>54</v>
      </c>
      <c r="H9" s="224">
        <f t="shared" si="0"/>
        <v>1050.29</v>
      </c>
      <c r="I9" s="225">
        <f t="shared" si="0"/>
        <v>55</v>
      </c>
      <c r="J9" s="219"/>
      <c r="K9" s="213">
        <v>1050.29</v>
      </c>
      <c r="L9" s="214">
        <v>55</v>
      </c>
      <c r="M9" s="42"/>
      <c r="N9" s="244">
        <v>1050.6500000000001</v>
      </c>
      <c r="O9" s="245"/>
      <c r="P9" s="241">
        <f t="shared" si="1"/>
        <v>0.36000000000012733</v>
      </c>
      <c r="Q9" s="52"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16</v>
      </c>
      <c r="C10" s="28"/>
      <c r="D10" s="29"/>
      <c r="E10" s="193"/>
      <c r="F10" s="28"/>
      <c r="G10" s="31"/>
      <c r="H10" s="224">
        <f t="shared" si="0"/>
        <v>0</v>
      </c>
      <c r="I10" s="225">
        <f t="shared" si="0"/>
        <v>0</v>
      </c>
      <c r="J10" s="219"/>
      <c r="K10" s="213"/>
      <c r="L10" s="214"/>
      <c r="M10" s="42"/>
      <c r="N10" s="244"/>
      <c r="O10" s="245"/>
      <c r="P10" s="241">
        <f t="shared" si="1"/>
        <v>0</v>
      </c>
      <c r="Q10" s="52">
        <v>0</v>
      </c>
      <c r="R10" s="689"/>
      <c r="S10" s="689"/>
      <c r="T10" s="45"/>
      <c r="U10" s="13"/>
      <c r="V10" s="13"/>
      <c r="W10" s="13"/>
    </row>
    <row r="11" spans="2:27" ht="23.25" customHeight="1" thickTop="1" thickBot="1" x14ac:dyDescent="0.35">
      <c r="B11" s="30" t="s">
        <v>18</v>
      </c>
      <c r="C11" s="28"/>
      <c r="D11" s="29"/>
      <c r="E11" s="30"/>
      <c r="F11" s="28">
        <v>140</v>
      </c>
      <c r="G11" s="31">
        <v>14</v>
      </c>
      <c r="H11" s="224">
        <f t="shared" si="0"/>
        <v>140</v>
      </c>
      <c r="I11" s="225">
        <f t="shared" si="0"/>
        <v>14</v>
      </c>
      <c r="J11" s="219"/>
      <c r="K11" s="238">
        <v>140</v>
      </c>
      <c r="L11" s="214">
        <v>14</v>
      </c>
      <c r="M11" s="42"/>
      <c r="N11" s="244">
        <v>140</v>
      </c>
      <c r="O11" s="245"/>
      <c r="P11" s="241">
        <f t="shared" si="1"/>
        <v>0</v>
      </c>
      <c r="Q11" s="52">
        <v>0</v>
      </c>
      <c r="R11" s="210"/>
      <c r="S11" s="210"/>
      <c r="T11" s="45"/>
      <c r="U11" s="13"/>
      <c r="V11" s="13"/>
      <c r="W11" s="13"/>
    </row>
    <row r="12" spans="2:27" ht="23.25" customHeight="1" thickTop="1" thickBot="1" x14ac:dyDescent="0.35">
      <c r="B12" s="30" t="s">
        <v>19</v>
      </c>
      <c r="C12" s="60"/>
      <c r="D12" s="29"/>
      <c r="E12" s="30"/>
      <c r="F12" s="60">
        <v>100</v>
      </c>
      <c r="G12" s="31">
        <v>10</v>
      </c>
      <c r="H12" s="226">
        <f t="shared" si="0"/>
        <v>100</v>
      </c>
      <c r="I12" s="225">
        <f t="shared" si="0"/>
        <v>10</v>
      </c>
      <c r="J12" s="219"/>
      <c r="K12" s="238">
        <v>100</v>
      </c>
      <c r="L12" s="214">
        <v>10</v>
      </c>
      <c r="M12" s="42"/>
      <c r="N12" s="244">
        <v>100</v>
      </c>
      <c r="O12" s="245"/>
      <c r="P12" s="241">
        <f t="shared" si="1"/>
        <v>0</v>
      </c>
      <c r="Q12" s="52"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64" t="s">
        <v>20</v>
      </c>
      <c r="C13" s="28"/>
      <c r="D13" s="29"/>
      <c r="E13" s="30"/>
      <c r="F13" s="28">
        <v>1357.67</v>
      </c>
      <c r="G13" s="31">
        <v>39</v>
      </c>
      <c r="H13" s="227">
        <f t="shared" si="0"/>
        <v>1357.67</v>
      </c>
      <c r="I13" s="225">
        <f t="shared" si="0"/>
        <v>39</v>
      </c>
      <c r="J13" s="219"/>
      <c r="K13" s="213">
        <v>1357.67</v>
      </c>
      <c r="L13" s="214">
        <v>39</v>
      </c>
      <c r="M13" s="42"/>
      <c r="N13" s="244">
        <v>1388.06</v>
      </c>
      <c r="O13" s="245"/>
      <c r="P13" s="249">
        <f t="shared" si="1"/>
        <v>30.389999999999873</v>
      </c>
      <c r="Q13" s="52">
        <v>0</v>
      </c>
      <c r="R13" s="690"/>
      <c r="S13" s="690"/>
      <c r="T13" s="45"/>
      <c r="U13" s="66"/>
      <c r="V13" s="66"/>
      <c r="W13" s="13"/>
    </row>
    <row r="14" spans="2:27" ht="23.25" hidden="1" customHeight="1" thickTop="1" thickBot="1" x14ac:dyDescent="0.35">
      <c r="B14" s="30" t="s">
        <v>21</v>
      </c>
      <c r="C14" s="28"/>
      <c r="D14" s="29"/>
      <c r="E14" s="30"/>
      <c r="F14" s="28"/>
      <c r="G14" s="31"/>
      <c r="H14" s="227">
        <f t="shared" si="0"/>
        <v>0</v>
      </c>
      <c r="I14" s="225">
        <f t="shared" si="0"/>
        <v>0</v>
      </c>
      <c r="J14" s="219"/>
      <c r="K14" s="213"/>
      <c r="L14" s="214"/>
      <c r="M14" s="42"/>
      <c r="N14" s="244"/>
      <c r="O14" s="245"/>
      <c r="P14" s="241">
        <f t="shared" si="1"/>
        <v>0</v>
      </c>
      <c r="Q14" s="52"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30" t="s">
        <v>22</v>
      </c>
      <c r="C15" s="28"/>
      <c r="D15" s="29"/>
      <c r="E15" s="30"/>
      <c r="F15" s="28">
        <v>9841.4</v>
      </c>
      <c r="G15" s="31">
        <v>330</v>
      </c>
      <c r="H15" s="227">
        <f t="shared" si="0"/>
        <v>9841.4</v>
      </c>
      <c r="I15" s="225">
        <f t="shared" si="0"/>
        <v>330</v>
      </c>
      <c r="J15" s="219"/>
      <c r="K15" s="248">
        <v>9841.4</v>
      </c>
      <c r="L15" s="214">
        <v>330</v>
      </c>
      <c r="M15" s="42"/>
      <c r="N15" s="244">
        <v>9846.34</v>
      </c>
      <c r="O15" s="245"/>
      <c r="P15" s="241">
        <f t="shared" si="1"/>
        <v>4.9400000000005093</v>
      </c>
      <c r="Q15" s="52">
        <v>0</v>
      </c>
      <c r="R15" s="67"/>
      <c r="S15" s="68"/>
      <c r="T15" s="45"/>
      <c r="U15" s="13"/>
      <c r="V15" s="13"/>
      <c r="W15" s="13"/>
    </row>
    <row r="16" spans="2:27" ht="23.25" customHeight="1" thickTop="1" thickBot="1" x14ac:dyDescent="0.35">
      <c r="B16" s="30" t="s">
        <v>24</v>
      </c>
      <c r="C16" s="28">
        <v>54.44</v>
      </c>
      <c r="D16" s="29">
        <v>4</v>
      </c>
      <c r="E16" s="30"/>
      <c r="F16" s="28"/>
      <c r="G16" s="31"/>
      <c r="H16" s="227">
        <f t="shared" si="0"/>
        <v>54.44</v>
      </c>
      <c r="I16" s="225">
        <f t="shared" si="0"/>
        <v>4</v>
      </c>
      <c r="J16" s="219"/>
      <c r="K16" s="213">
        <v>54.44</v>
      </c>
      <c r="L16" s="214">
        <v>4</v>
      </c>
      <c r="M16" s="42"/>
      <c r="N16" s="244">
        <v>54.44</v>
      </c>
      <c r="O16" s="245"/>
      <c r="P16" s="241">
        <f t="shared" si="1"/>
        <v>0</v>
      </c>
      <c r="Q16" s="52">
        <v>0</v>
      </c>
      <c r="R16" s="69"/>
      <c r="S16" s="70"/>
      <c r="T16" s="45"/>
      <c r="U16" s="13"/>
      <c r="V16" s="13"/>
      <c r="W16" s="13"/>
    </row>
    <row r="17" spans="2:23" ht="23.25" customHeight="1" thickTop="1" thickBot="1" x14ac:dyDescent="0.35">
      <c r="B17" s="30" t="s">
        <v>61</v>
      </c>
      <c r="C17" s="28"/>
      <c r="D17" s="29"/>
      <c r="E17" s="30"/>
      <c r="F17" s="28">
        <v>291.91000000000003</v>
      </c>
      <c r="G17" s="31">
        <v>11</v>
      </c>
      <c r="H17" s="227">
        <f t="shared" si="0"/>
        <v>291.91000000000003</v>
      </c>
      <c r="I17" s="225">
        <f t="shared" si="0"/>
        <v>11</v>
      </c>
      <c r="J17" s="219"/>
      <c r="K17" s="213">
        <v>291.91000000000003</v>
      </c>
      <c r="L17" s="214">
        <v>11</v>
      </c>
      <c r="M17" s="42"/>
      <c r="N17" s="244">
        <v>261.52</v>
      </c>
      <c r="O17" s="245"/>
      <c r="P17" s="249">
        <f t="shared" si="1"/>
        <v>-30.390000000000043</v>
      </c>
      <c r="Q17" s="52">
        <v>0</v>
      </c>
      <c r="R17" s="69"/>
      <c r="S17" s="70"/>
      <c r="T17" s="45"/>
      <c r="U17" s="13"/>
      <c r="V17" s="13"/>
      <c r="W17" s="13"/>
    </row>
    <row r="18" spans="2:23" ht="23.25" hidden="1" customHeight="1" thickTop="1" thickBot="1" x14ac:dyDescent="0.35">
      <c r="B18" s="30" t="s">
        <v>25</v>
      </c>
      <c r="C18" s="28"/>
      <c r="D18" s="29"/>
      <c r="E18" s="30"/>
      <c r="F18" s="28"/>
      <c r="G18" s="31"/>
      <c r="H18" s="227">
        <f t="shared" si="0"/>
        <v>0</v>
      </c>
      <c r="I18" s="225">
        <f t="shared" si="0"/>
        <v>0</v>
      </c>
      <c r="J18" s="219"/>
      <c r="K18" s="213"/>
      <c r="L18" s="214"/>
      <c r="M18" s="42"/>
      <c r="N18" s="244"/>
      <c r="O18" s="245"/>
      <c r="P18" s="241">
        <f t="shared" si="1"/>
        <v>0</v>
      </c>
      <c r="Q18" s="52">
        <v>0</v>
      </c>
      <c r="R18" s="71"/>
      <c r="S18" s="72"/>
      <c r="T18" s="45"/>
      <c r="U18" s="13"/>
      <c r="V18" s="13"/>
      <c r="W18" s="13"/>
    </row>
    <row r="19" spans="2:23" ht="23.25" customHeight="1" thickTop="1" thickBot="1" x14ac:dyDescent="0.35">
      <c r="B19" s="30" t="s">
        <v>26</v>
      </c>
      <c r="C19" s="28"/>
      <c r="D19" s="29"/>
      <c r="E19" s="30"/>
      <c r="F19" s="28">
        <v>5065.3100000000004</v>
      </c>
      <c r="G19" s="31">
        <v>245</v>
      </c>
      <c r="H19" s="227">
        <f t="shared" si="0"/>
        <v>5065.3100000000004</v>
      </c>
      <c r="I19" s="225">
        <f t="shared" si="0"/>
        <v>245</v>
      </c>
      <c r="J19" s="219"/>
      <c r="K19" s="213">
        <v>5065.3100000000004</v>
      </c>
      <c r="L19" s="214">
        <v>245</v>
      </c>
      <c r="M19" s="42"/>
      <c r="N19" s="244">
        <v>5065.3100000000004</v>
      </c>
      <c r="O19" s="245"/>
      <c r="P19" s="241">
        <f t="shared" si="1"/>
        <v>0</v>
      </c>
      <c r="Q19" s="52">
        <v>0</v>
      </c>
      <c r="R19" s="73"/>
      <c r="S19" s="74"/>
      <c r="T19" s="45"/>
      <c r="U19" s="13"/>
      <c r="V19" s="13"/>
      <c r="W19" s="13"/>
    </row>
    <row r="20" spans="2:23" ht="23.25" customHeight="1" thickTop="1" thickBot="1" x14ac:dyDescent="0.35">
      <c r="B20" s="30" t="s">
        <v>29</v>
      </c>
      <c r="C20" s="28"/>
      <c r="D20" s="29"/>
      <c r="E20" s="30"/>
      <c r="F20" s="28">
        <v>649.22</v>
      </c>
      <c r="G20" s="31">
        <v>143</v>
      </c>
      <c r="H20" s="227">
        <f t="shared" si="0"/>
        <v>649.22</v>
      </c>
      <c r="I20" s="225">
        <f t="shared" si="0"/>
        <v>143</v>
      </c>
      <c r="J20" s="219"/>
      <c r="K20" s="213">
        <v>649.22</v>
      </c>
      <c r="L20" s="214">
        <v>143</v>
      </c>
      <c r="M20" s="42"/>
      <c r="N20" s="244">
        <v>649.22</v>
      </c>
      <c r="O20" s="245"/>
      <c r="P20" s="241">
        <f t="shared" si="1"/>
        <v>0</v>
      </c>
      <c r="Q20" s="52">
        <v>0</v>
      </c>
      <c r="R20" s="691"/>
      <c r="S20" s="691"/>
      <c r="T20" s="45"/>
      <c r="U20" s="13"/>
      <c r="V20" s="13"/>
      <c r="W20" s="13"/>
    </row>
    <row r="21" spans="2:23" ht="23.25" customHeight="1" thickTop="1" thickBot="1" x14ac:dyDescent="0.35">
      <c r="B21" s="30" t="s">
        <v>27</v>
      </c>
      <c r="C21" s="28">
        <v>545.70000000000005</v>
      </c>
      <c r="D21" s="29">
        <v>22</v>
      </c>
      <c r="E21" s="30"/>
      <c r="F21" s="28">
        <v>1029.8699999999999</v>
      </c>
      <c r="G21" s="31">
        <v>43</v>
      </c>
      <c r="H21" s="227">
        <f t="shared" si="0"/>
        <v>1575.57</v>
      </c>
      <c r="I21" s="225">
        <f t="shared" si="0"/>
        <v>65</v>
      </c>
      <c r="J21" s="219"/>
      <c r="K21" s="213">
        <v>1575.57</v>
      </c>
      <c r="L21" s="214">
        <v>65</v>
      </c>
      <c r="M21" s="42"/>
      <c r="N21" s="244">
        <v>1029.8699999999999</v>
      </c>
      <c r="O21" s="245"/>
      <c r="P21" s="249">
        <f t="shared" si="1"/>
        <v>-545.70000000000005</v>
      </c>
      <c r="Q21" s="52"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28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13"/>
      <c r="L22" s="214"/>
      <c r="M22" s="42"/>
      <c r="N22" s="244"/>
      <c r="O22" s="245"/>
      <c r="P22" s="241">
        <f t="shared" si="1"/>
        <v>0</v>
      </c>
      <c r="Q22" s="52">
        <v>0</v>
      </c>
      <c r="R22" s="692"/>
      <c r="S22" s="692"/>
      <c r="T22" s="45"/>
      <c r="U22" s="78"/>
      <c r="V22" s="78"/>
      <c r="W22" s="13"/>
    </row>
    <row r="23" spans="2:23" ht="23.25" customHeight="1" thickTop="1" thickBot="1" x14ac:dyDescent="0.35">
      <c r="B23" s="64" t="s">
        <v>33</v>
      </c>
      <c r="C23" s="28">
        <v>1241.5999999999999</v>
      </c>
      <c r="D23" s="29">
        <v>60</v>
      </c>
      <c r="E23" s="30"/>
      <c r="F23" s="28"/>
      <c r="G23" s="31"/>
      <c r="H23" s="227">
        <f t="shared" si="0"/>
        <v>1241.5999999999999</v>
      </c>
      <c r="I23" s="225">
        <f t="shared" si="0"/>
        <v>60</v>
      </c>
      <c r="J23" s="219"/>
      <c r="K23" s="213">
        <v>1241.95</v>
      </c>
      <c r="L23" s="214">
        <v>60</v>
      </c>
      <c r="M23" s="42"/>
      <c r="N23" s="244">
        <v>1240.9000000000001</v>
      </c>
      <c r="O23" s="245"/>
      <c r="P23" s="241">
        <f t="shared" si="1"/>
        <v>-0.6999999999998181</v>
      </c>
      <c r="Q23" s="52">
        <v>0</v>
      </c>
      <c r="R23" s="693"/>
      <c r="S23" s="693"/>
      <c r="T23" s="45"/>
      <c r="U23" s="13"/>
      <c r="V23" s="13"/>
      <c r="W23" s="13"/>
    </row>
    <row r="24" spans="2:23" ht="23.25" customHeight="1" thickTop="1" thickBot="1" x14ac:dyDescent="0.35">
      <c r="B24" s="86" t="s">
        <v>34</v>
      </c>
      <c r="C24" s="28">
        <v>4505.26</v>
      </c>
      <c r="D24" s="29">
        <v>154</v>
      </c>
      <c r="E24" s="30"/>
      <c r="F24" s="28"/>
      <c r="G24" s="31"/>
      <c r="H24" s="227">
        <f t="shared" si="0"/>
        <v>4505.26</v>
      </c>
      <c r="I24" s="225">
        <f t="shared" si="0"/>
        <v>154</v>
      </c>
      <c r="J24" s="219"/>
      <c r="K24" s="213">
        <v>4505.3599999999997</v>
      </c>
      <c r="L24" s="214">
        <v>154</v>
      </c>
      <c r="M24" s="42"/>
      <c r="N24" s="244">
        <v>4505.47</v>
      </c>
      <c r="O24" s="245"/>
      <c r="P24" s="241">
        <f t="shared" si="1"/>
        <v>0.21000000000003638</v>
      </c>
      <c r="Q24" s="52">
        <v>0</v>
      </c>
      <c r="R24" s="81"/>
      <c r="S24" s="82"/>
      <c r="T24" s="45"/>
      <c r="U24" s="13"/>
      <c r="V24" s="13"/>
      <c r="W24" s="13"/>
    </row>
    <row r="25" spans="2:23" ht="23.25" customHeight="1" thickTop="1" thickBot="1" x14ac:dyDescent="0.35">
      <c r="B25" s="30" t="s">
        <v>30</v>
      </c>
      <c r="C25" s="28"/>
      <c r="D25" s="29"/>
      <c r="E25" s="30"/>
      <c r="F25" s="28">
        <v>2640</v>
      </c>
      <c r="G25" s="31">
        <v>132</v>
      </c>
      <c r="H25" s="227">
        <f t="shared" si="0"/>
        <v>2640</v>
      </c>
      <c r="I25" s="225">
        <f t="shared" si="0"/>
        <v>132</v>
      </c>
      <c r="J25" s="219"/>
      <c r="K25" s="238">
        <v>2640</v>
      </c>
      <c r="L25" s="214">
        <v>132</v>
      </c>
      <c r="M25" s="42"/>
      <c r="N25" s="244">
        <v>2640</v>
      </c>
      <c r="O25" s="245"/>
      <c r="P25" s="241">
        <f t="shared" si="1"/>
        <v>0</v>
      </c>
      <c r="Q25" s="52">
        <v>0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39</v>
      </c>
      <c r="C26" s="28">
        <v>15893.44</v>
      </c>
      <c r="D26" s="29">
        <v>584</v>
      </c>
      <c r="E26" s="30"/>
      <c r="F26" s="28"/>
      <c r="G26" s="31"/>
      <c r="H26" s="227">
        <f t="shared" si="0"/>
        <v>15893.44</v>
      </c>
      <c r="I26" s="225">
        <f t="shared" si="0"/>
        <v>584</v>
      </c>
      <c r="J26" s="219"/>
      <c r="K26" s="213">
        <v>15893.44</v>
      </c>
      <c r="L26" s="214">
        <v>584</v>
      </c>
      <c r="M26" s="42"/>
      <c r="N26" s="244">
        <v>15297.64</v>
      </c>
      <c r="O26" s="245"/>
      <c r="P26" s="249">
        <f t="shared" si="1"/>
        <v>-595.80000000000109</v>
      </c>
      <c r="Q26" s="52">
        <v>0</v>
      </c>
      <c r="R26" s="694"/>
      <c r="S26" s="694"/>
      <c r="T26" s="45"/>
      <c r="U26" s="13"/>
      <c r="V26" s="13"/>
      <c r="W26" s="13"/>
    </row>
    <row r="27" spans="2:23" ht="23.25" customHeight="1" thickTop="1" thickBot="1" x14ac:dyDescent="0.35">
      <c r="B27" s="212" t="s">
        <v>58</v>
      </c>
      <c r="C27" s="28"/>
      <c r="D27" s="29"/>
      <c r="E27" s="30"/>
      <c r="F27" s="87">
        <v>830</v>
      </c>
      <c r="G27" s="88">
        <v>83</v>
      </c>
      <c r="H27" s="227">
        <f t="shared" si="0"/>
        <v>830</v>
      </c>
      <c r="I27" s="225">
        <f t="shared" si="0"/>
        <v>83</v>
      </c>
      <c r="J27" s="219"/>
      <c r="K27" s="238">
        <v>830</v>
      </c>
      <c r="L27" s="214">
        <v>83</v>
      </c>
      <c r="M27" s="42"/>
      <c r="N27" s="244">
        <v>830</v>
      </c>
      <c r="O27" s="245"/>
      <c r="P27" s="241">
        <f t="shared" ref="P27:P32" si="2">N27-H27</f>
        <v>0</v>
      </c>
      <c r="Q27" s="52"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212" t="s">
        <v>56</v>
      </c>
      <c r="C28" s="28"/>
      <c r="D28" s="29"/>
      <c r="E28" s="30"/>
      <c r="F28" s="87">
        <v>1410</v>
      </c>
      <c r="G28" s="88">
        <v>141</v>
      </c>
      <c r="H28" s="227">
        <f t="shared" si="0"/>
        <v>1410</v>
      </c>
      <c r="I28" s="225">
        <f t="shared" si="0"/>
        <v>141</v>
      </c>
      <c r="J28" s="219"/>
      <c r="K28" s="238">
        <v>1410</v>
      </c>
      <c r="L28" s="214">
        <v>141</v>
      </c>
      <c r="M28" s="42"/>
      <c r="N28" s="244">
        <v>690</v>
      </c>
      <c r="O28" s="245"/>
      <c r="P28" s="249">
        <f t="shared" si="2"/>
        <v>-720</v>
      </c>
      <c r="Q28" s="52"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212" t="s">
        <v>57</v>
      </c>
      <c r="C29" s="28"/>
      <c r="D29" s="29"/>
      <c r="E29" s="30"/>
      <c r="F29" s="87">
        <v>1440</v>
      </c>
      <c r="G29" s="88">
        <v>144</v>
      </c>
      <c r="H29" s="227">
        <f t="shared" si="0"/>
        <v>1440</v>
      </c>
      <c r="I29" s="225">
        <f t="shared" si="0"/>
        <v>144</v>
      </c>
      <c r="J29" s="219"/>
      <c r="K29" s="238">
        <v>1440</v>
      </c>
      <c r="L29" s="214">
        <v>144</v>
      </c>
      <c r="M29" s="42"/>
      <c r="N29" s="244">
        <v>1464</v>
      </c>
      <c r="O29" s="245"/>
      <c r="P29" s="249">
        <f t="shared" si="2"/>
        <v>24</v>
      </c>
      <c r="Q29" s="52"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32</v>
      </c>
      <c r="C30" s="28"/>
      <c r="D30" s="29"/>
      <c r="E30" s="30"/>
      <c r="F30" s="87"/>
      <c r="G30" s="88"/>
      <c r="H30" s="227">
        <f t="shared" si="0"/>
        <v>0</v>
      </c>
      <c r="I30" s="225">
        <f t="shared" si="0"/>
        <v>0</v>
      </c>
      <c r="J30" s="219"/>
      <c r="K30" s="213"/>
      <c r="L30" s="214"/>
      <c r="M30" s="42"/>
      <c r="N30" s="244"/>
      <c r="O30" s="245"/>
      <c r="P30" s="241">
        <f t="shared" si="2"/>
        <v>0</v>
      </c>
      <c r="Q30" s="52">
        <v>0</v>
      </c>
      <c r="R30" s="90"/>
      <c r="S30" s="91"/>
      <c r="T30" s="45"/>
      <c r="U30" s="13"/>
      <c r="V30" s="13"/>
      <c r="W30" s="13"/>
    </row>
    <row r="31" spans="2:23" ht="23.25" customHeight="1" thickTop="1" thickBot="1" x14ac:dyDescent="0.35">
      <c r="B31" s="30" t="s">
        <v>53</v>
      </c>
      <c r="C31" s="28"/>
      <c r="D31" s="29"/>
      <c r="E31" s="30"/>
      <c r="F31" s="87">
        <v>3213.25</v>
      </c>
      <c r="G31" s="88">
        <v>120</v>
      </c>
      <c r="H31" s="226">
        <f t="shared" si="0"/>
        <v>3213.25</v>
      </c>
      <c r="I31" s="228">
        <f t="shared" si="0"/>
        <v>120</v>
      </c>
      <c r="J31" s="219"/>
      <c r="K31" s="213">
        <v>3213.16</v>
      </c>
      <c r="L31" s="214">
        <v>120</v>
      </c>
      <c r="M31" s="42"/>
      <c r="N31" s="244">
        <v>3214.03</v>
      </c>
      <c r="O31" s="245"/>
      <c r="P31" s="241">
        <f t="shared" si="2"/>
        <v>0.78000000000020009</v>
      </c>
      <c r="Q31" s="52">
        <v>0</v>
      </c>
      <c r="R31" s="92"/>
      <c r="S31" s="93"/>
      <c r="T31" s="45"/>
      <c r="U31" s="13"/>
      <c r="V31" s="13"/>
      <c r="W31" s="13"/>
    </row>
    <row r="32" spans="2:23" ht="23.25" hidden="1" customHeight="1" thickTop="1" thickBot="1" x14ac:dyDescent="0.35">
      <c r="B32" s="30" t="s">
        <v>31</v>
      </c>
      <c r="C32" s="28"/>
      <c r="D32" s="29"/>
      <c r="E32" s="30"/>
      <c r="F32" s="87"/>
      <c r="G32" s="88"/>
      <c r="H32" s="226">
        <f t="shared" si="0"/>
        <v>0</v>
      </c>
      <c r="I32" s="228">
        <f t="shared" si="0"/>
        <v>0</v>
      </c>
      <c r="J32" s="219"/>
      <c r="K32" s="213"/>
      <c r="L32" s="214"/>
      <c r="M32" s="42"/>
      <c r="N32" s="244"/>
      <c r="O32" s="245"/>
      <c r="P32" s="241">
        <f t="shared" si="2"/>
        <v>0</v>
      </c>
      <c r="Q32" s="52">
        <v>0</v>
      </c>
      <c r="R32" s="92"/>
      <c r="S32" s="93"/>
      <c r="T32" s="45"/>
      <c r="U32" s="13"/>
      <c r="V32" s="13"/>
      <c r="W32" s="13"/>
    </row>
    <row r="33" spans="1:23" ht="23.25" hidden="1" customHeight="1" thickTop="1" thickBot="1" x14ac:dyDescent="0.35">
      <c r="B33" s="30" t="s">
        <v>38</v>
      </c>
      <c r="C33" s="28"/>
      <c r="D33" s="29"/>
      <c r="E33" s="30"/>
      <c r="F33" s="87"/>
      <c r="G33" s="88"/>
      <c r="H33" s="226">
        <f t="shared" si="0"/>
        <v>0</v>
      </c>
      <c r="I33" s="228">
        <f t="shared" si="0"/>
        <v>0</v>
      </c>
      <c r="J33" s="219"/>
      <c r="K33" s="213"/>
      <c r="L33" s="214"/>
      <c r="M33" s="42"/>
      <c r="N33" s="244"/>
      <c r="O33" s="245"/>
      <c r="P33" s="241">
        <f t="shared" ref="P33:P42" si="3">N33-H33</f>
        <v>0</v>
      </c>
      <c r="Q33" s="52">
        <v>0</v>
      </c>
      <c r="R33" s="94"/>
      <c r="S33" s="95"/>
      <c r="T33" s="45"/>
      <c r="U33" s="13"/>
      <c r="V33" s="13"/>
      <c r="W33" s="13"/>
    </row>
    <row r="34" spans="1:23" ht="23.25" hidden="1" customHeight="1" thickTop="1" thickBot="1" x14ac:dyDescent="0.35">
      <c r="B34" s="190" t="s">
        <v>36</v>
      </c>
      <c r="C34" s="96"/>
      <c r="D34" s="97"/>
      <c r="E34" s="98"/>
      <c r="F34" s="96"/>
      <c r="G34" s="103"/>
      <c r="H34" s="226">
        <f t="shared" si="0"/>
        <v>0</v>
      </c>
      <c r="I34" s="228">
        <f t="shared" si="0"/>
        <v>0</v>
      </c>
      <c r="J34" s="219"/>
      <c r="K34" s="213"/>
      <c r="L34" s="214"/>
      <c r="M34" s="42"/>
      <c r="N34" s="244"/>
      <c r="O34" s="245"/>
      <c r="P34" s="241">
        <f t="shared" si="3"/>
        <v>0</v>
      </c>
      <c r="Q34" s="52">
        <v>0</v>
      </c>
      <c r="R34" s="100"/>
      <c r="S34" s="101"/>
      <c r="T34" s="45"/>
      <c r="U34" s="13"/>
      <c r="V34" s="13"/>
      <c r="W34" s="13"/>
    </row>
    <row r="35" spans="1:23" ht="23.25" customHeight="1" thickTop="1" thickBot="1" x14ac:dyDescent="0.35">
      <c r="B35" s="189" t="s">
        <v>59</v>
      </c>
      <c r="C35" s="96"/>
      <c r="D35" s="97"/>
      <c r="E35" s="102"/>
      <c r="F35" s="96">
        <v>4698.9399999999996</v>
      </c>
      <c r="G35" s="103">
        <v>207</v>
      </c>
      <c r="H35" s="226">
        <f t="shared" si="0"/>
        <v>4698.9399999999996</v>
      </c>
      <c r="I35" s="228">
        <f t="shared" si="0"/>
        <v>207</v>
      </c>
      <c r="J35" s="219"/>
      <c r="K35" s="213">
        <v>4698.9399999999996</v>
      </c>
      <c r="L35" s="214">
        <v>207</v>
      </c>
      <c r="M35" s="42"/>
      <c r="N35" s="244">
        <v>4698.9399999999996</v>
      </c>
      <c r="O35" s="245"/>
      <c r="P35" s="241">
        <f t="shared" si="3"/>
        <v>0</v>
      </c>
      <c r="Q35" s="52"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37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13"/>
      <c r="L36" s="214"/>
      <c r="M36" s="42"/>
      <c r="N36" s="244"/>
      <c r="O36" s="245"/>
      <c r="P36" s="241">
        <f t="shared" si="3"/>
        <v>0</v>
      </c>
      <c r="Q36" s="52">
        <v>0</v>
      </c>
      <c r="R36" s="104"/>
      <c r="S36" s="105"/>
      <c r="T36" s="45"/>
      <c r="U36" s="13"/>
      <c r="V36" s="13"/>
      <c r="W36" s="13"/>
    </row>
    <row r="37" spans="1:23" ht="23.25" customHeight="1" thickTop="1" thickBot="1" x14ac:dyDescent="0.35">
      <c r="B37" s="110" t="s">
        <v>41</v>
      </c>
      <c r="C37" s="28">
        <v>8364.43</v>
      </c>
      <c r="D37" s="29">
        <v>282</v>
      </c>
      <c r="E37" s="111"/>
      <c r="F37" s="96"/>
      <c r="G37" s="103"/>
      <c r="H37" s="226">
        <f t="shared" si="0"/>
        <v>8364.43</v>
      </c>
      <c r="I37" s="228">
        <f t="shared" si="0"/>
        <v>282</v>
      </c>
      <c r="J37" s="219"/>
      <c r="K37" s="213">
        <v>8364.43</v>
      </c>
      <c r="L37" s="214">
        <v>282</v>
      </c>
      <c r="M37" s="42"/>
      <c r="N37" s="244">
        <v>8364.43</v>
      </c>
      <c r="O37" s="245"/>
      <c r="P37" s="241">
        <f t="shared" si="3"/>
        <v>0</v>
      </c>
      <c r="Q37" s="52"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91" t="s">
        <v>43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13"/>
      <c r="L38" s="214"/>
      <c r="M38" s="42"/>
      <c r="N38" s="244"/>
      <c r="O38" s="245"/>
      <c r="P38" s="241">
        <f t="shared" si="3"/>
        <v>0</v>
      </c>
      <c r="Q38" s="52"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06" t="s">
        <v>60</v>
      </c>
      <c r="C39" s="28"/>
      <c r="D39" s="29"/>
      <c r="E39" s="102"/>
      <c r="F39" s="96">
        <v>1763.51</v>
      </c>
      <c r="G39" s="103">
        <v>70</v>
      </c>
      <c r="H39" s="229">
        <f t="shared" si="0"/>
        <v>1763.51</v>
      </c>
      <c r="I39" s="230">
        <f t="shared" si="0"/>
        <v>70</v>
      </c>
      <c r="J39" s="219"/>
      <c r="K39" s="213">
        <v>1763.61</v>
      </c>
      <c r="L39" s="214">
        <v>70</v>
      </c>
      <c r="M39" s="42"/>
      <c r="N39" s="244">
        <v>1763.61</v>
      </c>
      <c r="O39" s="245"/>
      <c r="P39" s="241">
        <f t="shared" si="3"/>
        <v>9.9999999999909051E-2</v>
      </c>
      <c r="Q39" s="52">
        <v>0</v>
      </c>
      <c r="R39" s="114"/>
      <c r="S39" s="114"/>
      <c r="T39" s="45"/>
      <c r="U39" s="13"/>
      <c r="V39" s="13"/>
      <c r="W39" s="13"/>
    </row>
    <row r="40" spans="1:23" ht="23.25" hidden="1" customHeight="1" thickTop="1" thickBot="1" x14ac:dyDescent="0.35">
      <c r="B40" s="192" t="s">
        <v>42</v>
      </c>
      <c r="C40" s="115"/>
      <c r="D40" s="29"/>
      <c r="E40" s="111"/>
      <c r="F40" s="96"/>
      <c r="G40" s="103"/>
      <c r="H40" s="229">
        <f t="shared" si="0"/>
        <v>0</v>
      </c>
      <c r="I40" s="230">
        <f t="shared" si="0"/>
        <v>0</v>
      </c>
      <c r="J40" s="219"/>
      <c r="K40" s="213"/>
      <c r="L40" s="214"/>
      <c r="M40" s="42"/>
      <c r="N40" s="244"/>
      <c r="O40" s="245"/>
      <c r="P40" s="241">
        <f t="shared" si="3"/>
        <v>0</v>
      </c>
      <c r="Q40" s="52">
        <v>0</v>
      </c>
      <c r="R40" s="116"/>
      <c r="S40" s="117"/>
      <c r="T40" s="45"/>
      <c r="U40" s="13"/>
      <c r="V40" s="13"/>
      <c r="W40" s="13"/>
    </row>
    <row r="41" spans="1:23" ht="23.25" customHeight="1" thickTop="1" thickBot="1" x14ac:dyDescent="0.35">
      <c r="B41" s="27" t="s">
        <v>44</v>
      </c>
      <c r="C41" s="118">
        <v>1457.81</v>
      </c>
      <c r="D41" s="119">
        <v>51</v>
      </c>
      <c r="E41" s="120"/>
      <c r="F41" s="118"/>
      <c r="G41" s="121"/>
      <c r="H41" s="231">
        <f t="shared" si="0"/>
        <v>1457.81</v>
      </c>
      <c r="I41" s="232">
        <f t="shared" si="0"/>
        <v>51</v>
      </c>
      <c r="J41" s="220"/>
      <c r="K41" s="215">
        <v>1457.81</v>
      </c>
      <c r="L41" s="216">
        <v>51</v>
      </c>
      <c r="M41" s="124"/>
      <c r="N41" s="246">
        <v>1472.01</v>
      </c>
      <c r="O41" s="247"/>
      <c r="P41" s="250">
        <f t="shared" si="3"/>
        <v>14.200000000000045</v>
      </c>
      <c r="Q41" s="52">
        <v>0</v>
      </c>
      <c r="R41" s="129"/>
      <c r="S41" s="130"/>
      <c r="T41" s="45"/>
      <c r="U41" s="13"/>
      <c r="V41" s="13"/>
      <c r="W41" s="13"/>
    </row>
    <row r="42" spans="1:23" ht="20.25" thickTop="1" thickBot="1" x14ac:dyDescent="0.35">
      <c r="B42" s="131" t="s">
        <v>45</v>
      </c>
      <c r="C42" s="132"/>
      <c r="D42" s="133"/>
      <c r="E42" s="134"/>
      <c r="F42" s="135"/>
      <c r="G42" s="136"/>
      <c r="H42" s="137">
        <f t="shared" ref="H42:I42" si="4">F42+C42</f>
        <v>0</v>
      </c>
      <c r="I42" s="138">
        <f t="shared" si="4"/>
        <v>0</v>
      </c>
      <c r="J42" s="6"/>
      <c r="K42" s="6"/>
      <c r="L42" s="6"/>
      <c r="M42" s="34"/>
      <c r="N42" s="139"/>
      <c r="O42" s="140"/>
      <c r="P42" s="141">
        <f t="shared" si="3"/>
        <v>0</v>
      </c>
      <c r="Q42" s="142">
        <f>O42-I42</f>
        <v>0</v>
      </c>
      <c r="R42" s="143"/>
      <c r="S42" s="144"/>
      <c r="T42" s="45"/>
      <c r="U42" s="13"/>
      <c r="V42" s="13"/>
      <c r="W42" s="13"/>
    </row>
    <row r="43" spans="1:23" ht="18" thickBot="1" x14ac:dyDescent="0.35">
      <c r="B43" s="145"/>
      <c r="D43" s="147"/>
      <c r="F43" s="681" t="s">
        <v>46</v>
      </c>
      <c r="G43" s="681"/>
      <c r="H43" s="148">
        <f>SUM(H5:H34)</f>
        <v>52842.86</v>
      </c>
      <c r="I43" s="149">
        <f>SUM(I5:I34)</f>
        <v>2460</v>
      </c>
      <c r="J43" s="149"/>
      <c r="K43" s="149"/>
      <c r="L43" s="149"/>
      <c r="M43" s="150"/>
      <c r="N43" s="151">
        <f>SUM(N5:N41)</f>
        <v>67260.59</v>
      </c>
      <c r="O43" s="152" t="s">
        <v>47</v>
      </c>
      <c r="P43" s="153"/>
      <c r="Q43" s="154"/>
      <c r="R43" s="155"/>
      <c r="S43" s="42"/>
      <c r="T43" s="45"/>
      <c r="U43" s="13"/>
      <c r="V43" s="13"/>
      <c r="W43" s="13"/>
    </row>
    <row r="44" spans="1:23" x14ac:dyDescent="0.3">
      <c r="P44" s="157"/>
      <c r="Q44" s="158"/>
      <c r="R44" s="159"/>
      <c r="T44" s="45"/>
      <c r="U44" s="13"/>
      <c r="V44" s="13"/>
      <c r="W44" s="13"/>
    </row>
    <row r="45" spans="1:23" x14ac:dyDescent="0.3">
      <c r="B45" s="77"/>
      <c r="C45" s="160"/>
      <c r="D45" s="77"/>
      <c r="E45" s="77"/>
      <c r="F45" s="77"/>
      <c r="G45" s="1"/>
      <c r="T45" s="12"/>
      <c r="U45" s="13"/>
      <c r="V45" s="13"/>
      <c r="W45" s="13"/>
    </row>
    <row r="46" spans="1:23" ht="26.25" customHeight="1" x14ac:dyDescent="0.3">
      <c r="C46" s="162" t="s">
        <v>48</v>
      </c>
      <c r="D46" s="163"/>
      <c r="E46" s="164"/>
      <c r="F46" s="164"/>
      <c r="G46" s="165"/>
      <c r="H46" s="166"/>
      <c r="I46" s="166"/>
      <c r="J46" s="166"/>
      <c r="K46" s="166"/>
      <c r="L46" s="166"/>
      <c r="M46" s="166"/>
      <c r="N46" s="166"/>
      <c r="O46" s="167"/>
      <c r="P46" s="168"/>
      <c r="Q46" s="169"/>
    </row>
    <row r="47" spans="1:23" ht="26.25" customHeight="1" thickBot="1" x14ac:dyDescent="0.3">
      <c r="C47" s="170"/>
      <c r="D47" s="209" t="s">
        <v>67</v>
      </c>
      <c r="E47" s="200"/>
      <c r="F47" s="200"/>
      <c r="G47" s="201"/>
      <c r="H47" s="201"/>
      <c r="I47" s="201"/>
      <c r="J47" s="201"/>
      <c r="K47" s="201"/>
      <c r="L47" s="201"/>
      <c r="M47" s="201"/>
      <c r="N47" s="201"/>
      <c r="O47" s="202"/>
      <c r="P47" s="203"/>
      <c r="Q47" s="204"/>
      <c r="R47" s="171"/>
      <c r="S47" s="172"/>
      <c r="T47" s="173"/>
      <c r="U47" s="174"/>
    </row>
    <row r="48" spans="1:23" ht="28.5" customHeight="1" thickBot="1" x14ac:dyDescent="0.35">
      <c r="B48" s="175"/>
      <c r="C48" s="176"/>
      <c r="D48" s="254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2"/>
      <c r="Q48" s="253"/>
    </row>
    <row r="49" spans="2:17" ht="23.25" customHeight="1" x14ac:dyDescent="0.3">
      <c r="B49" s="175"/>
      <c r="C49" s="176"/>
      <c r="D49" s="177"/>
      <c r="E49" s="77"/>
      <c r="F49" s="77"/>
      <c r="G49" s="13"/>
      <c r="H49" s="13"/>
      <c r="I49" s="13"/>
      <c r="J49" s="13"/>
      <c r="K49" s="13"/>
      <c r="L49" s="13"/>
      <c r="M49" s="13"/>
      <c r="N49" s="13"/>
      <c r="O49" s="178"/>
      <c r="P49" s="179"/>
      <c r="Q49" s="169"/>
    </row>
    <row r="50" spans="2:17" ht="27.75" customHeight="1" x14ac:dyDescent="0.3">
      <c r="B50" s="175"/>
      <c r="C50" s="176"/>
      <c r="D50" s="180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79"/>
      <c r="Q50" s="169"/>
    </row>
    <row r="51" spans="2:17" ht="18.75" customHeight="1" x14ac:dyDescent="0.3">
      <c r="B51" s="175"/>
      <c r="C51" s="176"/>
      <c r="D51" s="182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78"/>
      <c r="P51" s="184"/>
      <c r="Q51" s="185"/>
    </row>
    <row r="52" spans="2:17" ht="18.75" customHeight="1" x14ac:dyDescent="0.3">
      <c r="B52" s="175"/>
      <c r="C52" s="176"/>
      <c r="D52" s="186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78"/>
      <c r="P52" s="184"/>
      <c r="Q52" s="185"/>
    </row>
    <row r="53" spans="2:17" ht="18.75" customHeight="1" x14ac:dyDescent="0.3">
      <c r="B53" s="175"/>
      <c r="C53" s="176"/>
      <c r="D53" s="187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78"/>
      <c r="P53" s="184"/>
      <c r="Q53" s="185"/>
    </row>
    <row r="54" spans="2:17" ht="19.5" customHeight="1" x14ac:dyDescent="0.3">
      <c r="B54" s="175"/>
      <c r="C54" s="176"/>
      <c r="D54" s="188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78"/>
    </row>
    <row r="55" spans="2:17" x14ac:dyDescent="0.3">
      <c r="B55" s="1"/>
    </row>
  </sheetData>
  <mergeCells count="20">
    <mergeCell ref="F43:G43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5" right="0.25" top="0.35" bottom="0.27" header="0.3" footer="0.3"/>
  <pageSetup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AA63"/>
  <sheetViews>
    <sheetView topLeftCell="A30" workbookViewId="0">
      <selection activeCell="E57" sqref="E57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669" t="s">
        <v>0</v>
      </c>
      <c r="C1" s="670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695">
        <v>45017</v>
      </c>
      <c r="C2" s="696"/>
      <c r="F2" s="697" t="s">
        <v>1</v>
      </c>
      <c r="G2" s="698"/>
      <c r="H2" s="699"/>
      <c r="I2" s="700"/>
      <c r="J2" s="701" t="s">
        <v>62</v>
      </c>
      <c r="K2" s="701"/>
      <c r="L2" s="702"/>
      <c r="M2" s="221"/>
      <c r="N2" s="674" t="s">
        <v>66</v>
      </c>
      <c r="O2" s="674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705" t="s">
        <v>65</v>
      </c>
      <c r="D3" s="706"/>
      <c r="E3" s="14"/>
      <c r="F3" s="707" t="s">
        <v>68</v>
      </c>
      <c r="G3" s="708"/>
      <c r="H3" s="233"/>
      <c r="I3" s="709" t="s">
        <v>3</v>
      </c>
      <c r="J3" s="703"/>
      <c r="K3" s="703"/>
      <c r="L3" s="704"/>
      <c r="M3" s="222"/>
      <c r="N3" s="674"/>
      <c r="O3" s="674"/>
      <c r="P3" s="682" t="s">
        <v>4</v>
      </c>
      <c r="Q3" s="683"/>
      <c r="R3" s="684" t="s">
        <v>5</v>
      </c>
      <c r="S3" s="685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10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73</v>
      </c>
      <c r="C5" s="28"/>
      <c r="D5" s="29"/>
      <c r="E5" s="30"/>
      <c r="F5" s="28">
        <v>335.3</v>
      </c>
      <c r="G5" s="31">
        <v>10</v>
      </c>
      <c r="H5" s="223">
        <f t="shared" ref="H5:I40" si="0">F5+C5</f>
        <v>335.3</v>
      </c>
      <c r="I5" s="41">
        <f t="shared" si="0"/>
        <v>10</v>
      </c>
      <c r="J5" s="219"/>
      <c r="K5" s="287">
        <v>335.3</v>
      </c>
      <c r="L5" s="288">
        <v>10</v>
      </c>
      <c r="M5" s="42"/>
      <c r="N5" s="242">
        <v>335.03</v>
      </c>
      <c r="O5" s="243">
        <v>10</v>
      </c>
      <c r="P5" s="239">
        <f t="shared" ref="P5:P40" si="1">N5-H5</f>
        <v>-0.27000000000003865</v>
      </c>
      <c r="Q5" s="44">
        <f>O5-I5</f>
        <v>0</v>
      </c>
      <c r="R5" s="686"/>
      <c r="S5" s="686"/>
      <c r="T5" s="12"/>
      <c r="U5" s="13"/>
      <c r="V5" s="13"/>
      <c r="W5" s="13"/>
    </row>
    <row r="6" spans="2:27" ht="23.25" customHeight="1" thickTop="1" thickBot="1" x14ac:dyDescent="0.35">
      <c r="B6" s="27" t="s">
        <v>12</v>
      </c>
      <c r="C6" s="267">
        <v>172.79</v>
      </c>
      <c r="D6" s="29">
        <v>14</v>
      </c>
      <c r="E6" s="30"/>
      <c r="F6" s="28">
        <v>552.76</v>
      </c>
      <c r="G6" s="31">
        <v>46</v>
      </c>
      <c r="H6" s="223">
        <f t="shared" si="0"/>
        <v>725.55</v>
      </c>
      <c r="I6" s="41">
        <f t="shared" si="0"/>
        <v>60</v>
      </c>
      <c r="J6" s="219"/>
      <c r="K6" s="279">
        <v>725.55</v>
      </c>
      <c r="L6" s="214">
        <v>60</v>
      </c>
      <c r="M6" s="42"/>
      <c r="N6" s="290">
        <v>684.25</v>
      </c>
      <c r="O6" s="291">
        <v>58</v>
      </c>
      <c r="P6" s="300">
        <f t="shared" si="1"/>
        <v>-41.299999999999955</v>
      </c>
      <c r="Q6" s="293">
        <f>O6-I6</f>
        <v>-2</v>
      </c>
      <c r="R6" s="687"/>
      <c r="S6" s="687"/>
      <c r="T6" s="180" t="s">
        <v>79</v>
      </c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13</v>
      </c>
      <c r="C7" s="60"/>
      <c r="D7" s="29"/>
      <c r="E7" s="30"/>
      <c r="F7" s="28">
        <v>771.97</v>
      </c>
      <c r="G7" s="31">
        <v>66</v>
      </c>
      <c r="H7" s="223">
        <f t="shared" si="0"/>
        <v>771.97</v>
      </c>
      <c r="I7" s="41">
        <f t="shared" si="0"/>
        <v>66</v>
      </c>
      <c r="J7" s="219"/>
      <c r="K7" s="279">
        <v>771.97</v>
      </c>
      <c r="L7" s="214">
        <v>66</v>
      </c>
      <c r="M7" s="42"/>
      <c r="N7" s="244">
        <v>771.62</v>
      </c>
      <c r="O7" s="245">
        <v>66</v>
      </c>
      <c r="P7" s="241">
        <f t="shared" si="1"/>
        <v>-0.35000000000002274</v>
      </c>
      <c r="Q7" s="44">
        <f t="shared" ref="Q7:Q50" si="2">O7-I7</f>
        <v>0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27" t="s">
        <v>15</v>
      </c>
      <c r="C8" s="28"/>
      <c r="D8" s="29"/>
      <c r="E8" s="30"/>
      <c r="F8" s="28">
        <v>748.3</v>
      </c>
      <c r="G8" s="31">
        <v>62</v>
      </c>
      <c r="H8" s="224">
        <f t="shared" si="0"/>
        <v>748.3</v>
      </c>
      <c r="I8" s="41">
        <f t="shared" si="0"/>
        <v>62</v>
      </c>
      <c r="J8" s="219"/>
      <c r="K8" s="279">
        <v>748.3</v>
      </c>
      <c r="L8" s="214">
        <v>62</v>
      </c>
      <c r="M8" s="42"/>
      <c r="N8" s="244">
        <v>748.1</v>
      </c>
      <c r="O8" s="245">
        <v>62</v>
      </c>
      <c r="P8" s="241">
        <f t="shared" si="1"/>
        <v>-0.19999999999993179</v>
      </c>
      <c r="Q8" s="44">
        <f t="shared" si="2"/>
        <v>0</v>
      </c>
      <c r="R8" s="688"/>
      <c r="S8" s="688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241">
        <f t="shared" si="1"/>
        <v>0</v>
      </c>
      <c r="Q9" s="44">
        <f t="shared" si="2"/>
        <v>0</v>
      </c>
      <c r="R9" s="57"/>
      <c r="S9" s="58"/>
      <c r="T9" s="45"/>
      <c r="U9" s="13"/>
      <c r="V9" s="13"/>
      <c r="W9" s="13"/>
    </row>
    <row r="10" spans="2:27" ht="23.25" customHeight="1" thickTop="1" thickBot="1" x14ac:dyDescent="0.35">
      <c r="B10" s="27" t="s">
        <v>71</v>
      </c>
      <c r="C10" s="28"/>
      <c r="D10" s="29"/>
      <c r="E10" s="30"/>
      <c r="F10" s="28">
        <v>696.32</v>
      </c>
      <c r="G10" s="31">
        <v>19</v>
      </c>
      <c r="H10" s="224">
        <f t="shared" si="0"/>
        <v>696.32</v>
      </c>
      <c r="I10" s="225">
        <f t="shared" si="0"/>
        <v>19</v>
      </c>
      <c r="J10" s="219"/>
      <c r="K10" s="279">
        <v>696.32</v>
      </c>
      <c r="L10" s="214">
        <v>19</v>
      </c>
      <c r="M10" s="42"/>
      <c r="N10" s="244">
        <v>696.34</v>
      </c>
      <c r="O10" s="245">
        <v>19</v>
      </c>
      <c r="P10" s="241">
        <f t="shared" si="1"/>
        <v>1.999999999998181E-2</v>
      </c>
      <c r="Q10" s="44">
        <f t="shared" si="2"/>
        <v>0</v>
      </c>
      <c r="R10" s="689"/>
      <c r="S10" s="689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>
        <v>170.74</v>
      </c>
      <c r="D11" s="29">
        <v>9</v>
      </c>
      <c r="E11" s="30"/>
      <c r="F11" s="28"/>
      <c r="G11" s="31"/>
      <c r="H11" s="224">
        <f t="shared" si="0"/>
        <v>170.74</v>
      </c>
      <c r="I11" s="225">
        <f t="shared" si="0"/>
        <v>9</v>
      </c>
      <c r="J11" s="219"/>
      <c r="K11" s="279">
        <v>179.74</v>
      </c>
      <c r="L11" s="214">
        <v>9</v>
      </c>
      <c r="M11" s="42"/>
      <c r="N11" s="244">
        <v>179.1</v>
      </c>
      <c r="O11" s="245">
        <v>9</v>
      </c>
      <c r="P11" s="297">
        <f t="shared" si="1"/>
        <v>8.3599999999999852</v>
      </c>
      <c r="Q11" s="298">
        <f t="shared" si="2"/>
        <v>0</v>
      </c>
      <c r="R11" s="299"/>
      <c r="S11" s="299"/>
      <c r="T11" s="295" t="s">
        <v>83</v>
      </c>
      <c r="U11" s="296"/>
      <c r="V11" s="13"/>
      <c r="W11" s="13"/>
    </row>
    <row r="12" spans="2:27" ht="23.25" customHeight="1" thickTop="1" thickBot="1" x14ac:dyDescent="0.35">
      <c r="B12" s="30" t="s">
        <v>77</v>
      </c>
      <c r="C12" s="28"/>
      <c r="D12" s="29"/>
      <c r="E12" s="193"/>
      <c r="F12" s="28">
        <v>2039.56</v>
      </c>
      <c r="G12" s="31">
        <v>75</v>
      </c>
      <c r="H12" s="226">
        <f t="shared" si="0"/>
        <v>2039.56</v>
      </c>
      <c r="I12" s="225">
        <f t="shared" si="0"/>
        <v>75</v>
      </c>
      <c r="J12" s="219"/>
      <c r="K12" s="279">
        <v>2039.56</v>
      </c>
      <c r="L12" s="214">
        <v>75</v>
      </c>
      <c r="M12" s="42"/>
      <c r="N12" s="244">
        <v>2039.56</v>
      </c>
      <c r="O12" s="245">
        <v>75</v>
      </c>
      <c r="P12" s="241">
        <f t="shared" si="1"/>
        <v>0</v>
      </c>
      <c r="Q12" s="44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20</v>
      </c>
      <c r="G13" s="31">
        <v>2</v>
      </c>
      <c r="H13" s="227">
        <f t="shared" si="0"/>
        <v>20</v>
      </c>
      <c r="I13" s="225">
        <f t="shared" si="0"/>
        <v>2</v>
      </c>
      <c r="J13" s="219"/>
      <c r="K13" s="279">
        <v>20</v>
      </c>
      <c r="L13" s="214">
        <v>2</v>
      </c>
      <c r="M13" s="42"/>
      <c r="N13" s="244">
        <v>20</v>
      </c>
      <c r="O13" s="245">
        <v>2</v>
      </c>
      <c r="P13" s="241">
        <f t="shared" si="1"/>
        <v>0</v>
      </c>
      <c r="Q13" s="44">
        <f t="shared" si="2"/>
        <v>0</v>
      </c>
      <c r="R13" s="690"/>
      <c r="S13" s="690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50</v>
      </c>
      <c r="G14" s="31">
        <v>5</v>
      </c>
      <c r="H14" s="227">
        <f t="shared" si="0"/>
        <v>50</v>
      </c>
      <c r="I14" s="225">
        <f t="shared" si="0"/>
        <v>5</v>
      </c>
      <c r="J14" s="219"/>
      <c r="K14" s="279">
        <v>50</v>
      </c>
      <c r="L14" s="214">
        <v>5</v>
      </c>
      <c r="M14" s="42"/>
      <c r="N14" s="244">
        <v>50</v>
      </c>
      <c r="O14" s="245">
        <v>5</v>
      </c>
      <c r="P14" s="241">
        <f t="shared" si="1"/>
        <v>0</v>
      </c>
      <c r="Q14" s="44">
        <f t="shared" si="2"/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>
        <v>826.04</v>
      </c>
      <c r="D15" s="29">
        <v>24</v>
      </c>
      <c r="E15" s="30"/>
      <c r="F15" s="28">
        <v>3889.14</v>
      </c>
      <c r="G15" s="31">
        <v>114</v>
      </c>
      <c r="H15" s="227">
        <f t="shared" si="0"/>
        <v>4715.18</v>
      </c>
      <c r="I15" s="225">
        <f t="shared" si="0"/>
        <v>138</v>
      </c>
      <c r="J15" s="219"/>
      <c r="K15" s="289">
        <v>4716.1000000000004</v>
      </c>
      <c r="L15" s="214">
        <v>138</v>
      </c>
      <c r="M15" s="42"/>
      <c r="N15" s="283">
        <v>4725.99</v>
      </c>
      <c r="O15" s="284">
        <v>138</v>
      </c>
      <c r="P15" s="285">
        <f t="shared" si="1"/>
        <v>10.809999999999491</v>
      </c>
      <c r="Q15" s="286">
        <f t="shared" si="2"/>
        <v>0</v>
      </c>
      <c r="R15" s="67"/>
      <c r="S15" s="68"/>
      <c r="T15" s="180" t="s">
        <v>80</v>
      </c>
      <c r="U15" s="13"/>
      <c r="V15" s="13"/>
      <c r="W15" s="13"/>
    </row>
    <row r="16" spans="2:27" ht="23.25" customHeight="1" thickTop="1" thickBot="1" x14ac:dyDescent="0.35">
      <c r="B16" s="192" t="s">
        <v>69</v>
      </c>
      <c r="C16" s="28"/>
      <c r="D16" s="29"/>
      <c r="E16" s="30"/>
      <c r="F16" s="28">
        <v>339.91</v>
      </c>
      <c r="G16" s="31">
        <v>10</v>
      </c>
      <c r="H16" s="227">
        <f t="shared" si="0"/>
        <v>339.91</v>
      </c>
      <c r="I16" s="225">
        <f t="shared" si="0"/>
        <v>10</v>
      </c>
      <c r="J16" s="219"/>
      <c r="K16" s="279">
        <v>339.91</v>
      </c>
      <c r="L16" s="214">
        <v>10</v>
      </c>
      <c r="M16" s="42"/>
      <c r="N16" s="244">
        <v>339.91</v>
      </c>
      <c r="O16" s="245">
        <v>10</v>
      </c>
      <c r="P16" s="241">
        <f t="shared" si="1"/>
        <v>0</v>
      </c>
      <c r="Q16" s="44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241">
        <f t="shared" si="1"/>
        <v>0</v>
      </c>
      <c r="Q17" s="44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27" t="s">
        <v>76</v>
      </c>
      <c r="C18" s="28"/>
      <c r="D18" s="29"/>
      <c r="E18" s="30"/>
      <c r="F18" s="28">
        <v>4860.43</v>
      </c>
      <c r="G18" s="31">
        <v>199</v>
      </c>
      <c r="H18" s="227">
        <f t="shared" si="0"/>
        <v>4860.43</v>
      </c>
      <c r="I18" s="225">
        <f t="shared" si="0"/>
        <v>199</v>
      </c>
      <c r="J18" s="219"/>
      <c r="K18" s="279">
        <v>4860.43</v>
      </c>
      <c r="L18" s="214">
        <v>199</v>
      </c>
      <c r="M18" s="42"/>
      <c r="N18" s="290">
        <v>3936.99</v>
      </c>
      <c r="O18" s="291">
        <v>160</v>
      </c>
      <c r="P18" s="292">
        <f t="shared" si="1"/>
        <v>-923.44000000000051</v>
      </c>
      <c r="Q18" s="293">
        <f t="shared" si="2"/>
        <v>-39</v>
      </c>
      <c r="R18" s="71"/>
      <c r="S18" s="72"/>
      <c r="T18" s="180" t="s">
        <v>81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15840.34</v>
      </c>
      <c r="G19" s="31">
        <v>583</v>
      </c>
      <c r="H19" s="227">
        <f t="shared" si="0"/>
        <v>15840.34</v>
      </c>
      <c r="I19" s="225">
        <f t="shared" si="0"/>
        <v>583</v>
      </c>
      <c r="J19" s="219"/>
      <c r="K19" s="279">
        <v>15840.34</v>
      </c>
      <c r="L19" s="214">
        <v>583</v>
      </c>
      <c r="M19" s="42"/>
      <c r="N19" s="244">
        <v>15844.26</v>
      </c>
      <c r="O19" s="245">
        <v>583</v>
      </c>
      <c r="P19" s="241">
        <f t="shared" si="1"/>
        <v>3.9200000000000728</v>
      </c>
      <c r="Q19" s="44">
        <f t="shared" si="2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241">
        <f t="shared" si="1"/>
        <v>0</v>
      </c>
      <c r="Q20" s="44">
        <f t="shared" si="2"/>
        <v>0</v>
      </c>
      <c r="R20" s="691"/>
      <c r="S20" s="691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699.15</v>
      </c>
      <c r="G21" s="31">
        <v>25</v>
      </c>
      <c r="H21" s="227">
        <f t="shared" si="0"/>
        <v>699.15</v>
      </c>
      <c r="I21" s="225">
        <f t="shared" si="0"/>
        <v>25</v>
      </c>
      <c r="J21" s="219"/>
      <c r="K21" s="279">
        <v>699.15</v>
      </c>
      <c r="L21" s="214">
        <v>25</v>
      </c>
      <c r="M21" s="42"/>
      <c r="N21" s="244">
        <v>699.14</v>
      </c>
      <c r="O21" s="245">
        <v>25</v>
      </c>
      <c r="P21" s="241">
        <f t="shared" si="1"/>
        <v>-9.9999999999909051E-3</v>
      </c>
      <c r="Q21" s="44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241">
        <f t="shared" si="1"/>
        <v>0</v>
      </c>
      <c r="Q22" s="44">
        <f t="shared" si="2"/>
        <v>0</v>
      </c>
      <c r="R22" s="692"/>
      <c r="S22" s="692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3303.73</v>
      </c>
      <c r="D23" s="29">
        <v>164</v>
      </c>
      <c r="E23" s="30"/>
      <c r="F23" s="28"/>
      <c r="G23" s="31"/>
      <c r="H23" s="227">
        <f t="shared" si="0"/>
        <v>3303.73</v>
      </c>
      <c r="I23" s="225">
        <f t="shared" si="0"/>
        <v>164</v>
      </c>
      <c r="J23" s="219"/>
      <c r="K23" s="279">
        <v>3303.73</v>
      </c>
      <c r="L23" s="214">
        <v>164</v>
      </c>
      <c r="M23" s="42"/>
      <c r="N23" s="283">
        <v>3399.75</v>
      </c>
      <c r="O23" s="284">
        <v>164</v>
      </c>
      <c r="P23" s="285">
        <f t="shared" si="1"/>
        <v>96.019999999999982</v>
      </c>
      <c r="Q23" s="286">
        <f t="shared" si="2"/>
        <v>0</v>
      </c>
      <c r="R23" s="693"/>
      <c r="S23" s="693"/>
      <c r="T23" s="180" t="s">
        <v>80</v>
      </c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1529.88</v>
      </c>
      <c r="G24" s="31">
        <v>337</v>
      </c>
      <c r="H24" s="227">
        <f t="shared" si="0"/>
        <v>1529.88</v>
      </c>
      <c r="I24" s="225">
        <f t="shared" si="0"/>
        <v>337</v>
      </c>
      <c r="J24" s="219"/>
      <c r="K24" s="279">
        <v>1529.98</v>
      </c>
      <c r="L24" s="214">
        <v>337</v>
      </c>
      <c r="M24" s="42"/>
      <c r="N24" s="244">
        <v>1529.98</v>
      </c>
      <c r="O24" s="245">
        <v>337</v>
      </c>
      <c r="P24" s="241">
        <f t="shared" si="1"/>
        <v>9.9999999999909051E-2</v>
      </c>
      <c r="Q24" s="44">
        <f t="shared" si="2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>
        <v>1575.57</v>
      </c>
      <c r="D25" s="29">
        <v>65</v>
      </c>
      <c r="E25" s="30"/>
      <c r="F25" s="28"/>
      <c r="G25" s="31"/>
      <c r="H25" s="227">
        <f t="shared" si="0"/>
        <v>1575.57</v>
      </c>
      <c r="I25" s="225">
        <f t="shared" si="0"/>
        <v>65</v>
      </c>
      <c r="J25" s="219"/>
      <c r="K25" s="279">
        <v>1575.57</v>
      </c>
      <c r="L25" s="214">
        <v>65</v>
      </c>
      <c r="M25" s="42"/>
      <c r="N25" s="244">
        <v>1575.74</v>
      </c>
      <c r="O25" s="245">
        <v>65</v>
      </c>
      <c r="P25" s="241">
        <f t="shared" si="1"/>
        <v>0.17000000000007276</v>
      </c>
      <c r="Q25" s="44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thickTop="1" thickBot="1" x14ac:dyDescent="0.35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241">
        <f t="shared" si="1"/>
        <v>0</v>
      </c>
      <c r="Q26" s="44">
        <f t="shared" si="2"/>
        <v>0</v>
      </c>
      <c r="R26" s="694"/>
      <c r="S26" s="694"/>
      <c r="T26" s="45"/>
      <c r="U26" s="13"/>
      <c r="V26" s="13"/>
      <c r="W26" s="13"/>
    </row>
    <row r="27" spans="2:23" ht="23.25" customHeight="1" thickTop="1" thickBot="1" x14ac:dyDescent="0.35">
      <c r="B27" s="27" t="s">
        <v>72</v>
      </c>
      <c r="C27" s="28"/>
      <c r="D27" s="29"/>
      <c r="E27" s="30"/>
      <c r="F27" s="87">
        <v>492.8</v>
      </c>
      <c r="G27" s="88">
        <v>13</v>
      </c>
      <c r="H27" s="227">
        <f t="shared" si="0"/>
        <v>492.8</v>
      </c>
      <c r="I27" s="225">
        <f t="shared" si="0"/>
        <v>13</v>
      </c>
      <c r="J27" s="219"/>
      <c r="K27" s="279">
        <v>492.8</v>
      </c>
      <c r="L27" s="214">
        <v>13</v>
      </c>
      <c r="M27" s="42"/>
      <c r="N27" s="244">
        <v>492.8</v>
      </c>
      <c r="O27" s="245">
        <v>13</v>
      </c>
      <c r="P27" s="241">
        <f t="shared" si="1"/>
        <v>0</v>
      </c>
      <c r="Q27" s="44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>
        <v>1017.2</v>
      </c>
      <c r="D28" s="29">
        <v>49</v>
      </c>
      <c r="E28" s="30"/>
      <c r="F28" s="87">
        <v>2209.34</v>
      </c>
      <c r="G28" s="88">
        <v>80</v>
      </c>
      <c r="H28" s="227">
        <f t="shared" si="0"/>
        <v>3226.54</v>
      </c>
      <c r="I28" s="225">
        <f t="shared" si="0"/>
        <v>129</v>
      </c>
      <c r="J28" s="219"/>
      <c r="K28" s="279">
        <v>3226.89</v>
      </c>
      <c r="L28" s="214">
        <v>129</v>
      </c>
      <c r="M28" s="42"/>
      <c r="N28" s="244">
        <v>3225.84</v>
      </c>
      <c r="O28" s="245">
        <v>129</v>
      </c>
      <c r="P28" s="241">
        <f t="shared" si="1"/>
        <v>-0.6999999999998181</v>
      </c>
      <c r="Q28" s="44">
        <f t="shared" si="2"/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86" t="s">
        <v>34</v>
      </c>
      <c r="C29" s="28">
        <v>3684.15</v>
      </c>
      <c r="D29" s="29">
        <v>125</v>
      </c>
      <c r="E29" s="30"/>
      <c r="F29" s="87"/>
      <c r="G29" s="88"/>
      <c r="H29" s="227">
        <f t="shared" si="0"/>
        <v>3684.15</v>
      </c>
      <c r="I29" s="225">
        <f t="shared" si="0"/>
        <v>125</v>
      </c>
      <c r="J29" s="219"/>
      <c r="K29" s="279">
        <v>3684.25</v>
      </c>
      <c r="L29" s="214">
        <v>125</v>
      </c>
      <c r="M29" s="42"/>
      <c r="N29" s="244">
        <v>3684.36</v>
      </c>
      <c r="O29" s="245">
        <v>125</v>
      </c>
      <c r="P29" s="241">
        <f t="shared" si="1"/>
        <v>0.21000000000003638</v>
      </c>
      <c r="Q29" s="44">
        <f t="shared" si="2"/>
        <v>0</v>
      </c>
      <c r="R29" s="211"/>
      <c r="S29" s="211"/>
      <c r="T29" s="45"/>
      <c r="U29" s="13"/>
      <c r="V29" s="13"/>
      <c r="W29" s="13"/>
    </row>
    <row r="30" spans="2:23" ht="23.25" customHeight="1" thickTop="1" thickBot="1" x14ac:dyDescent="0.4">
      <c r="B30" s="30" t="s">
        <v>70</v>
      </c>
      <c r="C30" s="28">
        <v>340</v>
      </c>
      <c r="D30" s="29">
        <v>17</v>
      </c>
      <c r="E30" s="30"/>
      <c r="F30" s="87">
        <v>3900</v>
      </c>
      <c r="G30" s="88">
        <v>195</v>
      </c>
      <c r="H30" s="227">
        <f>F30+C30</f>
        <v>4240</v>
      </c>
      <c r="I30" s="225">
        <f t="shared" si="0"/>
        <v>212</v>
      </c>
      <c r="J30" s="219"/>
      <c r="K30" s="279">
        <v>4240</v>
      </c>
      <c r="L30" s="294">
        <v>197</v>
      </c>
      <c r="M30" s="42"/>
      <c r="N30" s="244">
        <v>4240</v>
      </c>
      <c r="O30" s="245">
        <v>212</v>
      </c>
      <c r="P30" s="241">
        <f>N30-H30</f>
        <v>0</v>
      </c>
      <c r="Q30" s="44">
        <f t="shared" si="2"/>
        <v>0</v>
      </c>
      <c r="R30" s="90"/>
      <c r="S30" s="91"/>
      <c r="T30" s="295" t="s">
        <v>82</v>
      </c>
      <c r="U30" s="296"/>
      <c r="V30" s="296"/>
      <c r="W30" s="296"/>
    </row>
    <row r="31" spans="2:23" ht="23.25" customHeight="1" thickTop="1" thickBot="1" x14ac:dyDescent="0.35">
      <c r="B31" s="30" t="s">
        <v>39</v>
      </c>
      <c r="C31" s="28">
        <v>4406.6000000000004</v>
      </c>
      <c r="D31" s="29">
        <v>162</v>
      </c>
      <c r="E31" s="30"/>
      <c r="F31" s="87">
        <v>17693</v>
      </c>
      <c r="G31" s="88">
        <v>650</v>
      </c>
      <c r="H31" s="226">
        <f t="shared" si="0"/>
        <v>22099.599999999999</v>
      </c>
      <c r="I31" s="228">
        <f t="shared" si="0"/>
        <v>812</v>
      </c>
      <c r="J31" s="219"/>
      <c r="K31" s="279">
        <v>22096.880000000001</v>
      </c>
      <c r="L31" s="214">
        <v>812</v>
      </c>
      <c r="M31" s="42"/>
      <c r="N31" s="244">
        <v>22102.639999999999</v>
      </c>
      <c r="O31" s="245">
        <v>812</v>
      </c>
      <c r="P31" s="241">
        <f t="shared" si="1"/>
        <v>3.0400000000008731</v>
      </c>
      <c r="Q31" s="44">
        <f t="shared" si="2"/>
        <v>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>
        <v>350</v>
      </c>
      <c r="D32" s="29">
        <v>35</v>
      </c>
      <c r="E32" s="30"/>
      <c r="F32" s="87"/>
      <c r="G32" s="88"/>
      <c r="H32" s="226">
        <f t="shared" si="0"/>
        <v>350</v>
      </c>
      <c r="I32" s="228">
        <f t="shared" si="0"/>
        <v>35</v>
      </c>
      <c r="J32" s="219"/>
      <c r="K32" s="279">
        <v>350</v>
      </c>
      <c r="L32" s="214">
        <v>35</v>
      </c>
      <c r="M32" s="42"/>
      <c r="N32" s="244">
        <v>350</v>
      </c>
      <c r="O32" s="245">
        <v>35</v>
      </c>
      <c r="P32" s="241">
        <f t="shared" si="1"/>
        <v>0</v>
      </c>
      <c r="Q32" s="44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>
        <v>1200</v>
      </c>
      <c r="D33" s="29">
        <v>120</v>
      </c>
      <c r="E33" s="30"/>
      <c r="F33" s="87"/>
      <c r="G33" s="88"/>
      <c r="H33" s="226">
        <f t="shared" si="0"/>
        <v>1200</v>
      </c>
      <c r="I33" s="228">
        <f t="shared" si="0"/>
        <v>120</v>
      </c>
      <c r="J33" s="219"/>
      <c r="K33" s="279">
        <v>1200</v>
      </c>
      <c r="L33" s="214">
        <v>120</v>
      </c>
      <c r="M33" s="42"/>
      <c r="N33" s="244">
        <v>1200</v>
      </c>
      <c r="O33" s="245">
        <v>120</v>
      </c>
      <c r="P33" s="241">
        <f t="shared" si="1"/>
        <v>0</v>
      </c>
      <c r="Q33" s="44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>
        <v>810</v>
      </c>
      <c r="D34" s="97">
        <v>81</v>
      </c>
      <c r="E34" s="98"/>
      <c r="F34" s="96"/>
      <c r="G34" s="103"/>
      <c r="H34" s="226">
        <f t="shared" si="0"/>
        <v>810</v>
      </c>
      <c r="I34" s="228">
        <f t="shared" si="0"/>
        <v>81</v>
      </c>
      <c r="J34" s="219"/>
      <c r="K34" s="279">
        <v>810</v>
      </c>
      <c r="L34" s="214">
        <v>81</v>
      </c>
      <c r="M34" s="42"/>
      <c r="N34" s="244">
        <v>810</v>
      </c>
      <c r="O34" s="245">
        <v>81</v>
      </c>
      <c r="P34" s="241">
        <f t="shared" si="1"/>
        <v>0</v>
      </c>
      <c r="Q34" s="44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241">
        <f t="shared" si="1"/>
        <v>0</v>
      </c>
      <c r="Q35" s="44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241">
        <f t="shared" si="1"/>
        <v>0</v>
      </c>
      <c r="Q36" s="44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thickTop="1" thickBot="1" x14ac:dyDescent="0.35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241">
        <f t="shared" si="1"/>
        <v>0</v>
      </c>
      <c r="Q37" s="44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241">
        <f t="shared" si="1"/>
        <v>0</v>
      </c>
      <c r="Q38" s="44">
        <f t="shared" si="2"/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10" t="s">
        <v>36</v>
      </c>
      <c r="C39" s="28"/>
      <c r="D39" s="29"/>
      <c r="E39" s="102"/>
      <c r="F39" s="96">
        <v>6310.5</v>
      </c>
      <c r="G39" s="103">
        <v>7</v>
      </c>
      <c r="H39" s="229">
        <f t="shared" si="0"/>
        <v>6310.5</v>
      </c>
      <c r="I39" s="230">
        <f t="shared" si="0"/>
        <v>7</v>
      </c>
      <c r="J39" s="219"/>
      <c r="K39" s="279">
        <v>6310.5</v>
      </c>
      <c r="L39" s="214">
        <v>7</v>
      </c>
      <c r="M39" s="42"/>
      <c r="N39" s="244">
        <v>6310.5</v>
      </c>
      <c r="O39" s="245">
        <v>7</v>
      </c>
      <c r="P39" s="241">
        <f t="shared" si="1"/>
        <v>0</v>
      </c>
      <c r="Q39" s="44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4183.6400000000003</v>
      </c>
      <c r="D40" s="29">
        <v>184</v>
      </c>
      <c r="E40" s="102"/>
      <c r="F40" s="96"/>
      <c r="G40" s="103"/>
      <c r="H40" s="229">
        <f t="shared" si="0"/>
        <v>4183.6400000000003</v>
      </c>
      <c r="I40" s="230">
        <f t="shared" si="0"/>
        <v>184</v>
      </c>
      <c r="J40" s="219"/>
      <c r="K40" s="279">
        <v>4161.12</v>
      </c>
      <c r="L40" s="214">
        <v>184</v>
      </c>
      <c r="M40" s="42"/>
      <c r="N40" s="244">
        <v>4163.1499999999996</v>
      </c>
      <c r="O40" s="245">
        <v>184</v>
      </c>
      <c r="P40" s="241">
        <f t="shared" si="1"/>
        <v>-20.490000000000691</v>
      </c>
      <c r="Q40" s="44">
        <f t="shared" si="2"/>
        <v>0</v>
      </c>
      <c r="R40" s="116"/>
      <c r="S40" s="117"/>
      <c r="T40" s="295" t="s">
        <v>78</v>
      </c>
      <c r="U40" s="296"/>
      <c r="V40" s="296"/>
      <c r="W40" s="296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ref="H41:H42" si="3">F41+C41</f>
        <v>0</v>
      </c>
      <c r="I41" s="230">
        <f t="shared" ref="I41:I42" si="4">G41+D41</f>
        <v>0</v>
      </c>
      <c r="J41" s="219"/>
      <c r="K41" s="280"/>
      <c r="L41" s="256"/>
      <c r="M41" s="42"/>
      <c r="N41" s="244"/>
      <c r="O41" s="245"/>
      <c r="P41" s="241">
        <f t="shared" ref="P41:P42" si="5">N41-H41</f>
        <v>0</v>
      </c>
      <c r="Q41" s="44">
        <f t="shared" si="2"/>
        <v>0</v>
      </c>
      <c r="R41" s="116"/>
      <c r="S41" s="117"/>
      <c r="T41" s="45"/>
      <c r="U41" s="13"/>
      <c r="V41" s="13"/>
      <c r="W41" s="13"/>
    </row>
    <row r="42" spans="1:23" ht="23.25" customHeight="1" thickTop="1" thickBot="1" x14ac:dyDescent="0.35">
      <c r="B42" s="263" t="s">
        <v>41</v>
      </c>
      <c r="C42" s="255">
        <v>5657.3</v>
      </c>
      <c r="D42" s="97">
        <v>192</v>
      </c>
      <c r="E42" s="111"/>
      <c r="F42" s="96"/>
      <c r="G42" s="258"/>
      <c r="H42" s="257">
        <f t="shared" si="3"/>
        <v>5657.3</v>
      </c>
      <c r="I42" s="230">
        <f t="shared" si="4"/>
        <v>192</v>
      </c>
      <c r="J42" s="220"/>
      <c r="K42" s="281">
        <v>5657.3</v>
      </c>
      <c r="L42" s="216">
        <v>192</v>
      </c>
      <c r="M42" s="124"/>
      <c r="N42" s="244">
        <v>5657.3</v>
      </c>
      <c r="O42" s="245">
        <v>192</v>
      </c>
      <c r="P42" s="241">
        <f t="shared" si="5"/>
        <v>0</v>
      </c>
      <c r="Q42" s="44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264" t="s">
        <v>43</v>
      </c>
      <c r="C43" s="115"/>
      <c r="D43" s="29"/>
      <c r="E43" s="30"/>
      <c r="F43" s="28"/>
      <c r="G43" s="259"/>
      <c r="H43" s="257">
        <f t="shared" ref="H43:H50" si="6">F43+C43</f>
        <v>0</v>
      </c>
      <c r="I43" s="230">
        <f t="shared" ref="I43:I50" si="7">G43+D43</f>
        <v>0</v>
      </c>
      <c r="J43" s="219"/>
      <c r="K43" s="281"/>
      <c r="L43" s="216"/>
      <c r="M43" s="124"/>
      <c r="N43" s="244"/>
      <c r="O43" s="245"/>
      <c r="P43" s="241">
        <f t="shared" ref="P43:P50" si="8">N43-H43</f>
        <v>0</v>
      </c>
      <c r="Q43" s="44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thickTop="1" thickBot="1" x14ac:dyDescent="0.35">
      <c r="B44" s="260" t="s">
        <v>42</v>
      </c>
      <c r="C44" s="115"/>
      <c r="D44" s="29"/>
      <c r="E44" s="30"/>
      <c r="F44" s="28"/>
      <c r="G44" s="259"/>
      <c r="H44" s="257">
        <f t="shared" si="6"/>
        <v>0</v>
      </c>
      <c r="I44" s="230">
        <f t="shared" si="7"/>
        <v>0</v>
      </c>
      <c r="J44" s="219"/>
      <c r="K44" s="281"/>
      <c r="L44" s="216"/>
      <c r="M44" s="124"/>
      <c r="N44" s="244"/>
      <c r="O44" s="245"/>
      <c r="P44" s="241">
        <f t="shared" si="8"/>
        <v>0</v>
      </c>
      <c r="Q44" s="44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1" t="s">
        <v>74</v>
      </c>
      <c r="C45" s="115"/>
      <c r="D45" s="29"/>
      <c r="E45" s="30"/>
      <c r="F45" s="28">
        <v>438.08</v>
      </c>
      <c r="G45" s="259">
        <v>18</v>
      </c>
      <c r="H45" s="257">
        <f t="shared" si="6"/>
        <v>438.08</v>
      </c>
      <c r="I45" s="230">
        <f t="shared" si="7"/>
        <v>18</v>
      </c>
      <c r="J45" s="219"/>
      <c r="K45" s="281">
        <v>438.08</v>
      </c>
      <c r="L45" s="216">
        <v>18</v>
      </c>
      <c r="M45" s="124"/>
      <c r="N45" s="244">
        <v>438.08</v>
      </c>
      <c r="O45" s="245">
        <v>18</v>
      </c>
      <c r="P45" s="241">
        <f t="shared" si="8"/>
        <v>0</v>
      </c>
      <c r="Q45" s="44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1" t="s">
        <v>60</v>
      </c>
      <c r="C46" s="115">
        <v>1435.77</v>
      </c>
      <c r="D46" s="29">
        <v>56</v>
      </c>
      <c r="E46" s="30"/>
      <c r="F46" s="28"/>
      <c r="G46" s="259"/>
      <c r="H46" s="257">
        <f t="shared" si="6"/>
        <v>1435.77</v>
      </c>
      <c r="I46" s="230">
        <f t="shared" si="7"/>
        <v>56</v>
      </c>
      <c r="J46" s="219"/>
      <c r="K46" s="282">
        <v>1435.77</v>
      </c>
      <c r="L46" s="278">
        <v>56</v>
      </c>
      <c r="M46" s="124"/>
      <c r="N46" s="283">
        <v>1437.77</v>
      </c>
      <c r="O46" s="284">
        <v>58</v>
      </c>
      <c r="P46" s="285">
        <f t="shared" si="8"/>
        <v>2</v>
      </c>
      <c r="Q46" s="286">
        <f t="shared" si="2"/>
        <v>2</v>
      </c>
      <c r="R46" s="107"/>
      <c r="S46" s="108"/>
      <c r="T46" s="180" t="s">
        <v>84</v>
      </c>
      <c r="U46" s="13"/>
      <c r="V46" s="13"/>
      <c r="W46" s="13"/>
    </row>
    <row r="47" spans="1:23" ht="23.25" customHeight="1" thickTop="1" thickBot="1" x14ac:dyDescent="0.35">
      <c r="B47" s="261" t="s">
        <v>44</v>
      </c>
      <c r="C47" s="115">
        <v>1115.48</v>
      </c>
      <c r="D47" s="29">
        <v>37</v>
      </c>
      <c r="E47" s="30"/>
      <c r="F47" s="28"/>
      <c r="G47" s="259"/>
      <c r="H47" s="257">
        <f t="shared" si="6"/>
        <v>1115.48</v>
      </c>
      <c r="I47" s="230">
        <f t="shared" si="7"/>
        <v>37</v>
      </c>
      <c r="J47" s="219"/>
      <c r="K47" s="281">
        <v>1115.56</v>
      </c>
      <c r="L47" s="216">
        <v>37</v>
      </c>
      <c r="M47" s="124"/>
      <c r="N47" s="244">
        <v>1115.49</v>
      </c>
      <c r="O47" s="245">
        <v>37</v>
      </c>
      <c r="P47" s="241">
        <f t="shared" si="8"/>
        <v>9.9999999999909051E-3</v>
      </c>
      <c r="Q47" s="44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thickTop="1" thickBot="1" x14ac:dyDescent="0.35">
      <c r="B48" s="265" t="s">
        <v>45</v>
      </c>
      <c r="C48" s="268"/>
      <c r="D48" s="270"/>
      <c r="E48" s="272"/>
      <c r="F48" s="274"/>
      <c r="G48" s="276"/>
      <c r="H48" s="257">
        <f t="shared" si="6"/>
        <v>0</v>
      </c>
      <c r="I48" s="230">
        <f t="shared" si="7"/>
        <v>0</v>
      </c>
      <c r="J48" s="219"/>
      <c r="K48" s="281"/>
      <c r="L48" s="216"/>
      <c r="M48" s="124"/>
      <c r="N48" s="244"/>
      <c r="O48" s="245"/>
      <c r="P48" s="241">
        <f t="shared" si="8"/>
        <v>0</v>
      </c>
      <c r="Q48" s="44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6"/>
        <v>0</v>
      </c>
      <c r="I49" s="230">
        <f t="shared" si="7"/>
        <v>0</v>
      </c>
      <c r="J49" s="219"/>
      <c r="K49" s="281"/>
      <c r="L49" s="216"/>
      <c r="M49" s="124"/>
      <c r="N49" s="244"/>
      <c r="O49" s="245"/>
      <c r="P49" s="241">
        <f t="shared" si="8"/>
        <v>0</v>
      </c>
      <c r="Q49" s="44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6"/>
        <v>0</v>
      </c>
      <c r="I50" s="230">
        <f t="shared" si="7"/>
        <v>0</v>
      </c>
      <c r="J50" s="6"/>
      <c r="K50" s="281"/>
      <c r="L50" s="216"/>
      <c r="M50" s="124"/>
      <c r="N50" s="246"/>
      <c r="O50" s="247"/>
      <c r="P50" s="241">
        <f t="shared" si="8"/>
        <v>0</v>
      </c>
      <c r="Q50" s="44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711" t="s">
        <v>46</v>
      </c>
      <c r="G51" s="711"/>
      <c r="H51" s="148">
        <f>SUM(H5:H34)</f>
        <v>74525.02</v>
      </c>
      <c r="I51" s="149">
        <f>SUM(I5:I34)</f>
        <v>3356</v>
      </c>
      <c r="J51" s="149"/>
      <c r="K51" s="149"/>
      <c r="L51" s="149"/>
      <c r="M51" s="150"/>
      <c r="N51" s="151">
        <f>SUM(N5:N42)</f>
        <v>89812.35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customHeight="1" x14ac:dyDescent="0.25">
      <c r="C55" s="170"/>
      <c r="D55" s="309" t="s">
        <v>85</v>
      </c>
      <c r="E55" s="307"/>
      <c r="F55" s="307"/>
      <c r="G55" s="308"/>
      <c r="H55" s="308"/>
      <c r="I55" s="308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176"/>
      <c r="D56" s="310" t="s">
        <v>86</v>
      </c>
      <c r="E56" s="311"/>
      <c r="F56" s="311"/>
      <c r="G56" s="311"/>
      <c r="H56" s="311"/>
      <c r="I56" s="311"/>
      <c r="J56" s="305"/>
      <c r="K56" s="305"/>
      <c r="L56" s="305"/>
      <c r="M56" s="305"/>
      <c r="N56" s="305"/>
      <c r="O56" s="305"/>
      <c r="P56" s="168"/>
      <c r="Q56" s="306"/>
    </row>
    <row r="57" spans="2:23" ht="23.25" customHeight="1" x14ac:dyDescent="0.3">
      <c r="B57" s="175"/>
      <c r="C57" s="176"/>
      <c r="D57" s="312" t="s">
        <v>87</v>
      </c>
      <c r="E57" s="313"/>
      <c r="F57" s="313"/>
      <c r="G57" s="296"/>
      <c r="H57" s="296"/>
      <c r="I57" s="296"/>
      <c r="J57" s="296"/>
      <c r="K57" s="296"/>
      <c r="L57" s="296"/>
      <c r="M57" s="296"/>
      <c r="N57" s="13"/>
      <c r="O57" s="178"/>
      <c r="P57" s="179"/>
      <c r="Q57" s="169"/>
    </row>
    <row r="58" spans="2:23" ht="27.75" customHeight="1" x14ac:dyDescent="0.3">
      <c r="B58" s="175"/>
      <c r="C58" s="176"/>
      <c r="D58" s="180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5:G50">
    <sortCondition ref="B5:B50"/>
  </sortState>
  <mergeCells count="20"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5" right="0.25" top="0.31" bottom="0.3" header="0.3" footer="0.3"/>
  <pageSetup paperSize="5" scale="90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D60093"/>
  </sheetPr>
  <dimension ref="A1:AA63"/>
  <sheetViews>
    <sheetView zoomScale="80" zoomScaleNormal="80" workbookViewId="0">
      <selection activeCell="L31" sqref="L31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669" t="s">
        <v>0</v>
      </c>
      <c r="C1" s="670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695">
        <v>45056</v>
      </c>
      <c r="C2" s="696"/>
      <c r="F2" s="697" t="s">
        <v>1</v>
      </c>
      <c r="G2" s="698"/>
      <c r="H2" s="699"/>
      <c r="I2" s="700"/>
      <c r="J2" s="701" t="s">
        <v>62</v>
      </c>
      <c r="K2" s="701"/>
      <c r="L2" s="702"/>
      <c r="M2" s="221"/>
      <c r="N2" s="674" t="s">
        <v>66</v>
      </c>
      <c r="O2" s="674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705" t="s">
        <v>88</v>
      </c>
      <c r="D3" s="706"/>
      <c r="E3" s="14"/>
      <c r="F3" s="707" t="s">
        <v>89</v>
      </c>
      <c r="G3" s="708"/>
      <c r="H3" s="233"/>
      <c r="I3" s="709" t="s">
        <v>3</v>
      </c>
      <c r="J3" s="703"/>
      <c r="K3" s="703"/>
      <c r="L3" s="704"/>
      <c r="M3" s="222"/>
      <c r="N3" s="674"/>
      <c r="O3" s="674"/>
      <c r="P3" s="682" t="s">
        <v>4</v>
      </c>
      <c r="Q3" s="683"/>
      <c r="R3" s="684" t="s">
        <v>5</v>
      </c>
      <c r="S3" s="685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10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30" t="s">
        <v>73</v>
      </c>
      <c r="C5" s="28"/>
      <c r="D5" s="29"/>
      <c r="E5" s="30"/>
      <c r="F5" s="28">
        <v>463.83</v>
      </c>
      <c r="G5" s="31">
        <v>15</v>
      </c>
      <c r="H5" s="223">
        <f t="shared" ref="H5:I40" si="0">F5+C5</f>
        <v>463.83</v>
      </c>
      <c r="I5" s="41">
        <f t="shared" si="0"/>
        <v>15</v>
      </c>
      <c r="J5" s="219"/>
      <c r="K5" s="287">
        <v>463.83</v>
      </c>
      <c r="L5" s="288">
        <v>15</v>
      </c>
      <c r="M5" s="42"/>
      <c r="N5" s="242"/>
      <c r="O5" s="243"/>
      <c r="P5" s="239">
        <f>H5-K5</f>
        <v>0</v>
      </c>
      <c r="Q5" s="44">
        <f>I5-L5</f>
        <v>0</v>
      </c>
      <c r="R5" s="686"/>
      <c r="S5" s="686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188.75</v>
      </c>
      <c r="D6" s="29">
        <v>16</v>
      </c>
      <c r="E6" s="30"/>
      <c r="F6" s="28">
        <v>509.63</v>
      </c>
      <c r="G6" s="31">
        <v>42</v>
      </c>
      <c r="H6" s="223">
        <f t="shared" si="0"/>
        <v>698.38</v>
      </c>
      <c r="I6" s="41">
        <f t="shared" si="0"/>
        <v>58</v>
      </c>
      <c r="J6" s="219"/>
      <c r="K6" s="279">
        <v>698.38</v>
      </c>
      <c r="L6" s="214">
        <v>58</v>
      </c>
      <c r="M6" s="42"/>
      <c r="N6" s="244"/>
      <c r="O6" s="245"/>
      <c r="P6" s="325">
        <f t="shared" ref="P6:P50" si="1">H6-K6</f>
        <v>0</v>
      </c>
      <c r="Q6" s="326">
        <f>I6-L6</f>
        <v>0</v>
      </c>
      <c r="R6" s="687"/>
      <c r="S6" s="687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341.64</v>
      </c>
      <c r="G7" s="31">
        <v>28</v>
      </c>
      <c r="H7" s="223">
        <f t="shared" si="0"/>
        <v>341.64</v>
      </c>
      <c r="I7" s="41">
        <f t="shared" si="0"/>
        <v>28</v>
      </c>
      <c r="J7" s="219"/>
      <c r="K7" s="318">
        <v>365.13</v>
      </c>
      <c r="L7" s="319">
        <v>30</v>
      </c>
      <c r="M7" s="42"/>
      <c r="N7" s="244"/>
      <c r="O7" s="245"/>
      <c r="P7" s="331">
        <f t="shared" si="1"/>
        <v>-23.490000000000009</v>
      </c>
      <c r="Q7" s="332">
        <f t="shared" ref="Q7:Q50" si="2">I7-L7</f>
        <v>-2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30" t="s">
        <v>15</v>
      </c>
      <c r="C8" s="28"/>
      <c r="D8" s="29"/>
      <c r="E8" s="30"/>
      <c r="F8" s="28">
        <v>699.19</v>
      </c>
      <c r="G8" s="31">
        <v>57</v>
      </c>
      <c r="H8" s="224">
        <f t="shared" si="0"/>
        <v>699.19</v>
      </c>
      <c r="I8" s="41">
        <f t="shared" si="0"/>
        <v>57</v>
      </c>
      <c r="J8" s="219"/>
      <c r="K8" s="318">
        <v>711.46</v>
      </c>
      <c r="L8" s="319">
        <v>58</v>
      </c>
      <c r="M8" s="42"/>
      <c r="N8" s="244"/>
      <c r="O8" s="245"/>
      <c r="P8" s="331">
        <f t="shared" si="1"/>
        <v>-12.269999999999982</v>
      </c>
      <c r="Q8" s="332">
        <f t="shared" si="2"/>
        <v>-1</v>
      </c>
      <c r="R8" s="688"/>
      <c r="S8" s="688"/>
      <c r="T8" s="45"/>
      <c r="U8" s="13"/>
      <c r="V8" s="13"/>
      <c r="W8" s="13"/>
    </row>
    <row r="9" spans="2:27" ht="23.25" hidden="1" customHeight="1" x14ac:dyDescent="0.3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31">
        <f t="shared" si="1"/>
        <v>0</v>
      </c>
      <c r="Q9" s="332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31">
        <f t="shared" si="1"/>
        <v>0</v>
      </c>
      <c r="Q10" s="332">
        <f t="shared" si="2"/>
        <v>0</v>
      </c>
      <c r="R10" s="689"/>
      <c r="S10" s="689"/>
      <c r="T10" s="45"/>
      <c r="U10" s="13"/>
      <c r="V10" s="13"/>
      <c r="W10" s="13"/>
    </row>
    <row r="11" spans="2:27" ht="23.25" hidden="1" customHeight="1" thickTop="1" thickBot="1" x14ac:dyDescent="0.35">
      <c r="B11" s="30" t="s">
        <v>17</v>
      </c>
      <c r="C11" s="28"/>
      <c r="D11" s="29"/>
      <c r="E11" s="30"/>
      <c r="F11" s="28"/>
      <c r="G11" s="31"/>
      <c r="H11" s="224">
        <f t="shared" si="0"/>
        <v>0</v>
      </c>
      <c r="I11" s="225">
        <f t="shared" si="0"/>
        <v>0</v>
      </c>
      <c r="J11" s="219"/>
      <c r="K11" s="279"/>
      <c r="L11" s="214"/>
      <c r="M11" s="42"/>
      <c r="N11" s="244"/>
      <c r="O11" s="245"/>
      <c r="P11" s="331">
        <f t="shared" si="1"/>
        <v>0</v>
      </c>
      <c r="Q11" s="332">
        <f t="shared" si="2"/>
        <v>0</v>
      </c>
      <c r="R11" s="314"/>
      <c r="S11" s="314"/>
      <c r="T11" s="180"/>
      <c r="U11" s="13"/>
      <c r="V11" s="13"/>
      <c r="W11" s="13"/>
    </row>
    <row r="12" spans="2:27" ht="23.25" hidden="1" customHeight="1" thickTop="1" thickBot="1" x14ac:dyDescent="0.35">
      <c r="B12" s="30" t="s">
        <v>77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219"/>
      <c r="K12" s="279"/>
      <c r="L12" s="214"/>
      <c r="M12" s="42"/>
      <c r="N12" s="244"/>
      <c r="O12" s="245"/>
      <c r="P12" s="331">
        <f t="shared" si="1"/>
        <v>0</v>
      </c>
      <c r="Q12" s="332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80</v>
      </c>
      <c r="G13" s="31">
        <v>8</v>
      </c>
      <c r="H13" s="227">
        <f t="shared" si="0"/>
        <v>80</v>
      </c>
      <c r="I13" s="225">
        <f t="shared" si="0"/>
        <v>8</v>
      </c>
      <c r="J13" s="219"/>
      <c r="K13" s="318">
        <v>110</v>
      </c>
      <c r="L13" s="319">
        <v>11</v>
      </c>
      <c r="M13" s="42"/>
      <c r="N13" s="244"/>
      <c r="O13" s="245"/>
      <c r="P13" s="331">
        <f t="shared" si="1"/>
        <v>-30</v>
      </c>
      <c r="Q13" s="332">
        <f t="shared" si="2"/>
        <v>-3</v>
      </c>
      <c r="R13" s="690"/>
      <c r="S13" s="690"/>
      <c r="T13" s="45"/>
      <c r="U13" s="66"/>
      <c r="V13" s="66"/>
      <c r="W13" s="13"/>
    </row>
    <row r="14" spans="2:27" ht="23.25" hidden="1" customHeight="1" thickTop="1" thickBot="1" x14ac:dyDescent="0.35">
      <c r="B14" s="30" t="s">
        <v>19</v>
      </c>
      <c r="C14" s="60"/>
      <c r="D14" s="29"/>
      <c r="E14" s="30"/>
      <c r="F14" s="60"/>
      <c r="G14" s="31"/>
      <c r="H14" s="227">
        <f t="shared" si="0"/>
        <v>0</v>
      </c>
      <c r="I14" s="225">
        <f t="shared" si="0"/>
        <v>0</v>
      </c>
      <c r="J14" s="219"/>
      <c r="K14" s="318"/>
      <c r="L14" s="319"/>
      <c r="M14" s="42"/>
      <c r="N14" s="244"/>
      <c r="O14" s="245"/>
      <c r="P14" s="331">
        <f t="shared" si="1"/>
        <v>0</v>
      </c>
      <c r="Q14" s="332">
        <f t="shared" si="2"/>
        <v>0</v>
      </c>
      <c r="R14" s="67"/>
      <c r="S14" s="68"/>
      <c r="T14" s="45"/>
      <c r="U14" s="13"/>
      <c r="V14" s="13"/>
      <c r="W14" s="13"/>
    </row>
    <row r="15" spans="2:27" ht="23.25" hidden="1" customHeight="1" thickTop="1" thickBot="1" x14ac:dyDescent="0.35">
      <c r="B15" s="64" t="s">
        <v>75</v>
      </c>
      <c r="C15" s="28"/>
      <c r="D15" s="29"/>
      <c r="E15" s="30"/>
      <c r="F15" s="28"/>
      <c r="G15" s="31"/>
      <c r="H15" s="227">
        <f t="shared" si="0"/>
        <v>0</v>
      </c>
      <c r="I15" s="225">
        <f t="shared" si="0"/>
        <v>0</v>
      </c>
      <c r="J15" s="219"/>
      <c r="K15" s="320"/>
      <c r="L15" s="319"/>
      <c r="M15" s="42"/>
      <c r="N15" s="244"/>
      <c r="O15" s="245"/>
      <c r="P15" s="331">
        <f t="shared" si="1"/>
        <v>0</v>
      </c>
      <c r="Q15" s="332">
        <f t="shared" si="2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318"/>
      <c r="L16" s="319"/>
      <c r="M16" s="42"/>
      <c r="N16" s="244"/>
      <c r="O16" s="245"/>
      <c r="P16" s="331">
        <f t="shared" si="1"/>
        <v>0</v>
      </c>
      <c r="Q16" s="332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x14ac:dyDescent="0.3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318"/>
      <c r="L17" s="319"/>
      <c r="M17" s="42"/>
      <c r="N17" s="244"/>
      <c r="O17" s="245"/>
      <c r="P17" s="331">
        <f t="shared" si="1"/>
        <v>0</v>
      </c>
      <c r="Q17" s="332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2632.69</v>
      </c>
      <c r="D18" s="29">
        <v>104</v>
      </c>
      <c r="E18" s="30"/>
      <c r="F18" s="28"/>
      <c r="G18" s="31"/>
      <c r="H18" s="227">
        <f t="shared" si="0"/>
        <v>2632.69</v>
      </c>
      <c r="I18" s="225">
        <f t="shared" si="0"/>
        <v>104</v>
      </c>
      <c r="J18" s="219"/>
      <c r="K18" s="318">
        <v>2833.89</v>
      </c>
      <c r="L18" s="319">
        <v>112</v>
      </c>
      <c r="M18" s="42"/>
      <c r="N18" s="244"/>
      <c r="O18" s="245"/>
      <c r="P18" s="331">
        <f t="shared" si="1"/>
        <v>-201.19999999999982</v>
      </c>
      <c r="Q18" s="332">
        <f t="shared" si="2"/>
        <v>-8</v>
      </c>
      <c r="R18" s="71"/>
      <c r="S18" s="72"/>
      <c r="T18" s="180"/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6313.74</v>
      </c>
      <c r="G19" s="31">
        <v>237</v>
      </c>
      <c r="H19" s="227">
        <f t="shared" si="0"/>
        <v>6313.74</v>
      </c>
      <c r="I19" s="225">
        <f t="shared" si="0"/>
        <v>237</v>
      </c>
      <c r="J19" s="219"/>
      <c r="K19" s="318">
        <v>7346.88</v>
      </c>
      <c r="L19" s="319">
        <v>274</v>
      </c>
      <c r="M19" s="42"/>
      <c r="N19" s="244"/>
      <c r="O19" s="245"/>
      <c r="P19" s="331">
        <f t="shared" si="1"/>
        <v>-1033.1400000000003</v>
      </c>
      <c r="Q19" s="332">
        <f t="shared" si="2"/>
        <v>-37</v>
      </c>
      <c r="R19" s="73"/>
      <c r="S19" s="74"/>
      <c r="T19" s="180"/>
      <c r="U19" s="13"/>
      <c r="V19" s="13"/>
      <c r="W19" s="13"/>
    </row>
    <row r="20" spans="2:23" ht="23.25" hidden="1" customHeight="1" x14ac:dyDescent="0.3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31">
        <f t="shared" si="1"/>
        <v>0</v>
      </c>
      <c r="Q20" s="332">
        <f t="shared" si="2"/>
        <v>0</v>
      </c>
      <c r="R20" s="691"/>
      <c r="S20" s="691"/>
      <c r="T20" s="45"/>
      <c r="U20" s="13"/>
      <c r="V20" s="13"/>
      <c r="W20" s="13"/>
    </row>
    <row r="21" spans="2:23" ht="23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219"/>
      <c r="K21" s="279"/>
      <c r="L21" s="214"/>
      <c r="M21" s="42"/>
      <c r="N21" s="244"/>
      <c r="O21" s="245"/>
      <c r="P21" s="331">
        <f t="shared" si="1"/>
        <v>0</v>
      </c>
      <c r="Q21" s="332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x14ac:dyDescent="0.3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31">
        <f t="shared" si="1"/>
        <v>0</v>
      </c>
      <c r="Q22" s="332">
        <f t="shared" si="2"/>
        <v>0</v>
      </c>
      <c r="R22" s="692"/>
      <c r="S22" s="692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1223.5999999999999</v>
      </c>
      <c r="D23" s="29">
        <v>61</v>
      </c>
      <c r="E23" s="30"/>
      <c r="F23" s="28"/>
      <c r="G23" s="31"/>
      <c r="H23" s="227">
        <f t="shared" si="0"/>
        <v>1223.5999999999999</v>
      </c>
      <c r="I23" s="225">
        <f t="shared" si="0"/>
        <v>61</v>
      </c>
      <c r="J23" s="219"/>
      <c r="K23" s="318">
        <v>1261.54</v>
      </c>
      <c r="L23" s="319">
        <v>63</v>
      </c>
      <c r="M23" s="42"/>
      <c r="N23" s="244"/>
      <c r="O23" s="245"/>
      <c r="P23" s="331">
        <f t="shared" si="1"/>
        <v>-37.940000000000055</v>
      </c>
      <c r="Q23" s="332">
        <f t="shared" si="2"/>
        <v>-2</v>
      </c>
      <c r="R23" s="693"/>
      <c r="S23" s="693"/>
      <c r="T23" s="180"/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785.42</v>
      </c>
      <c r="G24" s="31">
        <v>173</v>
      </c>
      <c r="H24" s="227">
        <f t="shared" si="0"/>
        <v>785.42</v>
      </c>
      <c r="I24" s="225">
        <f t="shared" si="0"/>
        <v>173</v>
      </c>
      <c r="J24" s="219"/>
      <c r="K24" s="318">
        <v>994.46</v>
      </c>
      <c r="L24" s="319">
        <v>219</v>
      </c>
      <c r="M24" s="42"/>
      <c r="N24" s="244"/>
      <c r="O24" s="245"/>
      <c r="P24" s="331">
        <f t="shared" si="1"/>
        <v>-209.04000000000008</v>
      </c>
      <c r="Q24" s="332">
        <f t="shared" si="2"/>
        <v>-46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/>
      <c r="D25" s="29"/>
      <c r="E25" s="30"/>
      <c r="F25" s="28">
        <v>3447.91</v>
      </c>
      <c r="G25" s="31">
        <v>120</v>
      </c>
      <c r="H25" s="227">
        <f t="shared" si="0"/>
        <v>3447.91</v>
      </c>
      <c r="I25" s="225">
        <f t="shared" si="0"/>
        <v>120</v>
      </c>
      <c r="J25" s="219"/>
      <c r="K25" s="279">
        <v>3447.91</v>
      </c>
      <c r="L25" s="214">
        <v>120</v>
      </c>
      <c r="M25" s="42"/>
      <c r="N25" s="244"/>
      <c r="O25" s="245"/>
      <c r="P25" s="327">
        <f t="shared" si="1"/>
        <v>0</v>
      </c>
      <c r="Q25" s="328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x14ac:dyDescent="0.3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327">
        <f t="shared" si="1"/>
        <v>0</v>
      </c>
      <c r="Q26" s="328">
        <f t="shared" si="2"/>
        <v>0</v>
      </c>
      <c r="R26" s="694"/>
      <c r="S26" s="694"/>
      <c r="T26" s="45"/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>
        <v>38.39</v>
      </c>
      <c r="D27" s="29">
        <v>1</v>
      </c>
      <c r="E27" s="30"/>
      <c r="F27" s="87"/>
      <c r="G27" s="88"/>
      <c r="H27" s="227">
        <f t="shared" si="0"/>
        <v>38.39</v>
      </c>
      <c r="I27" s="225">
        <f t="shared" si="0"/>
        <v>1</v>
      </c>
      <c r="J27" s="219"/>
      <c r="K27" s="279">
        <v>38.39</v>
      </c>
      <c r="L27" s="214">
        <v>1</v>
      </c>
      <c r="M27" s="42"/>
      <c r="N27" s="244"/>
      <c r="O27" s="245"/>
      <c r="P27" s="327">
        <f t="shared" si="1"/>
        <v>0</v>
      </c>
      <c r="Q27" s="328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257.95999999999998</v>
      </c>
      <c r="G28" s="88">
        <v>9</v>
      </c>
      <c r="H28" s="227">
        <f t="shared" si="0"/>
        <v>257.95999999999998</v>
      </c>
      <c r="I28" s="225">
        <f t="shared" si="0"/>
        <v>9</v>
      </c>
      <c r="J28" s="219"/>
      <c r="K28" s="279">
        <v>257.95999999999998</v>
      </c>
      <c r="L28" s="214">
        <v>9</v>
      </c>
      <c r="M28" s="42"/>
      <c r="N28" s="244"/>
      <c r="O28" s="245"/>
      <c r="P28" s="327">
        <f t="shared" si="1"/>
        <v>0</v>
      </c>
      <c r="Q28" s="328">
        <f t="shared" si="2"/>
        <v>0</v>
      </c>
      <c r="R28" s="211"/>
      <c r="S28" s="211"/>
      <c r="T28" s="45"/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0"/>
        <v>0</v>
      </c>
      <c r="I29" s="225">
        <f t="shared" si="0"/>
        <v>0</v>
      </c>
      <c r="J29" s="219"/>
      <c r="K29" s="279"/>
      <c r="L29" s="214"/>
      <c r="M29" s="42"/>
      <c r="N29" s="244"/>
      <c r="O29" s="245"/>
      <c r="P29" s="327">
        <f t="shared" si="1"/>
        <v>0</v>
      </c>
      <c r="Q29" s="328">
        <f t="shared" si="2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>F30+C30</f>
        <v>0</v>
      </c>
      <c r="I30" s="225">
        <f t="shared" si="0"/>
        <v>0</v>
      </c>
      <c r="J30" s="219"/>
      <c r="K30" s="279"/>
      <c r="L30" s="214"/>
      <c r="M30" s="42"/>
      <c r="N30" s="244"/>
      <c r="O30" s="245"/>
      <c r="P30" s="327">
        <f t="shared" si="1"/>
        <v>0</v>
      </c>
      <c r="Q30" s="328">
        <f t="shared" si="2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4001.34</v>
      </c>
      <c r="D31" s="29">
        <v>147</v>
      </c>
      <c r="E31" s="30"/>
      <c r="F31" s="87">
        <v>18506.88</v>
      </c>
      <c r="G31" s="88">
        <v>680</v>
      </c>
      <c r="H31" s="226">
        <f t="shared" si="0"/>
        <v>22508.22</v>
      </c>
      <c r="I31" s="228">
        <f t="shared" si="0"/>
        <v>827</v>
      </c>
      <c r="J31" s="219"/>
      <c r="K31" s="318">
        <v>23046.880000000001</v>
      </c>
      <c r="L31" s="319">
        <v>847</v>
      </c>
      <c r="M31" s="42"/>
      <c r="N31" s="244"/>
      <c r="O31" s="245"/>
      <c r="P31" s="331">
        <f t="shared" si="1"/>
        <v>-538.65999999999985</v>
      </c>
      <c r="Q31" s="332">
        <f t="shared" si="2"/>
        <v>-20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/>
      <c r="D32" s="29"/>
      <c r="E32" s="30"/>
      <c r="F32" s="87">
        <v>3520</v>
      </c>
      <c r="G32" s="88">
        <v>352</v>
      </c>
      <c r="H32" s="226">
        <f t="shared" si="0"/>
        <v>3520</v>
      </c>
      <c r="I32" s="228">
        <f t="shared" si="0"/>
        <v>352</v>
      </c>
      <c r="J32" s="219"/>
      <c r="K32" s="279">
        <v>3520</v>
      </c>
      <c r="L32" s="214">
        <v>352</v>
      </c>
      <c r="M32" s="42"/>
      <c r="N32" s="244"/>
      <c r="O32" s="245"/>
      <c r="P32" s="327">
        <f t="shared" si="1"/>
        <v>0</v>
      </c>
      <c r="Q32" s="328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/>
      <c r="D33" s="29"/>
      <c r="E33" s="30"/>
      <c r="F33" s="87">
        <v>4480</v>
      </c>
      <c r="G33" s="88">
        <v>448</v>
      </c>
      <c r="H33" s="226">
        <f t="shared" si="0"/>
        <v>4480</v>
      </c>
      <c r="I33" s="228">
        <f t="shared" si="0"/>
        <v>448</v>
      </c>
      <c r="J33" s="219"/>
      <c r="K33" s="279">
        <v>4480</v>
      </c>
      <c r="L33" s="214">
        <v>448</v>
      </c>
      <c r="M33" s="42"/>
      <c r="N33" s="244"/>
      <c r="O33" s="245"/>
      <c r="P33" s="327">
        <f t="shared" si="1"/>
        <v>0</v>
      </c>
      <c r="Q33" s="328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/>
      <c r="D34" s="97"/>
      <c r="E34" s="98"/>
      <c r="F34" s="96">
        <v>3670</v>
      </c>
      <c r="G34" s="103">
        <v>367</v>
      </c>
      <c r="H34" s="226">
        <f t="shared" si="0"/>
        <v>3670</v>
      </c>
      <c r="I34" s="228">
        <f t="shared" si="0"/>
        <v>367</v>
      </c>
      <c r="J34" s="219"/>
      <c r="K34" s="279">
        <v>3670</v>
      </c>
      <c r="L34" s="214">
        <v>367</v>
      </c>
      <c r="M34" s="42"/>
      <c r="N34" s="244"/>
      <c r="O34" s="245"/>
      <c r="P34" s="327">
        <f t="shared" si="1"/>
        <v>0</v>
      </c>
      <c r="Q34" s="328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x14ac:dyDescent="0.3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327">
        <f t="shared" si="1"/>
        <v>0</v>
      </c>
      <c r="Q35" s="328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x14ac:dyDescent="0.3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327">
        <f t="shared" si="1"/>
        <v>0</v>
      </c>
      <c r="Q36" s="328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x14ac:dyDescent="0.3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327">
        <f t="shared" si="1"/>
        <v>0</v>
      </c>
      <c r="Q37" s="328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x14ac:dyDescent="0.3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327">
        <f t="shared" si="1"/>
        <v>0</v>
      </c>
      <c r="Q38" s="328">
        <f t="shared" si="2"/>
        <v>0</v>
      </c>
      <c r="R38" s="107"/>
      <c r="S38" s="108"/>
      <c r="T38" s="45"/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 t="shared" si="0"/>
        <v>0</v>
      </c>
      <c r="I39" s="230">
        <f t="shared" si="0"/>
        <v>0</v>
      </c>
      <c r="J39" s="219"/>
      <c r="K39" s="279"/>
      <c r="L39" s="214"/>
      <c r="M39" s="42"/>
      <c r="N39" s="244"/>
      <c r="O39" s="245"/>
      <c r="P39" s="327">
        <f t="shared" si="1"/>
        <v>0</v>
      </c>
      <c r="Q39" s="328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3694.97</v>
      </c>
      <c r="D40" s="29">
        <v>162</v>
      </c>
      <c r="E40" s="102"/>
      <c r="F40" s="96"/>
      <c r="G40" s="103"/>
      <c r="H40" s="229">
        <f t="shared" si="0"/>
        <v>3694.97</v>
      </c>
      <c r="I40" s="230">
        <f t="shared" si="0"/>
        <v>162</v>
      </c>
      <c r="J40" s="219"/>
      <c r="K40" s="318">
        <v>3737.85</v>
      </c>
      <c r="L40" s="319">
        <v>165</v>
      </c>
      <c r="M40" s="42"/>
      <c r="N40" s="244"/>
      <c r="O40" s="245"/>
      <c r="P40" s="331">
        <f t="shared" si="1"/>
        <v>-42.880000000000109</v>
      </c>
      <c r="Q40" s="332">
        <f t="shared" si="2"/>
        <v>-3</v>
      </c>
      <c r="R40" s="116"/>
      <c r="S40" s="117"/>
      <c r="T40" s="180"/>
      <c r="U40" s="13"/>
      <c r="V40" s="13"/>
      <c r="W40" s="13"/>
    </row>
    <row r="41" spans="1:23" ht="23.25" hidden="1" customHeight="1" x14ac:dyDescent="0.3">
      <c r="B41" s="263" t="s">
        <v>37</v>
      </c>
      <c r="C41" s="255"/>
      <c r="D41" s="97"/>
      <c r="E41" s="102"/>
      <c r="F41" s="96"/>
      <c r="G41" s="258"/>
      <c r="H41" s="257">
        <f t="shared" ref="H41:I50" si="3">F41+C41</f>
        <v>0</v>
      </c>
      <c r="I41" s="230">
        <f t="shared" si="3"/>
        <v>0</v>
      </c>
      <c r="J41" s="219"/>
      <c r="K41" s="280"/>
      <c r="L41" s="256"/>
      <c r="M41" s="42"/>
      <c r="N41" s="244"/>
      <c r="O41" s="245"/>
      <c r="P41" s="327">
        <f t="shared" si="1"/>
        <v>0</v>
      </c>
      <c r="Q41" s="328">
        <f t="shared" si="2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3"/>
        <v>0</v>
      </c>
      <c r="I42" s="230">
        <f t="shared" si="3"/>
        <v>0</v>
      </c>
      <c r="J42" s="220"/>
      <c r="K42" s="281"/>
      <c r="L42" s="216"/>
      <c r="M42" s="124"/>
      <c r="N42" s="244"/>
      <c r="O42" s="245"/>
      <c r="P42" s="327">
        <f t="shared" si="1"/>
        <v>0</v>
      </c>
      <c r="Q42" s="328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x14ac:dyDescent="0.3">
      <c r="B43" s="323" t="s">
        <v>43</v>
      </c>
      <c r="C43" s="115"/>
      <c r="D43" s="29"/>
      <c r="E43" s="30"/>
      <c r="F43" s="28"/>
      <c r="G43" s="259"/>
      <c r="H43" s="257">
        <f t="shared" si="3"/>
        <v>0</v>
      </c>
      <c r="I43" s="230">
        <f t="shared" si="3"/>
        <v>0</v>
      </c>
      <c r="J43" s="219"/>
      <c r="K43" s="281"/>
      <c r="L43" s="216"/>
      <c r="M43" s="124"/>
      <c r="N43" s="244"/>
      <c r="O43" s="245"/>
      <c r="P43" s="327">
        <f t="shared" si="1"/>
        <v>0</v>
      </c>
      <c r="Q43" s="328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x14ac:dyDescent="0.3">
      <c r="B44" s="324" t="s">
        <v>42</v>
      </c>
      <c r="C44" s="115"/>
      <c r="D44" s="29"/>
      <c r="E44" s="30"/>
      <c r="F44" s="28"/>
      <c r="G44" s="259"/>
      <c r="H44" s="257">
        <f t="shared" si="3"/>
        <v>0</v>
      </c>
      <c r="I44" s="230">
        <f t="shared" si="3"/>
        <v>0</v>
      </c>
      <c r="J44" s="219"/>
      <c r="K44" s="281"/>
      <c r="L44" s="216"/>
      <c r="M44" s="124"/>
      <c r="N44" s="244"/>
      <c r="O44" s="245"/>
      <c r="P44" s="327">
        <f t="shared" si="1"/>
        <v>0</v>
      </c>
      <c r="Q44" s="328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>
        <v>118.29</v>
      </c>
      <c r="D45" s="29">
        <v>5</v>
      </c>
      <c r="E45" s="30"/>
      <c r="F45" s="28">
        <v>304.33</v>
      </c>
      <c r="G45" s="259">
        <v>8</v>
      </c>
      <c r="H45" s="257">
        <f t="shared" si="3"/>
        <v>422.62</v>
      </c>
      <c r="I45" s="230">
        <f t="shared" si="3"/>
        <v>13</v>
      </c>
      <c r="J45" s="219"/>
      <c r="K45" s="281">
        <v>422.62</v>
      </c>
      <c r="L45" s="216">
        <v>13</v>
      </c>
      <c r="M45" s="124"/>
      <c r="N45" s="244"/>
      <c r="O45" s="245"/>
      <c r="P45" s="327">
        <f t="shared" si="1"/>
        <v>0</v>
      </c>
      <c r="Q45" s="328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507.78</v>
      </c>
      <c r="D46" s="29">
        <v>17</v>
      </c>
      <c r="E46" s="30"/>
      <c r="F46" s="28"/>
      <c r="G46" s="259"/>
      <c r="H46" s="257">
        <f t="shared" si="3"/>
        <v>507.78</v>
      </c>
      <c r="I46" s="230">
        <f t="shared" si="3"/>
        <v>17</v>
      </c>
      <c r="J46" s="219"/>
      <c r="K46" s="321">
        <v>556.52</v>
      </c>
      <c r="L46" s="322">
        <v>19</v>
      </c>
      <c r="M46" s="124"/>
      <c r="N46" s="244"/>
      <c r="O46" s="245"/>
      <c r="P46" s="331">
        <f t="shared" si="1"/>
        <v>-48.740000000000009</v>
      </c>
      <c r="Q46" s="332">
        <f t="shared" si="2"/>
        <v>-2</v>
      </c>
      <c r="R46" s="107"/>
      <c r="S46" s="108"/>
      <c r="T46" s="180"/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/>
      <c r="D47" s="29"/>
      <c r="E47" s="30"/>
      <c r="F47" s="28">
        <v>977.64</v>
      </c>
      <c r="G47" s="259">
        <v>40</v>
      </c>
      <c r="H47" s="257">
        <f t="shared" si="3"/>
        <v>977.64</v>
      </c>
      <c r="I47" s="230">
        <f t="shared" si="3"/>
        <v>40</v>
      </c>
      <c r="J47" s="219"/>
      <c r="K47" s="281">
        <v>977.64</v>
      </c>
      <c r="L47" s="216">
        <v>40</v>
      </c>
      <c r="M47" s="124"/>
      <c r="N47" s="244"/>
      <c r="O47" s="245"/>
      <c r="P47" s="327">
        <f t="shared" si="1"/>
        <v>0</v>
      </c>
      <c r="Q47" s="328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si="3"/>
        <v>0</v>
      </c>
      <c r="I48" s="230">
        <f t="shared" si="3"/>
        <v>0</v>
      </c>
      <c r="J48" s="219"/>
      <c r="K48" s="281"/>
      <c r="L48" s="216"/>
      <c r="M48" s="124"/>
      <c r="N48" s="244"/>
      <c r="O48" s="245"/>
      <c r="P48" s="327">
        <f t="shared" si="1"/>
        <v>0</v>
      </c>
      <c r="Q48" s="328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3"/>
        <v>0</v>
      </c>
      <c r="I49" s="230">
        <f t="shared" si="3"/>
        <v>0</v>
      </c>
      <c r="J49" s="219"/>
      <c r="K49" s="281"/>
      <c r="L49" s="216"/>
      <c r="M49" s="124"/>
      <c r="N49" s="244"/>
      <c r="O49" s="245"/>
      <c r="P49" s="327">
        <f t="shared" si="1"/>
        <v>0</v>
      </c>
      <c r="Q49" s="328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3"/>
        <v>0</v>
      </c>
      <c r="I50" s="230">
        <f t="shared" si="3"/>
        <v>0</v>
      </c>
      <c r="J50" s="6"/>
      <c r="K50" s="281"/>
      <c r="L50" s="216"/>
      <c r="M50" s="124"/>
      <c r="N50" s="246"/>
      <c r="O50" s="247"/>
      <c r="P50" s="329">
        <f t="shared" si="1"/>
        <v>0</v>
      </c>
      <c r="Q50" s="330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711" t="s">
        <v>46</v>
      </c>
      <c r="G51" s="711"/>
      <c r="H51" s="148">
        <f>SUM(H5:H34)</f>
        <v>51160.97</v>
      </c>
      <c r="I51" s="149">
        <f>SUM(I5:I34)</f>
        <v>2865</v>
      </c>
      <c r="J51" s="149"/>
      <c r="K51" s="149"/>
      <c r="L51" s="149"/>
      <c r="M51" s="150"/>
      <c r="N51" s="151">
        <f>SUM(N5:N42)</f>
        <v>0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33" t="s">
        <v>90</v>
      </c>
      <c r="D56" s="334"/>
      <c r="E56" s="335"/>
      <c r="F56" s="335"/>
      <c r="G56" s="335"/>
      <c r="H56" s="335"/>
      <c r="I56" s="335"/>
      <c r="J56" s="335"/>
      <c r="K56" s="335"/>
      <c r="L56" s="335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38" t="s">
        <v>91</v>
      </c>
      <c r="D58" s="336"/>
      <c r="E58" s="337"/>
      <c r="F58" s="337"/>
      <c r="G58" s="337"/>
      <c r="H58" s="337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23622047244094491" right="0.23622047244094491" top="0.31496062992125984" bottom="0.27559055118110237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AA63"/>
  <sheetViews>
    <sheetView zoomScale="85" zoomScaleNormal="85" workbookViewId="0">
      <selection activeCell="F36" sqref="F36"/>
    </sheetView>
  </sheetViews>
  <sheetFormatPr baseColWidth="10" defaultRowHeight="17.25" x14ac:dyDescent="0.3"/>
  <cols>
    <col min="1" max="1" width="3.7109375" customWidth="1"/>
    <col min="2" max="2" width="55.140625" customWidth="1"/>
    <col min="3" max="3" width="11.85546875" style="146" customWidth="1"/>
    <col min="4" max="4" width="13.28515625" customWidth="1"/>
    <col min="5" max="5" width="1.7109375" customWidth="1"/>
    <col min="6" max="6" width="17.5703125" customWidth="1"/>
    <col min="7" max="7" width="18.28515625" customWidth="1"/>
    <col min="8" max="8" width="21.425781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41.42578125" style="7" bestFit="1" customWidth="1"/>
  </cols>
  <sheetData>
    <row r="1" spans="2:27" ht="32.25" customHeight="1" thickBot="1" x14ac:dyDescent="0.35">
      <c r="B1" s="669" t="s">
        <v>0</v>
      </c>
      <c r="C1" s="670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695">
        <v>45082</v>
      </c>
      <c r="C2" s="696"/>
      <c r="F2" s="697" t="s">
        <v>1</v>
      </c>
      <c r="G2" s="698"/>
      <c r="H2" s="699"/>
      <c r="I2" s="700"/>
      <c r="J2" s="701" t="s">
        <v>62</v>
      </c>
      <c r="K2" s="701"/>
      <c r="L2" s="702"/>
      <c r="M2" s="221"/>
      <c r="N2" s="674" t="s">
        <v>66</v>
      </c>
      <c r="O2" s="674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705" t="s">
        <v>92</v>
      </c>
      <c r="D3" s="706"/>
      <c r="E3" s="14"/>
      <c r="F3" s="707" t="s">
        <v>93</v>
      </c>
      <c r="G3" s="708"/>
      <c r="H3" s="233"/>
      <c r="I3" s="709" t="s">
        <v>3</v>
      </c>
      <c r="J3" s="703"/>
      <c r="K3" s="703"/>
      <c r="L3" s="704"/>
      <c r="M3" s="222"/>
      <c r="N3" s="674"/>
      <c r="O3" s="674"/>
      <c r="P3" s="682" t="s">
        <v>4</v>
      </c>
      <c r="Q3" s="683"/>
      <c r="R3" s="684" t="s">
        <v>5</v>
      </c>
      <c r="S3" s="685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10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hidden="1" customHeight="1" thickTop="1" thickBot="1" x14ac:dyDescent="0.35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686"/>
      <c r="S5" s="686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229.03</v>
      </c>
      <c r="D6" s="29">
        <v>19</v>
      </c>
      <c r="E6" s="30"/>
      <c r="F6" s="28"/>
      <c r="G6" s="31"/>
      <c r="H6" s="223">
        <f t="shared" si="0"/>
        <v>229.03</v>
      </c>
      <c r="I6" s="41">
        <f t="shared" si="0"/>
        <v>19</v>
      </c>
      <c r="J6" s="219"/>
      <c r="K6" s="279">
        <v>229.03</v>
      </c>
      <c r="L6" s="214">
        <v>19</v>
      </c>
      <c r="M6" s="42"/>
      <c r="N6" s="244">
        <v>229.01</v>
      </c>
      <c r="O6" s="245">
        <v>19</v>
      </c>
      <c r="P6" s="325">
        <f>N6-K6</f>
        <v>-2.0000000000010232E-2</v>
      </c>
      <c r="Q6" s="326">
        <f>O6-L6</f>
        <v>0</v>
      </c>
      <c r="R6" s="687"/>
      <c r="S6" s="687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86.01</v>
      </c>
      <c r="G7" s="31">
        <v>7</v>
      </c>
      <c r="H7" s="223">
        <f t="shared" si="0"/>
        <v>86.01</v>
      </c>
      <c r="I7" s="41">
        <f t="shared" si="0"/>
        <v>7</v>
      </c>
      <c r="J7" s="219"/>
      <c r="K7" s="279">
        <v>86.01</v>
      </c>
      <c r="L7" s="214">
        <v>7</v>
      </c>
      <c r="M7" s="42"/>
      <c r="N7" s="244">
        <v>85.96</v>
      </c>
      <c r="O7" s="245">
        <v>7</v>
      </c>
      <c r="P7" s="325">
        <f t="shared" ref="P7:P11" si="1">N7-K7</f>
        <v>-5.0000000000011369E-2</v>
      </c>
      <c r="Q7" s="326">
        <f t="shared" ref="Q7:Q11" si="2">O7-L7</f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219"/>
      <c r="K8" s="279"/>
      <c r="L8" s="214"/>
      <c r="M8" s="42"/>
      <c r="N8" s="244"/>
      <c r="O8" s="245"/>
      <c r="P8" s="325">
        <f t="shared" si="1"/>
        <v>0</v>
      </c>
      <c r="Q8" s="326">
        <f t="shared" si="2"/>
        <v>0</v>
      </c>
      <c r="R8" s="688"/>
      <c r="S8" s="688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25">
        <f t="shared" si="1"/>
        <v>0</v>
      </c>
      <c r="Q9" s="326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25">
        <f t="shared" si="1"/>
        <v>0</v>
      </c>
      <c r="Q10" s="326">
        <f t="shared" si="2"/>
        <v>0</v>
      </c>
      <c r="R10" s="689"/>
      <c r="S10" s="689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/>
      <c r="D11" s="29"/>
      <c r="E11" s="30"/>
      <c r="F11" s="28">
        <v>120.83</v>
      </c>
      <c r="G11" s="31">
        <v>7</v>
      </c>
      <c r="H11" s="224">
        <f t="shared" si="0"/>
        <v>120.83</v>
      </c>
      <c r="I11" s="225">
        <f t="shared" si="0"/>
        <v>7</v>
      </c>
      <c r="J11" s="219"/>
      <c r="K11" s="279">
        <v>120.83</v>
      </c>
      <c r="L11" s="214">
        <v>7</v>
      </c>
      <c r="M11" s="42"/>
      <c r="N11" s="244">
        <v>120.83</v>
      </c>
      <c r="O11" s="245">
        <v>7</v>
      </c>
      <c r="P11" s="325">
        <f t="shared" si="1"/>
        <v>0</v>
      </c>
      <c r="Q11" s="326">
        <f t="shared" si="2"/>
        <v>0</v>
      </c>
      <c r="R11" s="339"/>
      <c r="S11" s="339"/>
      <c r="T11" s="180"/>
      <c r="U11" s="13"/>
      <c r="V11" s="13"/>
      <c r="W11" s="13"/>
    </row>
    <row r="12" spans="2:27" ht="39" thickTop="1" thickBot="1" x14ac:dyDescent="0.35">
      <c r="B12" s="30" t="s">
        <v>97</v>
      </c>
      <c r="C12" s="28"/>
      <c r="D12" s="29"/>
      <c r="E12" s="193"/>
      <c r="F12" s="28">
        <v>806</v>
      </c>
      <c r="G12" s="31">
        <v>100</v>
      </c>
      <c r="H12" s="226">
        <f t="shared" si="0"/>
        <v>806</v>
      </c>
      <c r="I12" s="225">
        <f t="shared" si="0"/>
        <v>100</v>
      </c>
      <c r="J12" s="219"/>
      <c r="K12" s="342"/>
      <c r="L12" s="343"/>
      <c r="M12" s="42"/>
      <c r="N12" s="345">
        <v>0</v>
      </c>
      <c r="O12" s="346">
        <v>0</v>
      </c>
      <c r="P12" s="341">
        <f t="shared" ref="P12:Q50" si="3">H12-K12</f>
        <v>806</v>
      </c>
      <c r="Q12" s="328">
        <f t="shared" si="3"/>
        <v>100</v>
      </c>
      <c r="R12" s="62"/>
      <c r="S12" s="63"/>
      <c r="T12" s="349" t="s">
        <v>98</v>
      </c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170</v>
      </c>
      <c r="G13" s="31">
        <v>17</v>
      </c>
      <c r="H13" s="227">
        <f t="shared" si="0"/>
        <v>170</v>
      </c>
      <c r="I13" s="225">
        <f t="shared" si="0"/>
        <v>17</v>
      </c>
      <c r="J13" s="219"/>
      <c r="K13" s="279">
        <v>170</v>
      </c>
      <c r="L13" s="214">
        <v>17</v>
      </c>
      <c r="M13" s="42"/>
      <c r="N13" s="244">
        <v>170</v>
      </c>
      <c r="O13" s="245">
        <v>17</v>
      </c>
      <c r="P13" s="327">
        <f>N13-H13</f>
        <v>0</v>
      </c>
      <c r="Q13" s="328">
        <f>O13-I13</f>
        <v>0</v>
      </c>
      <c r="R13" s="690"/>
      <c r="S13" s="690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190</v>
      </c>
      <c r="G14" s="31">
        <v>19</v>
      </c>
      <c r="H14" s="227">
        <f t="shared" si="0"/>
        <v>190</v>
      </c>
      <c r="I14" s="225">
        <f t="shared" si="0"/>
        <v>19</v>
      </c>
      <c r="J14" s="219"/>
      <c r="K14" s="279">
        <v>190</v>
      </c>
      <c r="L14" s="214">
        <v>19</v>
      </c>
      <c r="M14" s="42"/>
      <c r="N14" s="244">
        <v>190</v>
      </c>
      <c r="O14" s="245">
        <v>19</v>
      </c>
      <c r="P14" s="327">
        <f t="shared" ref="P14:P38" si="4">N14-H14</f>
        <v>0</v>
      </c>
      <c r="Q14" s="328">
        <f t="shared" ref="Q14:Q38" si="5">O14-I14</f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/>
      <c r="D15" s="29"/>
      <c r="E15" s="30"/>
      <c r="F15" s="28">
        <v>1388.36</v>
      </c>
      <c r="G15" s="31">
        <v>41</v>
      </c>
      <c r="H15" s="227">
        <f t="shared" si="0"/>
        <v>1388.36</v>
      </c>
      <c r="I15" s="225">
        <f t="shared" si="0"/>
        <v>41</v>
      </c>
      <c r="J15" s="219"/>
      <c r="K15" s="289">
        <v>1388.36</v>
      </c>
      <c r="L15" s="214">
        <v>41</v>
      </c>
      <c r="M15" s="42"/>
      <c r="N15" s="244">
        <v>1388.36</v>
      </c>
      <c r="O15" s="245">
        <v>41</v>
      </c>
      <c r="P15" s="327">
        <f t="shared" si="4"/>
        <v>0</v>
      </c>
      <c r="Q15" s="328">
        <f t="shared" si="5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279"/>
      <c r="L16" s="214"/>
      <c r="M16" s="42"/>
      <c r="N16" s="244"/>
      <c r="O16" s="245"/>
      <c r="P16" s="327">
        <f t="shared" si="4"/>
        <v>0</v>
      </c>
      <c r="Q16" s="328">
        <f t="shared" si="5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327">
        <f t="shared" si="4"/>
        <v>0</v>
      </c>
      <c r="Q17" s="328">
        <f t="shared" si="5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628.91999999999996</v>
      </c>
      <c r="D18" s="29">
        <v>22</v>
      </c>
      <c r="E18" s="30"/>
      <c r="F18" s="28">
        <v>3036.37</v>
      </c>
      <c r="G18" s="31">
        <v>115</v>
      </c>
      <c r="H18" s="227">
        <f t="shared" si="0"/>
        <v>3665.29</v>
      </c>
      <c r="I18" s="225">
        <f t="shared" si="0"/>
        <v>137</v>
      </c>
      <c r="J18" s="219"/>
      <c r="K18" s="279">
        <v>3665.29</v>
      </c>
      <c r="L18" s="214">
        <v>137</v>
      </c>
      <c r="M18" s="42"/>
      <c r="N18" s="244">
        <v>3775.53</v>
      </c>
      <c r="O18" s="245">
        <v>145</v>
      </c>
      <c r="P18" s="331">
        <f t="shared" si="4"/>
        <v>110.24000000000024</v>
      </c>
      <c r="Q18" s="332">
        <f t="shared" si="5"/>
        <v>8</v>
      </c>
      <c r="R18" s="71"/>
      <c r="S18" s="72"/>
      <c r="T18" s="347" t="s">
        <v>99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4884.16</v>
      </c>
      <c r="G19" s="31">
        <v>176</v>
      </c>
      <c r="H19" s="227">
        <f t="shared" si="0"/>
        <v>4884.16</v>
      </c>
      <c r="I19" s="225">
        <f t="shared" si="0"/>
        <v>176</v>
      </c>
      <c r="J19" s="219"/>
      <c r="K19" s="279">
        <v>4884.16</v>
      </c>
      <c r="L19" s="214">
        <v>176</v>
      </c>
      <c r="M19" s="42"/>
      <c r="N19" s="244">
        <v>4912.76</v>
      </c>
      <c r="O19" s="245">
        <v>176</v>
      </c>
      <c r="P19" s="327">
        <f t="shared" si="4"/>
        <v>28.600000000000364</v>
      </c>
      <c r="Q19" s="328">
        <f t="shared" si="5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27">
        <f t="shared" si="4"/>
        <v>0</v>
      </c>
      <c r="Q20" s="328">
        <f t="shared" si="5"/>
        <v>0</v>
      </c>
      <c r="R20" s="691"/>
      <c r="S20" s="691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1609.48</v>
      </c>
      <c r="G21" s="31">
        <v>55</v>
      </c>
      <c r="H21" s="227">
        <f t="shared" si="0"/>
        <v>1609.48</v>
      </c>
      <c r="I21" s="225">
        <f t="shared" si="0"/>
        <v>55</v>
      </c>
      <c r="J21" s="219"/>
      <c r="K21" s="279">
        <v>1609.48</v>
      </c>
      <c r="L21" s="214">
        <v>55</v>
      </c>
      <c r="M21" s="42"/>
      <c r="N21" s="244">
        <v>1609.48</v>
      </c>
      <c r="O21" s="245">
        <v>55</v>
      </c>
      <c r="P21" s="327">
        <f t="shared" si="4"/>
        <v>0</v>
      </c>
      <c r="Q21" s="328">
        <f t="shared" si="5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27">
        <f t="shared" si="4"/>
        <v>0</v>
      </c>
      <c r="Q22" s="328">
        <f t="shared" si="5"/>
        <v>0</v>
      </c>
      <c r="R22" s="692"/>
      <c r="S22" s="692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358.98</v>
      </c>
      <c r="D23" s="29">
        <v>18</v>
      </c>
      <c r="E23" s="30"/>
      <c r="F23" s="28"/>
      <c r="G23" s="31"/>
      <c r="H23" s="227">
        <f t="shared" si="0"/>
        <v>358.98</v>
      </c>
      <c r="I23" s="225">
        <f t="shared" si="0"/>
        <v>18</v>
      </c>
      <c r="J23" s="219"/>
      <c r="K23" s="279">
        <v>358.98</v>
      </c>
      <c r="L23" s="214">
        <v>18</v>
      </c>
      <c r="M23" s="42"/>
      <c r="N23" s="244">
        <v>459.35</v>
      </c>
      <c r="O23" s="245">
        <v>22</v>
      </c>
      <c r="P23" s="331">
        <f t="shared" si="4"/>
        <v>100.37</v>
      </c>
      <c r="Q23" s="332">
        <f t="shared" si="5"/>
        <v>4</v>
      </c>
      <c r="R23" s="693"/>
      <c r="S23" s="693"/>
      <c r="T23" s="347" t="s">
        <v>99</v>
      </c>
      <c r="U23" s="13"/>
      <c r="V23" s="13"/>
      <c r="W23" s="13"/>
    </row>
    <row r="24" spans="2:23" ht="23.25" customHeight="1" thickTop="1" thickBot="1" x14ac:dyDescent="0.35">
      <c r="B24" s="30" t="s">
        <v>94</v>
      </c>
      <c r="C24" s="28"/>
      <c r="D24" s="29"/>
      <c r="E24" s="30"/>
      <c r="F24" s="28">
        <v>170.97</v>
      </c>
      <c r="G24" s="31">
        <v>7</v>
      </c>
      <c r="H24" s="227">
        <f t="shared" ref="H24:H47" si="6">F24+C24</f>
        <v>170.97</v>
      </c>
      <c r="I24" s="225">
        <f t="shared" ref="I24:I47" si="7">G24+D24</f>
        <v>7</v>
      </c>
      <c r="J24" s="219"/>
      <c r="K24" s="279">
        <v>170.97</v>
      </c>
      <c r="L24" s="214">
        <v>7</v>
      </c>
      <c r="M24" s="42"/>
      <c r="N24" s="244">
        <v>170.97</v>
      </c>
      <c r="O24" s="245">
        <v>7</v>
      </c>
      <c r="P24" s="327">
        <f t="shared" si="4"/>
        <v>0</v>
      </c>
      <c r="Q24" s="328">
        <f t="shared" si="5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29</v>
      </c>
      <c r="C25" s="28"/>
      <c r="D25" s="29"/>
      <c r="E25" s="30"/>
      <c r="F25" s="28">
        <v>1475.5</v>
      </c>
      <c r="G25" s="31">
        <v>325</v>
      </c>
      <c r="H25" s="227">
        <f t="shared" si="6"/>
        <v>1475.5</v>
      </c>
      <c r="I25" s="225">
        <f t="shared" si="7"/>
        <v>325</v>
      </c>
      <c r="J25" s="219"/>
      <c r="K25" s="279">
        <v>1475.7</v>
      </c>
      <c r="L25" s="214">
        <v>325</v>
      </c>
      <c r="M25" s="42"/>
      <c r="N25" s="244">
        <v>1484.58</v>
      </c>
      <c r="O25" s="245">
        <v>327</v>
      </c>
      <c r="P25" s="327">
        <f t="shared" si="4"/>
        <v>9.0799999999999272</v>
      </c>
      <c r="Q25" s="328">
        <f t="shared" si="5"/>
        <v>2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27</v>
      </c>
      <c r="C26" s="28">
        <v>227.8</v>
      </c>
      <c r="D26" s="29">
        <v>8</v>
      </c>
      <c r="E26" s="30"/>
      <c r="F26" s="28"/>
      <c r="G26" s="31"/>
      <c r="H26" s="227">
        <f t="shared" si="6"/>
        <v>227.8</v>
      </c>
      <c r="I26" s="225">
        <f t="shared" si="7"/>
        <v>8</v>
      </c>
      <c r="J26" s="219"/>
      <c r="K26" s="279">
        <v>227.8</v>
      </c>
      <c r="L26" s="214">
        <v>8</v>
      </c>
      <c r="M26" s="42"/>
      <c r="N26" s="244">
        <v>202.16</v>
      </c>
      <c r="O26" s="245">
        <v>7</v>
      </c>
      <c r="P26" s="331">
        <f t="shared" si="4"/>
        <v>-25.640000000000015</v>
      </c>
      <c r="Q26" s="332">
        <f t="shared" si="5"/>
        <v>-1</v>
      </c>
      <c r="R26" s="694"/>
      <c r="S26" s="694"/>
      <c r="T26" s="347" t="s">
        <v>99</v>
      </c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/>
      <c r="D27" s="29"/>
      <c r="E27" s="30"/>
      <c r="F27" s="87">
        <v>15.26</v>
      </c>
      <c r="G27" s="88">
        <v>1</v>
      </c>
      <c r="H27" s="227">
        <f t="shared" si="6"/>
        <v>15.26</v>
      </c>
      <c r="I27" s="225">
        <f t="shared" si="7"/>
        <v>1</v>
      </c>
      <c r="J27" s="219"/>
      <c r="K27" s="279">
        <v>15.26</v>
      </c>
      <c r="L27" s="214">
        <v>1</v>
      </c>
      <c r="M27" s="42"/>
      <c r="N27" s="244">
        <v>15.27</v>
      </c>
      <c r="O27" s="245">
        <v>1</v>
      </c>
      <c r="P27" s="327">
        <f t="shared" si="4"/>
        <v>9.9999999999997868E-3</v>
      </c>
      <c r="Q27" s="328">
        <f t="shared" si="5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2227.4299999999998</v>
      </c>
      <c r="G28" s="88">
        <v>85</v>
      </c>
      <c r="H28" s="227">
        <f t="shared" si="6"/>
        <v>2227.4299999999998</v>
      </c>
      <c r="I28" s="225">
        <f t="shared" si="7"/>
        <v>85</v>
      </c>
      <c r="J28" s="219"/>
      <c r="K28" s="279">
        <v>2227.4299999999998</v>
      </c>
      <c r="L28" s="214">
        <v>85</v>
      </c>
      <c r="M28" s="42"/>
      <c r="N28" s="244">
        <v>2194.92</v>
      </c>
      <c r="O28" s="245">
        <v>85</v>
      </c>
      <c r="P28" s="331">
        <f t="shared" si="4"/>
        <v>-32.509999999999764</v>
      </c>
      <c r="Q28" s="332">
        <f t="shared" si="5"/>
        <v>0</v>
      </c>
      <c r="R28" s="211"/>
      <c r="S28" s="211"/>
      <c r="T28" s="347" t="s">
        <v>99</v>
      </c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6"/>
        <v>0</v>
      </c>
      <c r="I29" s="225">
        <f t="shared" si="7"/>
        <v>0</v>
      </c>
      <c r="J29" s="219"/>
      <c r="K29" s="279"/>
      <c r="L29" s="214"/>
      <c r="M29" s="42"/>
      <c r="N29" s="244"/>
      <c r="O29" s="245"/>
      <c r="P29" s="331">
        <f t="shared" si="4"/>
        <v>0</v>
      </c>
      <c r="Q29" s="332">
        <f t="shared" si="5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 t="shared" si="6"/>
        <v>0</v>
      </c>
      <c r="I30" s="225">
        <f t="shared" si="7"/>
        <v>0</v>
      </c>
      <c r="J30" s="219"/>
      <c r="K30" s="279"/>
      <c r="L30" s="214"/>
      <c r="M30" s="42"/>
      <c r="N30" s="244"/>
      <c r="O30" s="245"/>
      <c r="P30" s="331">
        <f t="shared" si="4"/>
        <v>0</v>
      </c>
      <c r="Q30" s="332">
        <f t="shared" si="5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9328.32</v>
      </c>
      <c r="D31" s="29">
        <v>343</v>
      </c>
      <c r="E31" s="30"/>
      <c r="F31" s="87">
        <v>18479.34</v>
      </c>
      <c r="G31" s="88">
        <v>679</v>
      </c>
      <c r="H31" s="226">
        <f t="shared" si="6"/>
        <v>27807.66</v>
      </c>
      <c r="I31" s="228">
        <f t="shared" si="7"/>
        <v>1022</v>
      </c>
      <c r="J31" s="219"/>
      <c r="K31" s="279">
        <v>27807.66</v>
      </c>
      <c r="L31" s="214">
        <v>1022</v>
      </c>
      <c r="M31" s="42"/>
      <c r="N31" s="244">
        <v>27818.84</v>
      </c>
      <c r="O31" s="245">
        <v>1022</v>
      </c>
      <c r="P31" s="331">
        <f t="shared" si="4"/>
        <v>11.180000000000291</v>
      </c>
      <c r="Q31" s="332">
        <f t="shared" si="5"/>
        <v>0</v>
      </c>
      <c r="R31" s="92"/>
      <c r="S31" s="93"/>
      <c r="T31" s="347" t="s">
        <v>99</v>
      </c>
      <c r="U31" s="13"/>
      <c r="V31" s="13"/>
      <c r="W31" s="13"/>
    </row>
    <row r="32" spans="2:23" ht="23.25" customHeight="1" thickTop="1" thickBot="1" x14ac:dyDescent="0.35">
      <c r="B32" s="212" t="s">
        <v>56</v>
      </c>
      <c r="C32" s="28">
        <v>4040</v>
      </c>
      <c r="D32" s="29">
        <v>404</v>
      </c>
      <c r="E32" s="30"/>
      <c r="F32" s="87"/>
      <c r="G32" s="88"/>
      <c r="H32" s="226">
        <f t="shared" si="6"/>
        <v>4040</v>
      </c>
      <c r="I32" s="228">
        <f t="shared" si="7"/>
        <v>404</v>
      </c>
      <c r="J32" s="219"/>
      <c r="K32" s="279">
        <v>4040</v>
      </c>
      <c r="L32" s="214">
        <v>404</v>
      </c>
      <c r="M32" s="42"/>
      <c r="N32" s="244">
        <v>4040</v>
      </c>
      <c r="O32" s="245">
        <v>404</v>
      </c>
      <c r="P32" s="327">
        <f t="shared" si="4"/>
        <v>0</v>
      </c>
      <c r="Q32" s="328">
        <f t="shared" si="5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57</v>
      </c>
      <c r="C33" s="28">
        <v>2370</v>
      </c>
      <c r="D33" s="29">
        <v>237</v>
      </c>
      <c r="E33" s="30"/>
      <c r="F33" s="87"/>
      <c r="G33" s="88"/>
      <c r="H33" s="226">
        <f t="shared" si="6"/>
        <v>2370</v>
      </c>
      <c r="I33" s="228">
        <f t="shared" si="7"/>
        <v>237</v>
      </c>
      <c r="J33" s="219"/>
      <c r="K33" s="279">
        <v>2370</v>
      </c>
      <c r="L33" s="214">
        <v>237</v>
      </c>
      <c r="M33" s="42"/>
      <c r="N33" s="244">
        <v>2370</v>
      </c>
      <c r="O33" s="245">
        <v>237</v>
      </c>
      <c r="P33" s="327">
        <f t="shared" si="4"/>
        <v>0</v>
      </c>
      <c r="Q33" s="328">
        <f t="shared" si="5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95</v>
      </c>
      <c r="C34" s="96">
        <v>3290</v>
      </c>
      <c r="D34" s="97">
        <v>329</v>
      </c>
      <c r="E34" s="98"/>
      <c r="F34" s="96"/>
      <c r="G34" s="103"/>
      <c r="H34" s="226">
        <f t="shared" si="6"/>
        <v>3290</v>
      </c>
      <c r="I34" s="228">
        <f t="shared" si="7"/>
        <v>329</v>
      </c>
      <c r="J34" s="219"/>
      <c r="K34" s="279">
        <v>3290</v>
      </c>
      <c r="L34" s="214">
        <v>329</v>
      </c>
      <c r="M34" s="42"/>
      <c r="N34" s="244">
        <v>3290</v>
      </c>
      <c r="O34" s="245">
        <v>329</v>
      </c>
      <c r="P34" s="327">
        <f t="shared" si="4"/>
        <v>0</v>
      </c>
      <c r="Q34" s="328">
        <f t="shared" si="5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6"/>
        <v>0</v>
      </c>
      <c r="I35" s="228">
        <f t="shared" si="7"/>
        <v>0</v>
      </c>
      <c r="J35" s="219"/>
      <c r="K35" s="279"/>
      <c r="L35" s="214"/>
      <c r="M35" s="42"/>
      <c r="N35" s="244"/>
      <c r="O35" s="245"/>
      <c r="P35" s="327">
        <f t="shared" si="4"/>
        <v>0</v>
      </c>
      <c r="Q35" s="328">
        <f t="shared" si="5"/>
        <v>0</v>
      </c>
      <c r="R35" s="104"/>
      <c r="S35" s="105"/>
      <c r="T35" s="45"/>
      <c r="U35" s="13"/>
      <c r="V35" s="13"/>
      <c r="W35" s="13"/>
    </row>
    <row r="36" spans="1:23" ht="23.25" customHeight="1" thickTop="1" thickBot="1" x14ac:dyDescent="0.35">
      <c r="B36" s="102" t="s">
        <v>31</v>
      </c>
      <c r="C36" s="96"/>
      <c r="D36" s="97"/>
      <c r="E36" s="102"/>
      <c r="F36" s="96">
        <v>902.38</v>
      </c>
      <c r="G36" s="103">
        <v>34</v>
      </c>
      <c r="H36" s="226">
        <f t="shared" si="6"/>
        <v>902.38</v>
      </c>
      <c r="I36" s="228">
        <f t="shared" si="7"/>
        <v>34</v>
      </c>
      <c r="J36" s="219"/>
      <c r="K36" s="279">
        <v>902.38</v>
      </c>
      <c r="L36" s="214">
        <v>24</v>
      </c>
      <c r="M36" s="42"/>
      <c r="N36" s="244">
        <v>902.38</v>
      </c>
      <c r="O36" s="245">
        <v>34</v>
      </c>
      <c r="P36" s="327">
        <f t="shared" si="4"/>
        <v>0</v>
      </c>
      <c r="Q36" s="328">
        <f t="shared" si="5"/>
        <v>0</v>
      </c>
      <c r="R36" s="104"/>
      <c r="S36" s="105"/>
      <c r="U36" s="13"/>
      <c r="V36" s="13"/>
      <c r="W36" s="13"/>
    </row>
    <row r="37" spans="1:23" ht="23.25" hidden="1" customHeight="1" thickTop="1" thickBot="1" x14ac:dyDescent="0.35">
      <c r="B37" s="110" t="s">
        <v>38</v>
      </c>
      <c r="C37" s="28"/>
      <c r="D37" s="29"/>
      <c r="E37" s="102"/>
      <c r="F37" s="96"/>
      <c r="G37" s="103"/>
      <c r="H37" s="226">
        <f t="shared" si="6"/>
        <v>0</v>
      </c>
      <c r="I37" s="228">
        <f t="shared" si="7"/>
        <v>0</v>
      </c>
      <c r="J37" s="219"/>
      <c r="K37" s="279"/>
      <c r="L37" s="214"/>
      <c r="M37" s="42"/>
      <c r="N37" s="244"/>
      <c r="O37" s="245"/>
      <c r="P37" s="327">
        <f t="shared" si="4"/>
        <v>0</v>
      </c>
      <c r="Q37" s="328">
        <f t="shared" si="5"/>
        <v>0</v>
      </c>
      <c r="R37" s="107"/>
      <c r="S37" s="108"/>
      <c r="T37" s="45"/>
      <c r="U37" s="13"/>
      <c r="V37" s="13"/>
      <c r="W37" s="13"/>
    </row>
    <row r="38" spans="1:23" ht="23.25" customHeight="1" thickTop="1" thickBot="1" x14ac:dyDescent="0.35">
      <c r="A38" s="109"/>
      <c r="B38" s="344" t="s">
        <v>59</v>
      </c>
      <c r="C38" s="28">
        <v>3422.27</v>
      </c>
      <c r="D38" s="29">
        <v>150</v>
      </c>
      <c r="E38" s="102"/>
      <c r="F38" s="96"/>
      <c r="G38" s="103"/>
      <c r="H38" s="226">
        <f t="shared" si="6"/>
        <v>3422.27</v>
      </c>
      <c r="I38" s="228">
        <f t="shared" si="7"/>
        <v>150</v>
      </c>
      <c r="J38" s="219"/>
      <c r="K38" s="279">
        <v>3422.27</v>
      </c>
      <c r="L38" s="214">
        <v>150</v>
      </c>
      <c r="M38" s="42"/>
      <c r="N38" s="244">
        <v>3356.25</v>
      </c>
      <c r="O38" s="245">
        <v>148</v>
      </c>
      <c r="P38" s="331">
        <f t="shared" si="4"/>
        <v>-66.019999999999982</v>
      </c>
      <c r="Q38" s="332">
        <f t="shared" si="5"/>
        <v>-2</v>
      </c>
      <c r="R38" s="107"/>
      <c r="S38" s="108"/>
      <c r="T38" s="347" t="s">
        <v>99</v>
      </c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 t="shared" si="6"/>
        <v>0</v>
      </c>
      <c r="I39" s="230">
        <f t="shared" si="7"/>
        <v>0</v>
      </c>
      <c r="J39" s="219"/>
      <c r="K39" s="279"/>
      <c r="L39" s="214"/>
      <c r="M39" s="42"/>
      <c r="N39" s="244"/>
      <c r="O39" s="245"/>
      <c r="P39" s="327">
        <f t="shared" ref="P39:Q44" si="8">H39-K39</f>
        <v>0</v>
      </c>
      <c r="Q39" s="328">
        <f t="shared" si="8"/>
        <v>0</v>
      </c>
      <c r="R39" s="114"/>
      <c r="S39" s="114"/>
      <c r="T39" s="45"/>
      <c r="U39" s="13"/>
      <c r="V39" s="13"/>
      <c r="W39" s="13"/>
    </row>
    <row r="40" spans="1:23" ht="39" thickTop="1" thickBot="1" x14ac:dyDescent="0.35">
      <c r="B40" s="30" t="s">
        <v>96</v>
      </c>
      <c r="C40" s="115"/>
      <c r="D40" s="29"/>
      <c r="E40" s="102"/>
      <c r="F40" s="96">
        <v>4473.67</v>
      </c>
      <c r="G40" s="103">
        <v>155</v>
      </c>
      <c r="H40" s="229">
        <f t="shared" si="6"/>
        <v>4473.67</v>
      </c>
      <c r="I40" s="230">
        <f t="shared" si="7"/>
        <v>155</v>
      </c>
      <c r="J40" s="219"/>
      <c r="K40" s="342"/>
      <c r="L40" s="343"/>
      <c r="M40" s="42"/>
      <c r="N40" s="244">
        <v>0</v>
      </c>
      <c r="O40" s="245">
        <v>0</v>
      </c>
      <c r="P40" s="340">
        <f t="shared" si="8"/>
        <v>4473.67</v>
      </c>
      <c r="Q40" s="348">
        <f t="shared" si="8"/>
        <v>155</v>
      </c>
      <c r="R40" s="116"/>
      <c r="S40" s="117"/>
      <c r="T40" s="349" t="s">
        <v>100</v>
      </c>
      <c r="U40" s="13"/>
      <c r="V40" s="13"/>
      <c r="W40" s="13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6"/>
        <v>0</v>
      </c>
      <c r="I41" s="230">
        <f t="shared" si="7"/>
        <v>0</v>
      </c>
      <c r="J41" s="219"/>
      <c r="K41" s="280"/>
      <c r="L41" s="256"/>
      <c r="M41" s="42"/>
      <c r="N41" s="244"/>
      <c r="O41" s="245"/>
      <c r="P41" s="327">
        <f t="shared" si="8"/>
        <v>0</v>
      </c>
      <c r="Q41" s="328">
        <f t="shared" si="8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6"/>
        <v>0</v>
      </c>
      <c r="I42" s="230">
        <f t="shared" si="7"/>
        <v>0</v>
      </c>
      <c r="J42" s="220"/>
      <c r="K42" s="281"/>
      <c r="L42" s="216"/>
      <c r="M42" s="124"/>
      <c r="N42" s="244"/>
      <c r="O42" s="245"/>
      <c r="P42" s="327">
        <f t="shared" si="8"/>
        <v>0</v>
      </c>
      <c r="Q42" s="328">
        <f t="shared" si="8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6"/>
        <v>0</v>
      </c>
      <c r="I43" s="230">
        <f t="shared" si="7"/>
        <v>0</v>
      </c>
      <c r="J43" s="219"/>
      <c r="K43" s="281"/>
      <c r="L43" s="216"/>
      <c r="M43" s="124"/>
      <c r="N43" s="244"/>
      <c r="O43" s="245"/>
      <c r="P43" s="327">
        <f t="shared" si="8"/>
        <v>0</v>
      </c>
      <c r="Q43" s="328">
        <f t="shared" si="8"/>
        <v>0</v>
      </c>
      <c r="R43" s="107"/>
      <c r="S43" s="108"/>
      <c r="T43" s="45"/>
      <c r="U43" s="13"/>
      <c r="V43" s="13"/>
      <c r="W43" s="13"/>
    </row>
    <row r="44" spans="1:23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6"/>
        <v>0</v>
      </c>
      <c r="I44" s="230">
        <f t="shared" si="7"/>
        <v>0</v>
      </c>
      <c r="J44" s="219"/>
      <c r="K44" s="281"/>
      <c r="L44" s="216"/>
      <c r="M44" s="124"/>
      <c r="N44" s="244"/>
      <c r="O44" s="245"/>
      <c r="P44" s="327">
        <f t="shared" si="8"/>
        <v>0</v>
      </c>
      <c r="Q44" s="328">
        <f t="shared" si="8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/>
      <c r="D45" s="29"/>
      <c r="E45" s="30"/>
      <c r="F45" s="28">
        <v>123.43</v>
      </c>
      <c r="G45" s="259">
        <v>4</v>
      </c>
      <c r="H45" s="257">
        <f t="shared" si="6"/>
        <v>123.43</v>
      </c>
      <c r="I45" s="230">
        <f t="shared" si="7"/>
        <v>4</v>
      </c>
      <c r="J45" s="219"/>
      <c r="K45" s="281">
        <v>123.43</v>
      </c>
      <c r="L45" s="216">
        <v>4</v>
      </c>
      <c r="M45" s="124"/>
      <c r="N45" s="244">
        <v>123.13</v>
      </c>
      <c r="O45" s="245">
        <v>4</v>
      </c>
      <c r="P45" s="327">
        <f>N45-H45</f>
        <v>-0.30000000000001137</v>
      </c>
      <c r="Q45" s="328">
        <f>O45-I45</f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185.3</v>
      </c>
      <c r="D46" s="29">
        <v>5</v>
      </c>
      <c r="E46" s="30"/>
      <c r="F46" s="28"/>
      <c r="G46" s="259"/>
      <c r="H46" s="257">
        <f t="shared" si="6"/>
        <v>185.3</v>
      </c>
      <c r="I46" s="230">
        <f t="shared" si="7"/>
        <v>5</v>
      </c>
      <c r="J46" s="219"/>
      <c r="K46" s="281">
        <v>185.3</v>
      </c>
      <c r="L46" s="216">
        <v>5</v>
      </c>
      <c r="M46" s="124"/>
      <c r="N46" s="244">
        <v>132.91999999999999</v>
      </c>
      <c r="O46" s="245">
        <v>5</v>
      </c>
      <c r="P46" s="331">
        <f t="shared" ref="P46:P47" si="9">N46-H46</f>
        <v>-52.380000000000024</v>
      </c>
      <c r="Q46" s="332">
        <f t="shared" ref="Q46:Q47" si="10">O46-I46</f>
        <v>0</v>
      </c>
      <c r="R46" s="107"/>
      <c r="S46" s="108"/>
      <c r="T46" s="347" t="s">
        <v>99</v>
      </c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>
        <v>233.38</v>
      </c>
      <c r="D47" s="29">
        <v>10</v>
      </c>
      <c r="E47" s="30"/>
      <c r="F47" s="28">
        <v>1958.43</v>
      </c>
      <c r="G47" s="259">
        <v>85</v>
      </c>
      <c r="H47" s="257">
        <f t="shared" si="6"/>
        <v>2191.81</v>
      </c>
      <c r="I47" s="230">
        <f t="shared" si="7"/>
        <v>95</v>
      </c>
      <c r="J47" s="219"/>
      <c r="K47" s="281">
        <v>2191.81</v>
      </c>
      <c r="L47" s="216">
        <v>95</v>
      </c>
      <c r="M47" s="124"/>
      <c r="N47" s="244">
        <v>2191.81</v>
      </c>
      <c r="O47" s="245">
        <v>95</v>
      </c>
      <c r="P47" s="327">
        <f t="shared" si="9"/>
        <v>0</v>
      </c>
      <c r="Q47" s="328">
        <f t="shared" si="10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ref="H48:I50" si="11">F48+C48</f>
        <v>0</v>
      </c>
      <c r="I48" s="230">
        <f t="shared" si="11"/>
        <v>0</v>
      </c>
      <c r="J48" s="219"/>
      <c r="K48" s="281"/>
      <c r="L48" s="216"/>
      <c r="M48" s="124"/>
      <c r="N48" s="244"/>
      <c r="O48" s="245"/>
      <c r="P48" s="327">
        <f t="shared" si="3"/>
        <v>0</v>
      </c>
      <c r="Q48" s="328">
        <f t="shared" si="3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11"/>
        <v>0</v>
      </c>
      <c r="I49" s="230">
        <f t="shared" si="11"/>
        <v>0</v>
      </c>
      <c r="J49" s="219"/>
      <c r="K49" s="281"/>
      <c r="L49" s="216"/>
      <c r="M49" s="124"/>
      <c r="N49" s="244"/>
      <c r="O49" s="245"/>
      <c r="P49" s="327">
        <f t="shared" si="3"/>
        <v>0</v>
      </c>
      <c r="Q49" s="328">
        <f t="shared" si="3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11"/>
        <v>0</v>
      </c>
      <c r="I50" s="230">
        <f t="shared" si="11"/>
        <v>0</v>
      </c>
      <c r="J50" s="6"/>
      <c r="K50" s="281"/>
      <c r="L50" s="216"/>
      <c r="M50" s="124"/>
      <c r="N50" s="246"/>
      <c r="O50" s="247"/>
      <c r="P50" s="329">
        <f t="shared" si="3"/>
        <v>0</v>
      </c>
      <c r="Q50" s="330">
        <f t="shared" si="3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711" t="s">
        <v>46</v>
      </c>
      <c r="G51" s="711"/>
      <c r="H51" s="148">
        <f>SUM(H5:H34)</f>
        <v>55132.759999999995</v>
      </c>
      <c r="I51" s="149">
        <f>SUM(I5:I34)</f>
        <v>3014</v>
      </c>
      <c r="J51" s="149"/>
      <c r="K51" s="149"/>
      <c r="L51" s="149"/>
      <c r="M51" s="150"/>
      <c r="N51" s="151">
        <f>SUM(N5:N42)</f>
        <v>58786.65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50" t="s">
        <v>101</v>
      </c>
      <c r="D56" s="163"/>
      <c r="E56" s="351"/>
      <c r="F56" s="351"/>
      <c r="G56" s="351"/>
      <c r="H56" s="351"/>
      <c r="I56" s="351"/>
      <c r="J56" s="351"/>
      <c r="K56" s="351"/>
      <c r="L56" s="351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56" t="s">
        <v>102</v>
      </c>
      <c r="D58" s="357"/>
      <c r="E58" s="358"/>
      <c r="F58" s="358"/>
      <c r="G58" s="358"/>
      <c r="H58" s="358"/>
      <c r="I58" s="359"/>
      <c r="J58" s="359"/>
      <c r="K58" s="359"/>
      <c r="L58" s="359"/>
      <c r="M58" s="181"/>
      <c r="N58" s="181"/>
      <c r="O58" s="181"/>
      <c r="P58" s="179"/>
      <c r="Q58" s="169"/>
    </row>
    <row r="59" spans="2:23" ht="31.5" customHeight="1" x14ac:dyDescent="0.3">
      <c r="B59" s="175"/>
      <c r="C59" s="362" t="s">
        <v>103</v>
      </c>
      <c r="D59" s="360"/>
      <c r="E59" s="361"/>
      <c r="F59" s="361"/>
      <c r="G59" s="361"/>
      <c r="H59" s="361"/>
      <c r="I59" s="361"/>
      <c r="J59" s="361"/>
      <c r="K59" s="361"/>
      <c r="L59" s="361"/>
      <c r="M59" s="361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27:Q47">
    <sortCondition ref="B27:B47"/>
  </sortState>
  <mergeCells count="20"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27559055118110237" bottom="0.31496062992125984" header="0.31496062992125984" footer="0.31496062992125984"/>
  <pageSetup scale="7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Z63"/>
  <sheetViews>
    <sheetView zoomScale="85" zoomScaleNormal="85" workbookViewId="0">
      <pane xSplit="2" ySplit="6" topLeftCell="G34" activePane="bottomRight" state="frozen"/>
      <selection pane="topRight" activeCell="C1" sqref="C1"/>
      <selection pane="bottomLeft" activeCell="A7" sqref="A7"/>
      <selection pane="bottomRight" activeCell="K47" sqref="K47"/>
    </sheetView>
  </sheetViews>
  <sheetFormatPr baseColWidth="10" defaultRowHeight="17.25" x14ac:dyDescent="0.3"/>
  <cols>
    <col min="1" max="1" width="3.7109375" customWidth="1"/>
    <col min="2" max="2" width="55.140625" customWidth="1"/>
    <col min="3" max="3" width="11.85546875" style="146" customWidth="1"/>
    <col min="4" max="4" width="13.28515625" customWidth="1"/>
    <col min="5" max="5" width="1.7109375" customWidth="1"/>
    <col min="6" max="6" width="17.5703125" customWidth="1"/>
    <col min="7" max="7" width="18.28515625" customWidth="1"/>
    <col min="8" max="8" width="21.425781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669" t="s">
        <v>0</v>
      </c>
      <c r="C1" s="670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717">
        <v>45108</v>
      </c>
      <c r="C2" s="718"/>
      <c r="F2" s="697" t="s">
        <v>1</v>
      </c>
      <c r="G2" s="698"/>
      <c r="H2" s="699"/>
      <c r="I2" s="700"/>
      <c r="J2" s="701" t="s">
        <v>62</v>
      </c>
      <c r="K2" s="701"/>
      <c r="L2" s="702"/>
      <c r="M2" s="221"/>
      <c r="N2" s="674" t="s">
        <v>66</v>
      </c>
      <c r="O2" s="674"/>
      <c r="P2" s="712" t="s">
        <v>4</v>
      </c>
      <c r="Q2" s="713"/>
      <c r="S2" s="12"/>
      <c r="T2" s="13"/>
      <c r="U2" s="13"/>
      <c r="V2" s="13"/>
    </row>
    <row r="3" spans="2:26" ht="18.75" customHeight="1" thickTop="1" thickBot="1" x14ac:dyDescent="0.35">
      <c r="B3" s="14"/>
      <c r="C3" s="705" t="s">
        <v>93</v>
      </c>
      <c r="D3" s="706"/>
      <c r="E3" s="14"/>
      <c r="F3" s="707" t="s">
        <v>104</v>
      </c>
      <c r="G3" s="708"/>
      <c r="H3" s="233"/>
      <c r="I3" s="709" t="s">
        <v>3</v>
      </c>
      <c r="J3" s="703"/>
      <c r="K3" s="703"/>
      <c r="L3" s="704"/>
      <c r="M3" s="222"/>
      <c r="N3" s="674"/>
      <c r="O3" s="674"/>
      <c r="P3" s="714"/>
      <c r="Q3" s="715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10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363"/>
      <c r="S5" s="12"/>
      <c r="T5" s="13"/>
      <c r="U5" s="13"/>
      <c r="V5" s="13"/>
    </row>
    <row r="6" spans="2:26" ht="23.25" hidden="1" customHeight="1" thickTop="1" thickBot="1" x14ac:dyDescent="0.35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364"/>
      <c r="S6" s="180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28">
        <v>128.51</v>
      </c>
      <c r="G7" s="31">
        <v>11</v>
      </c>
      <c r="H7" s="223">
        <f t="shared" si="0"/>
        <v>128.51</v>
      </c>
      <c r="I7" s="41">
        <f t="shared" si="0"/>
        <v>11</v>
      </c>
      <c r="J7" s="54"/>
      <c r="K7" s="279">
        <v>128.51</v>
      </c>
      <c r="L7" s="214">
        <v>11</v>
      </c>
      <c r="M7" s="42"/>
      <c r="N7" s="244">
        <v>128.51</v>
      </c>
      <c r="O7" s="245">
        <v>11</v>
      </c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customHeight="1" thickTop="1" thickBot="1" x14ac:dyDescent="0.35">
      <c r="B8" s="30" t="s">
        <v>15</v>
      </c>
      <c r="C8" s="28"/>
      <c r="D8" s="29"/>
      <c r="E8" s="30"/>
      <c r="F8" s="28">
        <v>741.13</v>
      </c>
      <c r="G8" s="31">
        <v>63</v>
      </c>
      <c r="H8" s="224">
        <f t="shared" si="0"/>
        <v>741.13</v>
      </c>
      <c r="I8" s="41">
        <f t="shared" si="0"/>
        <v>63</v>
      </c>
      <c r="J8" s="54"/>
      <c r="K8" s="279">
        <v>742.13</v>
      </c>
      <c r="L8" s="214">
        <v>63</v>
      </c>
      <c r="M8" s="42"/>
      <c r="N8" s="244">
        <v>742.33</v>
      </c>
      <c r="O8" s="245">
        <v>63</v>
      </c>
      <c r="P8" s="325">
        <f t="shared" si="1"/>
        <v>0.20000000000004547</v>
      </c>
      <c r="Q8" s="326">
        <f t="shared" si="1"/>
        <v>0</v>
      </c>
      <c r="R8" s="365"/>
      <c r="S8" s="409"/>
      <c r="T8" s="13"/>
      <c r="U8" s="13"/>
      <c r="V8" s="13"/>
    </row>
    <row r="9" spans="2:26" ht="30" customHeight="1" thickTop="1" thickBot="1" x14ac:dyDescent="0.35">
      <c r="B9" s="30" t="s">
        <v>105</v>
      </c>
      <c r="C9" s="28"/>
      <c r="D9" s="29"/>
      <c r="E9" s="267"/>
      <c r="F9" s="28">
        <v>562.79999999999995</v>
      </c>
      <c r="G9" s="31">
        <v>17</v>
      </c>
      <c r="H9" s="224">
        <f t="shared" si="0"/>
        <v>562.79999999999995</v>
      </c>
      <c r="I9" s="225">
        <f t="shared" si="0"/>
        <v>17</v>
      </c>
      <c r="J9" s="54"/>
      <c r="K9" s="279">
        <v>562.79999999999995</v>
      </c>
      <c r="L9" s="214">
        <v>17</v>
      </c>
      <c r="M9" s="42"/>
      <c r="N9" s="244">
        <v>562.79999999999995</v>
      </c>
      <c r="O9" s="245">
        <v>17</v>
      </c>
      <c r="P9" s="325">
        <f t="shared" si="1"/>
        <v>0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244"/>
      <c r="O10" s="245"/>
      <c r="P10" s="325">
        <f t="shared" si="1"/>
        <v>0</v>
      </c>
      <c r="Q10" s="326">
        <f t="shared" si="1"/>
        <v>0</v>
      </c>
      <c r="R10" s="366"/>
      <c r="S10" s="45"/>
      <c r="T10" s="13"/>
      <c r="U10" s="13"/>
      <c r="V10" s="13"/>
    </row>
    <row r="11" spans="2:26" ht="28.5" customHeight="1" thickTop="1" thickBot="1" x14ac:dyDescent="0.35">
      <c r="B11" s="30" t="s">
        <v>17</v>
      </c>
      <c r="C11" s="28"/>
      <c r="D11" s="29"/>
      <c r="E11" s="30"/>
      <c r="F11" s="28">
        <v>240.73</v>
      </c>
      <c r="G11" s="31">
        <v>16</v>
      </c>
      <c r="H11" s="224">
        <f t="shared" si="0"/>
        <v>240.73</v>
      </c>
      <c r="I11" s="225">
        <f t="shared" si="0"/>
        <v>16</v>
      </c>
      <c r="J11" s="54"/>
      <c r="K11" s="279">
        <v>240.73</v>
      </c>
      <c r="L11" s="214">
        <v>16</v>
      </c>
      <c r="M11" s="42"/>
      <c r="N11" s="244">
        <v>240.73</v>
      </c>
      <c r="O11" s="245">
        <v>16</v>
      </c>
      <c r="P11" s="325">
        <f t="shared" si="1"/>
        <v>0</v>
      </c>
      <c r="Q11" s="326">
        <f t="shared" si="1"/>
        <v>0</v>
      </c>
      <c r="R11" s="366"/>
      <c r="S11" s="180"/>
      <c r="T11" s="13"/>
      <c r="U11" s="13"/>
      <c r="V11" s="13"/>
    </row>
    <row r="12" spans="2:26" ht="30" customHeight="1" thickTop="1" thickBot="1" x14ac:dyDescent="0.35">
      <c r="B12" s="402" t="s">
        <v>106</v>
      </c>
      <c r="C12" s="403"/>
      <c r="D12" s="404"/>
      <c r="E12" s="405"/>
      <c r="F12" s="403">
        <v>0</v>
      </c>
      <c r="G12" s="406">
        <v>47</v>
      </c>
      <c r="H12" s="226">
        <f t="shared" si="0"/>
        <v>0</v>
      </c>
      <c r="I12" s="225">
        <f t="shared" si="0"/>
        <v>47</v>
      </c>
      <c r="J12" s="54"/>
      <c r="K12" s="318"/>
      <c r="L12" s="319"/>
      <c r="M12" s="42"/>
      <c r="N12" s="244"/>
      <c r="O12" s="245"/>
      <c r="P12" s="327">
        <f t="shared" ref="P12:Q50" si="2">H12-K12</f>
        <v>0</v>
      </c>
      <c r="Q12" s="383">
        <f t="shared" si="2"/>
        <v>47</v>
      </c>
      <c r="R12" s="410"/>
      <c r="S12" s="421" t="s">
        <v>118</v>
      </c>
      <c r="T12" s="13"/>
      <c r="U12" s="13"/>
      <c r="V12" s="13"/>
    </row>
    <row r="13" spans="2:26" ht="30" customHeight="1" thickTop="1" thickBot="1" x14ac:dyDescent="0.35">
      <c r="B13" s="30" t="s">
        <v>18</v>
      </c>
      <c r="C13" s="28">
        <v>110</v>
      </c>
      <c r="D13" s="29">
        <v>11</v>
      </c>
      <c r="E13" s="30"/>
      <c r="F13" s="28"/>
      <c r="G13" s="31"/>
      <c r="H13" s="227">
        <f t="shared" si="0"/>
        <v>110</v>
      </c>
      <c r="I13" s="225">
        <f t="shared" si="0"/>
        <v>11</v>
      </c>
      <c r="J13" s="54"/>
      <c r="K13" s="279">
        <v>110</v>
      </c>
      <c r="L13" s="214">
        <v>11</v>
      </c>
      <c r="M13" s="42"/>
      <c r="N13" s="244">
        <v>100</v>
      </c>
      <c r="O13" s="245">
        <v>10</v>
      </c>
      <c r="P13" s="327">
        <f>N13-H13</f>
        <v>-10</v>
      </c>
      <c r="Q13" s="328">
        <f>O13-I13</f>
        <v>-1</v>
      </c>
      <c r="R13" s="367"/>
      <c r="S13" s="422"/>
      <c r="T13" s="66"/>
      <c r="U13" s="66"/>
      <c r="V13" s="13"/>
    </row>
    <row r="14" spans="2:26" ht="30" customHeight="1" thickTop="1" thickBot="1" x14ac:dyDescent="0.35">
      <c r="B14" s="30" t="s">
        <v>19</v>
      </c>
      <c r="C14" s="60">
        <v>10</v>
      </c>
      <c r="D14" s="29">
        <v>1</v>
      </c>
      <c r="E14" s="30"/>
      <c r="F14" s="60">
        <v>150</v>
      </c>
      <c r="G14" s="31">
        <v>15</v>
      </c>
      <c r="H14" s="227">
        <f t="shared" si="0"/>
        <v>160</v>
      </c>
      <c r="I14" s="225">
        <f t="shared" si="0"/>
        <v>16</v>
      </c>
      <c r="J14" s="54"/>
      <c r="K14" s="372">
        <v>140</v>
      </c>
      <c r="L14" s="373">
        <v>14</v>
      </c>
      <c r="M14" s="42"/>
      <c r="N14" s="244">
        <v>150</v>
      </c>
      <c r="O14" s="245">
        <v>15</v>
      </c>
      <c r="P14" s="327">
        <f t="shared" ref="P14:Q38" si="3">N14-H14</f>
        <v>-10</v>
      </c>
      <c r="Q14" s="328">
        <f t="shared" si="3"/>
        <v>-1</v>
      </c>
      <c r="R14" s="411"/>
      <c r="S14" s="423" t="s">
        <v>108</v>
      </c>
      <c r="T14" s="13"/>
      <c r="U14" s="13"/>
      <c r="V14" s="13"/>
    </row>
    <row r="15" spans="2:26" ht="30" customHeight="1" thickTop="1" thickBot="1" x14ac:dyDescent="0.35">
      <c r="B15" s="64" t="s">
        <v>75</v>
      </c>
      <c r="C15" s="28"/>
      <c r="D15" s="29"/>
      <c r="E15" s="30"/>
      <c r="F15" s="28">
        <v>338.07</v>
      </c>
      <c r="G15" s="31">
        <v>16</v>
      </c>
      <c r="H15" s="227">
        <f t="shared" si="0"/>
        <v>338.07</v>
      </c>
      <c r="I15" s="225">
        <f t="shared" si="0"/>
        <v>16</v>
      </c>
      <c r="J15" s="54"/>
      <c r="K15" s="289">
        <v>338.07</v>
      </c>
      <c r="L15" s="214">
        <v>16</v>
      </c>
      <c r="M15" s="42"/>
      <c r="N15" s="379"/>
      <c r="O15" s="380"/>
      <c r="P15" s="381">
        <f t="shared" si="3"/>
        <v>-338.07</v>
      </c>
      <c r="Q15" s="382">
        <f t="shared" si="3"/>
        <v>-16</v>
      </c>
      <c r="R15" s="411"/>
      <c r="S15" s="716" t="s">
        <v>109</v>
      </c>
      <c r="T15" s="13"/>
      <c r="U15" s="13"/>
      <c r="V15" s="13"/>
    </row>
    <row r="16" spans="2:26" ht="30" customHeight="1" thickTop="1" thickBot="1" x14ac:dyDescent="0.35">
      <c r="B16" s="64" t="s">
        <v>69</v>
      </c>
      <c r="C16" s="28"/>
      <c r="D16" s="29"/>
      <c r="E16" s="30"/>
      <c r="F16" s="28">
        <v>561.91999999999996</v>
      </c>
      <c r="G16" s="31">
        <v>20</v>
      </c>
      <c r="H16" s="227">
        <f t="shared" si="0"/>
        <v>561.91999999999996</v>
      </c>
      <c r="I16" s="225">
        <f t="shared" si="0"/>
        <v>20</v>
      </c>
      <c r="J16" s="54"/>
      <c r="K16" s="279">
        <v>561.91999999999996</v>
      </c>
      <c r="L16" s="214">
        <v>20</v>
      </c>
      <c r="M16" s="42"/>
      <c r="N16" s="379">
        <v>899.94</v>
      </c>
      <c r="O16" s="380">
        <v>26</v>
      </c>
      <c r="P16" s="381">
        <f t="shared" si="3"/>
        <v>338.0200000000001</v>
      </c>
      <c r="Q16" s="382">
        <f t="shared" si="3"/>
        <v>6</v>
      </c>
      <c r="R16" s="412"/>
      <c r="S16" s="716"/>
      <c r="T16" s="13"/>
      <c r="U16" s="13"/>
      <c r="V16" s="13"/>
    </row>
    <row r="17" spans="2:22" ht="32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54"/>
      <c r="K17" s="279"/>
      <c r="L17" s="214"/>
      <c r="M17" s="42"/>
      <c r="N17" s="244"/>
      <c r="O17" s="245"/>
      <c r="P17" s="327">
        <f t="shared" si="3"/>
        <v>0</v>
      </c>
      <c r="Q17" s="328">
        <f t="shared" si="3"/>
        <v>0</v>
      </c>
      <c r="R17" s="412"/>
      <c r="S17" s="422"/>
      <c r="T17" s="13"/>
      <c r="U17" s="13"/>
      <c r="V17" s="13"/>
    </row>
    <row r="18" spans="2:22" ht="29.25" customHeight="1" thickTop="1" thickBot="1" x14ac:dyDescent="0.35">
      <c r="B18" s="30" t="s">
        <v>76</v>
      </c>
      <c r="C18" s="28">
        <v>2159.0100000000002</v>
      </c>
      <c r="D18" s="29">
        <v>79</v>
      </c>
      <c r="E18" s="30"/>
      <c r="F18" s="28"/>
      <c r="G18" s="31"/>
      <c r="H18" s="227">
        <f t="shared" si="0"/>
        <v>2159.0100000000002</v>
      </c>
      <c r="I18" s="225">
        <f t="shared" si="0"/>
        <v>79</v>
      </c>
      <c r="J18" s="54"/>
      <c r="K18" s="279">
        <v>2159.0100000000002</v>
      </c>
      <c r="L18" s="214">
        <v>79</v>
      </c>
      <c r="M18" s="42"/>
      <c r="N18" s="244">
        <v>2191.1</v>
      </c>
      <c r="O18" s="245">
        <v>84</v>
      </c>
      <c r="P18" s="341">
        <f t="shared" si="3"/>
        <v>32.089999999999691</v>
      </c>
      <c r="Q18" s="348">
        <f t="shared" si="3"/>
        <v>5</v>
      </c>
      <c r="R18" s="436"/>
      <c r="S18" s="424" t="s">
        <v>110</v>
      </c>
      <c r="T18" s="13"/>
      <c r="U18" s="13"/>
      <c r="V18" s="13"/>
    </row>
    <row r="19" spans="2:22" ht="29.25" customHeight="1" thickTop="1" thickBot="1" x14ac:dyDescent="0.35">
      <c r="B19" s="30" t="s">
        <v>22</v>
      </c>
      <c r="C19" s="28"/>
      <c r="D19" s="29"/>
      <c r="E19" s="30"/>
      <c r="F19" s="28">
        <v>5542.92</v>
      </c>
      <c r="G19" s="31">
        <v>202</v>
      </c>
      <c r="H19" s="227">
        <f t="shared" si="0"/>
        <v>5542.92</v>
      </c>
      <c r="I19" s="225">
        <f t="shared" si="0"/>
        <v>202</v>
      </c>
      <c r="J19" s="54"/>
      <c r="K19" s="279">
        <v>5542.92</v>
      </c>
      <c r="L19" s="214">
        <v>202</v>
      </c>
      <c r="M19" s="42"/>
      <c r="N19" s="244">
        <v>5573.55</v>
      </c>
      <c r="O19" s="245">
        <v>202</v>
      </c>
      <c r="P19" s="392">
        <f t="shared" si="3"/>
        <v>30.630000000000109</v>
      </c>
      <c r="Q19" s="393">
        <f t="shared" si="3"/>
        <v>0</v>
      </c>
      <c r="R19" s="437"/>
      <c r="S19" s="425" t="s">
        <v>111</v>
      </c>
      <c r="T19" s="13"/>
      <c r="U19" s="13"/>
      <c r="V19" s="13"/>
    </row>
    <row r="20" spans="2:22" ht="32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54"/>
      <c r="K20" s="279"/>
      <c r="L20" s="214"/>
      <c r="M20" s="42"/>
      <c r="N20" s="244"/>
      <c r="O20" s="245"/>
      <c r="P20" s="327">
        <f t="shared" si="3"/>
        <v>0</v>
      </c>
      <c r="Q20" s="328">
        <f t="shared" si="3"/>
        <v>0</v>
      </c>
      <c r="R20" s="368"/>
      <c r="S20" s="422"/>
      <c r="T20" s="13"/>
      <c r="U20" s="13"/>
      <c r="V20" s="13"/>
    </row>
    <row r="21" spans="2:22" ht="32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54"/>
      <c r="K21" s="279"/>
      <c r="L21" s="214"/>
      <c r="M21" s="42"/>
      <c r="N21" s="244"/>
      <c r="O21" s="245"/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54"/>
      <c r="K22" s="279"/>
      <c r="L22" s="214"/>
      <c r="M22" s="42"/>
      <c r="N22" s="244"/>
      <c r="O22" s="245"/>
      <c r="P22" s="327">
        <f t="shared" si="3"/>
        <v>0</v>
      </c>
      <c r="Q22" s="328">
        <f t="shared" si="3"/>
        <v>0</v>
      </c>
      <c r="R22" s="369"/>
      <c r="S22" s="422"/>
      <c r="T22" s="78"/>
      <c r="U22" s="78"/>
      <c r="V22" s="13"/>
    </row>
    <row r="23" spans="2:22" ht="29.25" customHeight="1" thickTop="1" thickBot="1" x14ac:dyDescent="0.35">
      <c r="B23" s="30" t="s">
        <v>26</v>
      </c>
      <c r="C23" s="28"/>
      <c r="D23" s="29"/>
      <c r="E23" s="30"/>
      <c r="F23" s="28">
        <v>2001.97</v>
      </c>
      <c r="G23" s="31">
        <v>111</v>
      </c>
      <c r="H23" s="227">
        <f t="shared" si="0"/>
        <v>2001.97</v>
      </c>
      <c r="I23" s="225">
        <f t="shared" si="0"/>
        <v>111</v>
      </c>
      <c r="J23" s="54"/>
      <c r="K23" s="279">
        <v>2001.97</v>
      </c>
      <c r="L23" s="214">
        <v>111</v>
      </c>
      <c r="M23" s="42"/>
      <c r="N23" s="244">
        <v>2001.97</v>
      </c>
      <c r="O23" s="245">
        <v>111</v>
      </c>
      <c r="P23" s="327">
        <f t="shared" si="3"/>
        <v>0</v>
      </c>
      <c r="Q23" s="328">
        <f t="shared" si="3"/>
        <v>0</v>
      </c>
      <c r="R23" s="370"/>
      <c r="S23" s="426"/>
      <c r="T23" s="13"/>
      <c r="U23" s="13"/>
      <c r="V23" s="13"/>
    </row>
    <row r="24" spans="2:22" ht="29.25" customHeight="1" thickTop="1" thickBot="1" x14ac:dyDescent="0.35">
      <c r="B24" s="30" t="s">
        <v>94</v>
      </c>
      <c r="C24" s="28">
        <v>148.15</v>
      </c>
      <c r="D24" s="29">
        <v>6</v>
      </c>
      <c r="E24" s="30"/>
      <c r="F24" s="28"/>
      <c r="G24" s="31"/>
      <c r="H24" s="227">
        <f t="shared" ref="H24:I47" si="4">F24+C24</f>
        <v>148.15</v>
      </c>
      <c r="I24" s="225">
        <f t="shared" si="4"/>
        <v>6</v>
      </c>
      <c r="J24" s="54"/>
      <c r="K24" s="279">
        <v>148.15</v>
      </c>
      <c r="L24" s="214">
        <v>6</v>
      </c>
      <c r="M24" s="42"/>
      <c r="N24" s="244">
        <v>147.65</v>
      </c>
      <c r="O24" s="245">
        <v>6</v>
      </c>
      <c r="P24" s="327">
        <f t="shared" si="3"/>
        <v>-0.5</v>
      </c>
      <c r="Q24" s="328">
        <f t="shared" si="3"/>
        <v>0</v>
      </c>
      <c r="R24" s="414"/>
      <c r="S24" s="426"/>
      <c r="T24" s="13"/>
      <c r="U24" s="13"/>
      <c r="V24" s="13"/>
    </row>
    <row r="25" spans="2:22" ht="29.25" customHeight="1" thickTop="1" thickBot="1" x14ac:dyDescent="0.35">
      <c r="B25" s="30" t="s">
        <v>29</v>
      </c>
      <c r="C25" s="28"/>
      <c r="D25" s="29"/>
      <c r="E25" s="30"/>
      <c r="F25" s="28">
        <v>172.52</v>
      </c>
      <c r="G25" s="31">
        <v>38</v>
      </c>
      <c r="H25" s="227">
        <f t="shared" si="4"/>
        <v>172.52</v>
      </c>
      <c r="I25" s="225">
        <f t="shared" si="4"/>
        <v>38</v>
      </c>
      <c r="J25" s="54"/>
      <c r="K25" s="279">
        <v>172.72</v>
      </c>
      <c r="L25" s="214">
        <v>38</v>
      </c>
      <c r="M25" s="42"/>
      <c r="N25" s="244">
        <v>177.06</v>
      </c>
      <c r="O25" s="245">
        <v>39</v>
      </c>
      <c r="P25" s="394">
        <f t="shared" si="3"/>
        <v>4.539999999999992</v>
      </c>
      <c r="Q25" s="395">
        <f t="shared" si="3"/>
        <v>1</v>
      </c>
      <c r="R25" s="438"/>
      <c r="S25" s="427" t="s">
        <v>112</v>
      </c>
      <c r="T25" s="13"/>
      <c r="U25" s="13"/>
      <c r="V25" s="13"/>
    </row>
    <row r="26" spans="2:22" ht="32.25" hidden="1" customHeight="1" thickTop="1" thickBot="1" x14ac:dyDescent="0.35">
      <c r="B26" s="30" t="s">
        <v>27</v>
      </c>
      <c r="C26" s="28"/>
      <c r="D26" s="29"/>
      <c r="E26" s="30"/>
      <c r="F26" s="28"/>
      <c r="G26" s="31"/>
      <c r="H26" s="227">
        <f t="shared" si="4"/>
        <v>0</v>
      </c>
      <c r="I26" s="225">
        <f t="shared" si="4"/>
        <v>0</v>
      </c>
      <c r="J26" s="54"/>
      <c r="K26" s="279"/>
      <c r="L26" s="214"/>
      <c r="M26" s="42"/>
      <c r="N26" s="244"/>
      <c r="O26" s="245"/>
      <c r="P26" s="327">
        <f t="shared" si="3"/>
        <v>0</v>
      </c>
      <c r="Q26" s="328">
        <f t="shared" si="3"/>
        <v>0</v>
      </c>
      <c r="R26" s="371"/>
      <c r="S26" s="426"/>
      <c r="T26" s="13"/>
      <c r="U26" s="13"/>
      <c r="V26" s="13"/>
    </row>
    <row r="27" spans="2:22" ht="29.25" customHeight="1" thickTop="1" thickBot="1" x14ac:dyDescent="0.35">
      <c r="B27" s="30" t="s">
        <v>72</v>
      </c>
      <c r="C27" s="28"/>
      <c r="D27" s="29"/>
      <c r="E27" s="30"/>
      <c r="F27" s="87">
        <v>186.37</v>
      </c>
      <c r="G27" s="88">
        <v>14</v>
      </c>
      <c r="H27" s="227">
        <f t="shared" si="4"/>
        <v>186.37</v>
      </c>
      <c r="I27" s="225">
        <f t="shared" si="4"/>
        <v>14</v>
      </c>
      <c r="J27" s="54"/>
      <c r="K27" s="279">
        <v>186.37</v>
      </c>
      <c r="L27" s="214">
        <v>14</v>
      </c>
      <c r="M27" s="42"/>
      <c r="N27" s="244">
        <v>186.4</v>
      </c>
      <c r="O27" s="245">
        <v>14</v>
      </c>
      <c r="P27" s="327">
        <f t="shared" si="3"/>
        <v>3.0000000000001137E-2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customHeight="1" thickTop="1" thickBot="1" x14ac:dyDescent="0.35">
      <c r="B28" s="64" t="s">
        <v>33</v>
      </c>
      <c r="C28" s="28">
        <v>1064.8699999999999</v>
      </c>
      <c r="D28" s="29">
        <v>38</v>
      </c>
      <c r="E28" s="30"/>
      <c r="F28" s="87"/>
      <c r="G28" s="88"/>
      <c r="H28" s="227">
        <f t="shared" si="4"/>
        <v>1064.8699999999999</v>
      </c>
      <c r="I28" s="225">
        <f t="shared" si="4"/>
        <v>38</v>
      </c>
      <c r="J28" s="54"/>
      <c r="K28" s="279">
        <v>1064.8699999999999</v>
      </c>
      <c r="L28" s="214">
        <v>38</v>
      </c>
      <c r="M28" s="42"/>
      <c r="N28" s="244">
        <v>1052.82</v>
      </c>
      <c r="O28" s="284"/>
      <c r="P28" s="396">
        <f t="shared" si="3"/>
        <v>-12.049999999999955</v>
      </c>
      <c r="Q28" s="397">
        <f t="shared" si="3"/>
        <v>-38</v>
      </c>
      <c r="R28" s="211"/>
      <c r="S28" s="428" t="s">
        <v>113</v>
      </c>
      <c r="T28" s="13"/>
      <c r="U28" s="13"/>
      <c r="V28" s="13"/>
    </row>
    <row r="29" spans="2:22" ht="32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4"/>
        <v>0</v>
      </c>
      <c r="I29" s="225">
        <f t="shared" si="4"/>
        <v>0</v>
      </c>
      <c r="J29" s="54"/>
      <c r="K29" s="279"/>
      <c r="L29" s="214"/>
      <c r="M29" s="42"/>
      <c r="N29" s="244"/>
      <c r="O29" s="245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 t="shared" si="4"/>
        <v>0</v>
      </c>
      <c r="I30" s="225">
        <f t="shared" si="4"/>
        <v>0</v>
      </c>
      <c r="J30" s="54"/>
      <c r="K30" s="279"/>
      <c r="L30" s="214"/>
      <c r="M30" s="42"/>
      <c r="N30" s="244"/>
      <c r="O30" s="245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30" t="s">
        <v>39</v>
      </c>
      <c r="C31" s="28">
        <v>13925.66</v>
      </c>
      <c r="D31" s="29">
        <v>512</v>
      </c>
      <c r="E31" s="30"/>
      <c r="F31" s="87"/>
      <c r="G31" s="88"/>
      <c r="H31" s="226">
        <f t="shared" si="4"/>
        <v>13925.66</v>
      </c>
      <c r="I31" s="228">
        <f t="shared" si="4"/>
        <v>512</v>
      </c>
      <c r="J31" s="54"/>
      <c r="K31" s="279">
        <v>13925.54</v>
      </c>
      <c r="L31" s="214">
        <v>512</v>
      </c>
      <c r="M31" s="42"/>
      <c r="N31" s="244">
        <v>13936.64</v>
      </c>
      <c r="O31" s="245">
        <v>512</v>
      </c>
      <c r="P31" s="398">
        <f t="shared" si="3"/>
        <v>10.979999999999563</v>
      </c>
      <c r="Q31" s="399">
        <f t="shared" si="3"/>
        <v>0</v>
      </c>
      <c r="R31" s="367"/>
      <c r="S31" s="429" t="s">
        <v>114</v>
      </c>
      <c r="T31" s="13"/>
      <c r="U31" s="13"/>
      <c r="V31" s="13"/>
    </row>
    <row r="32" spans="2:22" ht="29.25" customHeight="1" thickTop="1" thickBot="1" x14ac:dyDescent="0.35">
      <c r="B32" s="212" t="s">
        <v>56</v>
      </c>
      <c r="C32" s="28">
        <v>2780</v>
      </c>
      <c r="D32" s="29">
        <v>278</v>
      </c>
      <c r="E32" s="30"/>
      <c r="F32" s="87"/>
      <c r="G32" s="88"/>
      <c r="H32" s="226">
        <f t="shared" si="4"/>
        <v>2780</v>
      </c>
      <c r="I32" s="228">
        <f t="shared" si="4"/>
        <v>278</v>
      </c>
      <c r="J32" s="54"/>
      <c r="K32" s="279">
        <v>2780</v>
      </c>
      <c r="L32" s="214">
        <v>278</v>
      </c>
      <c r="M32" s="42"/>
      <c r="N32" s="244">
        <v>2780</v>
      </c>
      <c r="O32" s="245">
        <v>278</v>
      </c>
      <c r="P32" s="327">
        <f t="shared" si="3"/>
        <v>0</v>
      </c>
      <c r="Q32" s="328">
        <f t="shared" si="3"/>
        <v>0</v>
      </c>
      <c r="R32" s="367"/>
      <c r="S32" s="422"/>
      <c r="T32" s="13"/>
      <c r="U32" s="13"/>
      <c r="V32" s="13"/>
    </row>
    <row r="33" spans="1:22" ht="29.25" customHeight="1" thickTop="1" thickBot="1" x14ac:dyDescent="0.35">
      <c r="B33" s="212" t="s">
        <v>57</v>
      </c>
      <c r="C33" s="28">
        <v>90</v>
      </c>
      <c r="D33" s="29">
        <v>9</v>
      </c>
      <c r="E33" s="30"/>
      <c r="F33" s="87"/>
      <c r="G33" s="88"/>
      <c r="H33" s="226">
        <f t="shared" si="4"/>
        <v>90</v>
      </c>
      <c r="I33" s="228">
        <f t="shared" si="4"/>
        <v>9</v>
      </c>
      <c r="J33" s="54"/>
      <c r="K33" s="279">
        <v>90</v>
      </c>
      <c r="L33" s="214">
        <v>9</v>
      </c>
      <c r="M33" s="42"/>
      <c r="N33" s="244">
        <v>90</v>
      </c>
      <c r="O33" s="245">
        <v>9</v>
      </c>
      <c r="P33" s="327">
        <f t="shared" si="3"/>
        <v>0</v>
      </c>
      <c r="Q33" s="328">
        <f t="shared" si="3"/>
        <v>0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262" t="s">
        <v>95</v>
      </c>
      <c r="C34" s="96">
        <v>3120</v>
      </c>
      <c r="D34" s="97">
        <v>312</v>
      </c>
      <c r="E34" s="98"/>
      <c r="F34" s="96"/>
      <c r="G34" s="103"/>
      <c r="H34" s="226">
        <f t="shared" si="4"/>
        <v>3120</v>
      </c>
      <c r="I34" s="228">
        <f t="shared" si="4"/>
        <v>312</v>
      </c>
      <c r="J34" s="54"/>
      <c r="K34" s="279">
        <v>3120</v>
      </c>
      <c r="L34" s="214">
        <v>312</v>
      </c>
      <c r="M34" s="42"/>
      <c r="N34" s="244">
        <v>3120</v>
      </c>
      <c r="O34" s="245">
        <v>312</v>
      </c>
      <c r="P34" s="327">
        <f t="shared" si="3"/>
        <v>0</v>
      </c>
      <c r="Q34" s="328">
        <f t="shared" si="3"/>
        <v>0</v>
      </c>
      <c r="R34" s="417"/>
      <c r="S34" s="422"/>
      <c r="T34" s="13"/>
      <c r="U34" s="13"/>
      <c r="V34" s="13"/>
    </row>
    <row r="35" spans="1:22" ht="32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4"/>
        <v>0</v>
      </c>
      <c r="I35" s="228">
        <f t="shared" si="4"/>
        <v>0</v>
      </c>
      <c r="J35" s="54"/>
      <c r="K35" s="279"/>
      <c r="L35" s="214"/>
      <c r="M35" s="42"/>
      <c r="N35" s="244"/>
      <c r="O35" s="245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thickTop="1" thickBot="1" x14ac:dyDescent="0.35">
      <c r="B36" s="102" t="s">
        <v>31</v>
      </c>
      <c r="C36" s="96"/>
      <c r="D36" s="97"/>
      <c r="E36" s="102"/>
      <c r="F36" s="96"/>
      <c r="G36" s="103"/>
      <c r="H36" s="226">
        <f t="shared" si="4"/>
        <v>0</v>
      </c>
      <c r="I36" s="228">
        <f t="shared" si="4"/>
        <v>0</v>
      </c>
      <c r="J36" s="54"/>
      <c r="K36" s="279"/>
      <c r="L36" s="214"/>
      <c r="M36" s="42"/>
      <c r="N36" s="244"/>
      <c r="O36" s="245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hidden="1" customHeight="1" thickTop="1" thickBot="1" x14ac:dyDescent="0.35">
      <c r="B37" s="110" t="s">
        <v>38</v>
      </c>
      <c r="C37" s="28"/>
      <c r="D37" s="29"/>
      <c r="E37" s="102"/>
      <c r="F37" s="96"/>
      <c r="G37" s="103"/>
      <c r="H37" s="226">
        <f t="shared" si="4"/>
        <v>0</v>
      </c>
      <c r="I37" s="228">
        <f t="shared" si="4"/>
        <v>0</v>
      </c>
      <c r="J37" s="54"/>
      <c r="K37" s="279"/>
      <c r="L37" s="214"/>
      <c r="M37" s="42"/>
      <c r="N37" s="244"/>
      <c r="O37" s="245"/>
      <c r="P37" s="327">
        <f t="shared" si="3"/>
        <v>0</v>
      </c>
      <c r="Q37" s="328">
        <f t="shared" si="3"/>
        <v>0</v>
      </c>
      <c r="R37" s="369"/>
      <c r="S37" s="422"/>
      <c r="T37" s="13"/>
      <c r="U37" s="13"/>
      <c r="V37" s="13"/>
    </row>
    <row r="38" spans="1:22" ht="29.25" customHeight="1" thickTop="1" thickBot="1" x14ac:dyDescent="0.35">
      <c r="A38" s="109"/>
      <c r="B38" s="344" t="s">
        <v>59</v>
      </c>
      <c r="C38" s="28">
        <v>2302.3000000000002</v>
      </c>
      <c r="D38" s="29">
        <v>101</v>
      </c>
      <c r="E38" s="102"/>
      <c r="F38" s="96"/>
      <c r="G38" s="103"/>
      <c r="H38" s="226">
        <f t="shared" si="4"/>
        <v>2302.3000000000002</v>
      </c>
      <c r="I38" s="228">
        <f t="shared" si="4"/>
        <v>101</v>
      </c>
      <c r="J38" s="54"/>
      <c r="K38" s="279">
        <v>2302.73</v>
      </c>
      <c r="L38" s="214">
        <v>101</v>
      </c>
      <c r="M38" s="42"/>
      <c r="N38" s="244">
        <v>2296.09</v>
      </c>
      <c r="O38" s="245">
        <v>101</v>
      </c>
      <c r="P38" s="400">
        <f t="shared" si="3"/>
        <v>-6.2100000000000364</v>
      </c>
      <c r="Q38" s="401">
        <f t="shared" si="3"/>
        <v>0</v>
      </c>
      <c r="R38" s="369"/>
      <c r="S38" s="431" t="s">
        <v>115</v>
      </c>
      <c r="T38" s="13"/>
      <c r="U38" s="13"/>
      <c r="V38" s="13"/>
    </row>
    <row r="39" spans="1:22" ht="29.25" customHeight="1" thickTop="1" thickBot="1" x14ac:dyDescent="0.35">
      <c r="B39" s="110" t="s">
        <v>107</v>
      </c>
      <c r="C39" s="28"/>
      <c r="D39" s="29"/>
      <c r="E39" s="102"/>
      <c r="F39" s="96">
        <v>5621.79</v>
      </c>
      <c r="G39" s="103">
        <v>6</v>
      </c>
      <c r="H39" s="229">
        <f t="shared" si="4"/>
        <v>5621.79</v>
      </c>
      <c r="I39" s="230">
        <f t="shared" si="4"/>
        <v>6</v>
      </c>
      <c r="J39" s="54"/>
      <c r="K39" s="279">
        <v>5621.79</v>
      </c>
      <c r="L39" s="214">
        <v>6</v>
      </c>
      <c r="M39" s="42"/>
      <c r="N39" s="244">
        <v>5621.79</v>
      </c>
      <c r="O39" s="284"/>
      <c r="P39" s="327">
        <f t="shared" ref="P39:Q44" si="5">H39-K39</f>
        <v>0</v>
      </c>
      <c r="Q39" s="328">
        <f t="shared" si="5"/>
        <v>0</v>
      </c>
      <c r="R39" s="114"/>
      <c r="S39" s="422"/>
      <c r="T39" s="13"/>
      <c r="U39" s="13"/>
      <c r="V39" s="13"/>
    </row>
    <row r="40" spans="1:22" ht="20.25" hidden="1" thickTop="1" thickBot="1" x14ac:dyDescent="0.35">
      <c r="B40" s="30" t="s">
        <v>96</v>
      </c>
      <c r="C40" s="115"/>
      <c r="D40" s="29"/>
      <c r="E40" s="102"/>
      <c r="F40" s="96"/>
      <c r="G40" s="103"/>
      <c r="H40" s="229">
        <f t="shared" si="4"/>
        <v>0</v>
      </c>
      <c r="I40" s="230">
        <f t="shared" si="4"/>
        <v>0</v>
      </c>
      <c r="J40" s="54"/>
      <c r="K40" s="279"/>
      <c r="L40" s="214"/>
      <c r="M40" s="42"/>
      <c r="N40" s="244"/>
      <c r="O40" s="245"/>
      <c r="P40" s="327">
        <f t="shared" si="5"/>
        <v>0</v>
      </c>
      <c r="Q40" s="328">
        <f t="shared" si="5"/>
        <v>0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4"/>
        <v>0</v>
      </c>
      <c r="I41" s="230">
        <f t="shared" si="4"/>
        <v>0</v>
      </c>
      <c r="J41" s="54"/>
      <c r="K41" s="280"/>
      <c r="L41" s="256"/>
      <c r="M41" s="42"/>
      <c r="N41" s="244"/>
      <c r="O41" s="245"/>
      <c r="P41" s="327">
        <f t="shared" si="5"/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4"/>
        <v>0</v>
      </c>
      <c r="I42" s="230">
        <f t="shared" si="4"/>
        <v>0</v>
      </c>
      <c r="J42" s="124"/>
      <c r="K42" s="281"/>
      <c r="L42" s="216"/>
      <c r="M42" s="124"/>
      <c r="N42" s="244"/>
      <c r="O42" s="245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4"/>
        <v>0</v>
      </c>
      <c r="I43" s="230">
        <f t="shared" si="4"/>
        <v>0</v>
      </c>
      <c r="J43" s="54"/>
      <c r="K43" s="281"/>
      <c r="L43" s="216"/>
      <c r="M43" s="124"/>
      <c r="N43" s="244"/>
      <c r="O43" s="245"/>
      <c r="P43" s="327">
        <f t="shared" si="5"/>
        <v>0</v>
      </c>
      <c r="Q43" s="328">
        <f t="shared" si="5"/>
        <v>0</v>
      </c>
      <c r="R43" s="369"/>
      <c r="S43" s="422"/>
      <c r="T43" s="13"/>
      <c r="U43" s="13"/>
      <c r="V43" s="13"/>
    </row>
    <row r="44" spans="1:22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4"/>
        <v>0</v>
      </c>
      <c r="I44" s="230">
        <f t="shared" si="4"/>
        <v>0</v>
      </c>
      <c r="J44" s="54"/>
      <c r="K44" s="281"/>
      <c r="L44" s="216"/>
      <c r="M44" s="124"/>
      <c r="N44" s="244"/>
      <c r="O44" s="245"/>
      <c r="P44" s="327">
        <f t="shared" si="5"/>
        <v>0</v>
      </c>
      <c r="Q44" s="328">
        <f t="shared" si="5"/>
        <v>0</v>
      </c>
      <c r="R44" s="369"/>
      <c r="S44" s="422"/>
      <c r="T44" s="13"/>
      <c r="U44" s="13"/>
      <c r="V44" s="13"/>
    </row>
    <row r="45" spans="1:22" ht="29.25" customHeight="1" thickTop="1" thickBot="1" x14ac:dyDescent="0.35">
      <c r="B45" s="263" t="s">
        <v>74</v>
      </c>
      <c r="C45" s="115">
        <v>32.69</v>
      </c>
      <c r="D45" s="29">
        <v>1</v>
      </c>
      <c r="E45" s="30"/>
      <c r="F45" s="28">
        <v>312.56</v>
      </c>
      <c r="G45" s="259">
        <v>12</v>
      </c>
      <c r="H45" s="257">
        <f t="shared" si="4"/>
        <v>345.25</v>
      </c>
      <c r="I45" s="230">
        <f t="shared" si="4"/>
        <v>13</v>
      </c>
      <c r="J45" s="54"/>
      <c r="K45" s="281">
        <v>345.25</v>
      </c>
      <c r="L45" s="216">
        <v>13</v>
      </c>
      <c r="M45" s="124"/>
      <c r="N45" s="244">
        <v>345.05</v>
      </c>
      <c r="O45" s="245">
        <v>13</v>
      </c>
      <c r="P45" s="327">
        <f>N45-H45</f>
        <v>-0.19999999999998863</v>
      </c>
      <c r="Q45" s="328">
        <f>O45-I45</f>
        <v>0</v>
      </c>
      <c r="R45" s="369"/>
      <c r="S45" s="422"/>
      <c r="T45" s="13"/>
      <c r="U45" s="13"/>
      <c r="V45" s="13"/>
    </row>
    <row r="46" spans="1:22" ht="45.75" customHeight="1" thickTop="1" thickBot="1" x14ac:dyDescent="0.4">
      <c r="B46" s="263" t="s">
        <v>60</v>
      </c>
      <c r="C46" s="375">
        <v>10.63</v>
      </c>
      <c r="D46" s="374">
        <v>-2</v>
      </c>
      <c r="E46" s="30"/>
      <c r="F46" s="28"/>
      <c r="G46" s="259"/>
      <c r="H46" s="376">
        <f t="shared" si="4"/>
        <v>10.63</v>
      </c>
      <c r="I46" s="377">
        <f t="shared" si="4"/>
        <v>-2</v>
      </c>
      <c r="J46" s="54"/>
      <c r="K46" s="282">
        <v>10.63</v>
      </c>
      <c r="L46" s="378">
        <v>-2</v>
      </c>
      <c r="M46" s="124"/>
      <c r="N46" s="244">
        <v>0</v>
      </c>
      <c r="O46" s="245">
        <v>0</v>
      </c>
      <c r="P46" s="396">
        <f t="shared" ref="P46:Q47" si="6">N46-H46</f>
        <v>-10.63</v>
      </c>
      <c r="Q46" s="397">
        <f t="shared" si="6"/>
        <v>2</v>
      </c>
      <c r="R46" s="369"/>
      <c r="S46" s="428" t="s">
        <v>117</v>
      </c>
      <c r="T46" s="13"/>
      <c r="U46" s="13"/>
      <c r="V46" s="13"/>
    </row>
    <row r="47" spans="1:22" ht="33.75" customHeight="1" thickTop="1" thickBot="1" x14ac:dyDescent="0.35">
      <c r="B47" s="263" t="s">
        <v>44</v>
      </c>
      <c r="C47" s="115">
        <v>1489.96</v>
      </c>
      <c r="D47" s="29">
        <v>65</v>
      </c>
      <c r="E47" s="30"/>
      <c r="F47" s="28">
        <v>978.28</v>
      </c>
      <c r="G47" s="259">
        <v>42</v>
      </c>
      <c r="H47" s="257">
        <f t="shared" si="4"/>
        <v>2468.2399999999998</v>
      </c>
      <c r="I47" s="230">
        <f t="shared" si="4"/>
        <v>107</v>
      </c>
      <c r="J47" s="54"/>
      <c r="K47" s="281">
        <v>2463.2399999999998</v>
      </c>
      <c r="L47" s="216">
        <v>107</v>
      </c>
      <c r="M47" s="124"/>
      <c r="N47" s="244">
        <v>2524.2600000000002</v>
      </c>
      <c r="O47" s="245">
        <v>107</v>
      </c>
      <c r="P47" s="392">
        <f t="shared" si="6"/>
        <v>56.020000000000437</v>
      </c>
      <c r="Q47" s="393">
        <f t="shared" si="6"/>
        <v>0</v>
      </c>
      <c r="R47" s="369"/>
      <c r="S47" s="433" t="s">
        <v>116</v>
      </c>
      <c r="T47" s="13"/>
      <c r="U47" s="13"/>
      <c r="V47" s="13"/>
    </row>
    <row r="48" spans="1:22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ref="H48:I50" si="7">F48+C48</f>
        <v>0</v>
      </c>
      <c r="I48" s="230">
        <f t="shared" si="7"/>
        <v>0</v>
      </c>
      <c r="J48" s="54"/>
      <c r="K48" s="281"/>
      <c r="L48" s="216"/>
      <c r="M48" s="124"/>
      <c r="N48" s="244"/>
      <c r="O48" s="245"/>
      <c r="P48" s="327">
        <f t="shared" si="2"/>
        <v>0</v>
      </c>
      <c r="Q48" s="328">
        <f t="shared" si="2"/>
        <v>0</v>
      </c>
      <c r="R48" s="369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7"/>
        <v>0</v>
      </c>
      <c r="I49" s="230">
        <f t="shared" si="7"/>
        <v>0</v>
      </c>
      <c r="J49" s="54"/>
      <c r="K49" s="281"/>
      <c r="L49" s="216"/>
      <c r="M49" s="124"/>
      <c r="N49" s="244"/>
      <c r="O49" s="245"/>
      <c r="P49" s="327">
        <f t="shared" si="2"/>
        <v>0</v>
      </c>
      <c r="Q49" s="328">
        <f t="shared" si="2"/>
        <v>0</v>
      </c>
      <c r="R49" s="369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257">
        <f t="shared" si="7"/>
        <v>0</v>
      </c>
      <c r="I50" s="230">
        <f t="shared" si="7"/>
        <v>0</v>
      </c>
      <c r="J50" s="54"/>
      <c r="K50" s="281"/>
      <c r="L50" s="216"/>
      <c r="M50" s="124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18" thickBot="1" x14ac:dyDescent="0.35">
      <c r="B51" s="145"/>
      <c r="D51" s="147"/>
      <c r="F51" s="711" t="s">
        <v>46</v>
      </c>
      <c r="G51" s="711"/>
      <c r="H51" s="148">
        <f>SUM(H5:H34)</f>
        <v>34034.630000000005</v>
      </c>
      <c r="I51" s="149">
        <f>SUM(I5:I34)</f>
        <v>1816</v>
      </c>
      <c r="J51" s="149"/>
      <c r="K51" s="149"/>
      <c r="L51" s="149"/>
      <c r="M51" s="150"/>
      <c r="N51" s="151">
        <f>SUM(N5:N42)</f>
        <v>41999.38</v>
      </c>
      <c r="O51" s="152" t="s">
        <v>47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350"/>
      <c r="D56" s="163"/>
      <c r="E56" s="351"/>
      <c r="F56" s="351"/>
      <c r="G56" s="351"/>
      <c r="H56" s="351"/>
      <c r="I56" s="351"/>
      <c r="J56" s="351"/>
      <c r="K56" s="351"/>
      <c r="L56" s="351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356"/>
      <c r="D58" s="357"/>
      <c r="E58" s="358"/>
      <c r="F58" s="358"/>
      <c r="G58" s="358"/>
      <c r="H58" s="358"/>
      <c r="I58" s="359"/>
      <c r="J58" s="359"/>
      <c r="K58" s="359"/>
      <c r="L58" s="359"/>
      <c r="M58" s="181"/>
      <c r="N58" s="181"/>
      <c r="O58" s="181"/>
      <c r="P58" s="179"/>
      <c r="Q58" s="169"/>
    </row>
    <row r="59" spans="2:22" ht="31.5" customHeight="1" x14ac:dyDescent="0.3">
      <c r="B59" s="175"/>
      <c r="C59" s="362"/>
      <c r="D59" s="360"/>
      <c r="E59" s="361"/>
      <c r="F59" s="361"/>
      <c r="G59" s="361"/>
      <c r="H59" s="361"/>
      <c r="I59" s="361"/>
      <c r="J59" s="361"/>
      <c r="K59" s="361"/>
      <c r="L59" s="361"/>
      <c r="M59" s="361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1">
    <mergeCell ref="F51:G51"/>
    <mergeCell ref="P2:Q3"/>
    <mergeCell ref="S15:S16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35433070866141736" bottom="0.27559055118110237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Z63"/>
  <sheetViews>
    <sheetView topLeftCell="G4" zoomScale="95" zoomScaleNormal="95" workbookViewId="0">
      <selection activeCell="S25" sqref="S25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669" t="s">
        <v>0</v>
      </c>
      <c r="C1" s="670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717">
        <v>45136</v>
      </c>
      <c r="C2" s="718"/>
      <c r="F2" s="697" t="s">
        <v>1</v>
      </c>
      <c r="G2" s="698"/>
      <c r="H2" s="699"/>
      <c r="I2" s="700"/>
      <c r="J2" s="701" t="s">
        <v>62</v>
      </c>
      <c r="K2" s="701"/>
      <c r="L2" s="702"/>
      <c r="M2" s="221"/>
      <c r="N2" s="719" t="s">
        <v>126</v>
      </c>
      <c r="O2" s="719"/>
      <c r="P2" s="712" t="s">
        <v>4</v>
      </c>
      <c r="Q2" s="713"/>
      <c r="S2" s="12"/>
      <c r="T2" s="13"/>
      <c r="U2" s="13"/>
      <c r="V2" s="13"/>
    </row>
    <row r="3" spans="2:26" ht="18.75" customHeight="1" thickTop="1" thickBot="1" x14ac:dyDescent="0.35">
      <c r="B3" s="14"/>
      <c r="C3" s="705" t="s">
        <v>93</v>
      </c>
      <c r="D3" s="706"/>
      <c r="E3" s="14"/>
      <c r="F3" s="707" t="s">
        <v>104</v>
      </c>
      <c r="G3" s="708"/>
      <c r="H3" s="233"/>
      <c r="I3" s="709" t="s">
        <v>3</v>
      </c>
      <c r="J3" s="703"/>
      <c r="K3" s="703"/>
      <c r="L3" s="704"/>
      <c r="M3" s="222"/>
      <c r="N3" s="719"/>
      <c r="O3" s="719"/>
      <c r="P3" s="714"/>
      <c r="Q3" s="715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10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384"/>
      <c r="S5" s="12"/>
      <c r="T5" s="13"/>
      <c r="U5" s="13"/>
      <c r="V5" s="13"/>
    </row>
    <row r="6" spans="2:26" ht="23.25" hidden="1" customHeight="1" x14ac:dyDescent="0.3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385"/>
      <c r="S6" s="180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451">
        <v>406.58</v>
      </c>
      <c r="G7" s="452">
        <v>34</v>
      </c>
      <c r="H7" s="453">
        <f t="shared" si="0"/>
        <v>406.58</v>
      </c>
      <c r="I7" s="454">
        <f t="shared" si="0"/>
        <v>34</v>
      </c>
      <c r="J7" s="455"/>
      <c r="K7" s="372">
        <v>406.58</v>
      </c>
      <c r="L7" s="373">
        <v>34</v>
      </c>
      <c r="M7" s="42"/>
      <c r="N7" s="244">
        <v>406.12</v>
      </c>
      <c r="O7" s="245">
        <v>34</v>
      </c>
      <c r="P7" s="325">
        <f t="shared" ref="P7:Q11" si="1">N7-K7</f>
        <v>-0.45999999999997954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490"/>
      <c r="S8" s="491"/>
      <c r="T8" s="13"/>
      <c r="U8" s="13"/>
      <c r="V8" s="13"/>
    </row>
    <row r="9" spans="2:26" ht="30" customHeight="1" thickTop="1" thickBot="1" x14ac:dyDescent="0.35">
      <c r="B9" s="30" t="s">
        <v>105</v>
      </c>
      <c r="C9" s="28"/>
      <c r="D9" s="29"/>
      <c r="E9" s="267"/>
      <c r="F9" s="451">
        <v>328.44</v>
      </c>
      <c r="G9" s="452">
        <v>10</v>
      </c>
      <c r="H9" s="456">
        <f t="shared" si="0"/>
        <v>328.44</v>
      </c>
      <c r="I9" s="457">
        <f t="shared" si="0"/>
        <v>10</v>
      </c>
      <c r="J9" s="455"/>
      <c r="K9" s="372">
        <v>328.43</v>
      </c>
      <c r="L9" s="373">
        <v>10</v>
      </c>
      <c r="M9" s="42"/>
      <c r="N9" s="244">
        <v>328.44</v>
      </c>
      <c r="O9" s="245">
        <v>10</v>
      </c>
      <c r="P9" s="325">
        <f t="shared" si="1"/>
        <v>9.9999999999909051E-3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x14ac:dyDescent="0.3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244"/>
      <c r="O10" s="245"/>
      <c r="P10" s="325">
        <f t="shared" si="1"/>
        <v>0</v>
      </c>
      <c r="Q10" s="326">
        <f t="shared" si="1"/>
        <v>0</v>
      </c>
      <c r="R10" s="386"/>
      <c r="S10" s="45"/>
      <c r="T10" s="13"/>
      <c r="U10" s="13"/>
      <c r="V10" s="13"/>
    </row>
    <row r="11" spans="2:26" ht="28.5" hidden="1" customHeight="1" thickTop="1" thickBot="1" x14ac:dyDescent="0.35">
      <c r="B11" s="30" t="s">
        <v>17</v>
      </c>
      <c r="C11" s="28"/>
      <c r="D11" s="29"/>
      <c r="E11" s="30"/>
      <c r="F11" s="28"/>
      <c r="G11" s="31"/>
      <c r="H11" s="224">
        <f t="shared" si="0"/>
        <v>0</v>
      </c>
      <c r="I11" s="225">
        <f t="shared" si="0"/>
        <v>0</v>
      </c>
      <c r="J11" s="54"/>
      <c r="K11" s="279"/>
      <c r="L11" s="214"/>
      <c r="M11" s="42"/>
      <c r="N11" s="244"/>
      <c r="O11" s="245"/>
      <c r="P11" s="325">
        <f t="shared" si="1"/>
        <v>0</v>
      </c>
      <c r="Q11" s="326">
        <f t="shared" si="1"/>
        <v>0</v>
      </c>
      <c r="R11" s="386"/>
      <c r="S11" s="180"/>
      <c r="T11" s="13"/>
      <c r="U11" s="13"/>
      <c r="V11" s="13"/>
    </row>
    <row r="12" spans="2:26" ht="30" hidden="1" customHeight="1" thickTop="1" thickBot="1" x14ac:dyDescent="0.35">
      <c r="B12" s="30" t="s">
        <v>106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54"/>
      <c r="K12" s="279"/>
      <c r="L12" s="214"/>
      <c r="M12" s="42"/>
      <c r="N12" s="244"/>
      <c r="O12" s="245"/>
      <c r="P12" s="327">
        <f t="shared" ref="P12:Q50" si="2">H12-K12</f>
        <v>0</v>
      </c>
      <c r="Q12" s="448">
        <f t="shared" si="2"/>
        <v>0</v>
      </c>
      <c r="R12" s="410"/>
      <c r="S12" s="446"/>
      <c r="T12" s="13"/>
      <c r="U12" s="13"/>
      <c r="V12" s="13"/>
    </row>
    <row r="13" spans="2:26" ht="30" customHeight="1" thickTop="1" thickBot="1" x14ac:dyDescent="0.35">
      <c r="B13" s="30" t="s">
        <v>18</v>
      </c>
      <c r="C13" s="28"/>
      <c r="D13" s="29"/>
      <c r="E13" s="30"/>
      <c r="F13" s="451">
        <v>150</v>
      </c>
      <c r="G13" s="452">
        <v>15</v>
      </c>
      <c r="H13" s="458">
        <f t="shared" si="0"/>
        <v>150</v>
      </c>
      <c r="I13" s="457">
        <f t="shared" si="0"/>
        <v>15</v>
      </c>
      <c r="J13" s="455"/>
      <c r="K13" s="372">
        <v>150</v>
      </c>
      <c r="L13" s="373">
        <v>15</v>
      </c>
      <c r="M13" s="42"/>
      <c r="N13" s="244">
        <v>150</v>
      </c>
      <c r="O13" s="245">
        <v>15</v>
      </c>
      <c r="P13" s="327">
        <f>N13-H13</f>
        <v>0</v>
      </c>
      <c r="Q13" s="328">
        <f>O13-I13</f>
        <v>0</v>
      </c>
      <c r="R13" s="387"/>
      <c r="S13" s="422"/>
      <c r="T13" s="66"/>
      <c r="U13" s="66"/>
      <c r="V13" s="13"/>
    </row>
    <row r="14" spans="2:26" ht="43.5" customHeight="1" thickTop="1" thickBot="1" x14ac:dyDescent="0.35">
      <c r="B14" s="30" t="s">
        <v>19</v>
      </c>
      <c r="C14" s="60"/>
      <c r="D14" s="29"/>
      <c r="E14" s="30"/>
      <c r="F14" s="459">
        <v>130</v>
      </c>
      <c r="G14" s="464">
        <v>13</v>
      </c>
      <c r="H14" s="465">
        <f t="shared" si="0"/>
        <v>130</v>
      </c>
      <c r="I14" s="466">
        <f t="shared" si="0"/>
        <v>13</v>
      </c>
      <c r="J14" s="467"/>
      <c r="K14" s="462">
        <v>110</v>
      </c>
      <c r="L14" s="463">
        <v>11</v>
      </c>
      <c r="M14" s="42"/>
      <c r="N14" s="283">
        <v>110</v>
      </c>
      <c r="O14" s="284">
        <v>11</v>
      </c>
      <c r="P14" s="475">
        <f t="shared" ref="P14:Q39" si="3">N14-H14</f>
        <v>-20</v>
      </c>
      <c r="Q14" s="476">
        <f t="shared" si="3"/>
        <v>-2</v>
      </c>
      <c r="R14" s="411"/>
      <c r="S14" s="468" t="s">
        <v>125</v>
      </c>
      <c r="T14" s="13"/>
      <c r="U14" s="13"/>
      <c r="V14" s="13"/>
    </row>
    <row r="15" spans="2:26" ht="30" customHeight="1" thickTop="1" thickBot="1" x14ac:dyDescent="0.4">
      <c r="B15" s="64" t="s">
        <v>75</v>
      </c>
      <c r="C15" s="28"/>
      <c r="D15" s="29"/>
      <c r="E15" s="30"/>
      <c r="F15" s="451">
        <v>343.62</v>
      </c>
      <c r="G15" s="452">
        <v>7</v>
      </c>
      <c r="H15" s="458">
        <f t="shared" si="0"/>
        <v>343.62</v>
      </c>
      <c r="I15" s="457">
        <f t="shared" si="0"/>
        <v>7</v>
      </c>
      <c r="J15" s="455"/>
      <c r="K15" s="461">
        <v>432.34</v>
      </c>
      <c r="L15" s="373">
        <v>13</v>
      </c>
      <c r="M15" s="42"/>
      <c r="N15" s="244">
        <v>432.34</v>
      </c>
      <c r="O15" s="245">
        <v>13</v>
      </c>
      <c r="P15" s="327">
        <f t="shared" si="3"/>
        <v>88.71999999999997</v>
      </c>
      <c r="Q15" s="328">
        <f t="shared" si="3"/>
        <v>6</v>
      </c>
      <c r="R15" s="411"/>
      <c r="S15" s="460"/>
      <c r="T15" s="13"/>
      <c r="U15" s="13"/>
      <c r="V15" s="13"/>
    </row>
    <row r="16" spans="2:26" ht="30" customHeight="1" thickTop="1" thickBot="1" x14ac:dyDescent="0.4">
      <c r="B16" s="64" t="s">
        <v>69</v>
      </c>
      <c r="C16" s="28">
        <v>88.67</v>
      </c>
      <c r="D16" s="29">
        <v>6</v>
      </c>
      <c r="E16" s="30"/>
      <c r="F16" s="451"/>
      <c r="G16" s="452"/>
      <c r="H16" s="458">
        <f t="shared" si="0"/>
        <v>88.67</v>
      </c>
      <c r="I16" s="457">
        <f t="shared" si="0"/>
        <v>6</v>
      </c>
      <c r="J16" s="455"/>
      <c r="K16" s="372"/>
      <c r="L16" s="373"/>
      <c r="M16" s="42"/>
      <c r="N16" s="244"/>
      <c r="O16" s="245"/>
      <c r="P16" s="327">
        <f t="shared" si="3"/>
        <v>-88.67</v>
      </c>
      <c r="Q16" s="328">
        <f t="shared" si="3"/>
        <v>-6</v>
      </c>
      <c r="R16" s="412"/>
      <c r="S16" s="460"/>
      <c r="T16" s="13"/>
      <c r="U16" s="13"/>
      <c r="V16" s="13"/>
    </row>
    <row r="17" spans="2:22" ht="32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54"/>
      <c r="K17" s="279"/>
      <c r="L17" s="214"/>
      <c r="M17" s="42"/>
      <c r="N17" s="244"/>
      <c r="O17" s="245"/>
      <c r="P17" s="327">
        <f t="shared" si="3"/>
        <v>0</v>
      </c>
      <c r="Q17" s="328">
        <f t="shared" si="3"/>
        <v>0</v>
      </c>
      <c r="R17" s="412"/>
      <c r="S17" s="422"/>
      <c r="T17" s="13"/>
      <c r="U17" s="13"/>
      <c r="V17" s="13"/>
    </row>
    <row r="18" spans="2:22" ht="29.25" customHeight="1" thickTop="1" thickBot="1" x14ac:dyDescent="0.35">
      <c r="B18" s="30" t="s">
        <v>76</v>
      </c>
      <c r="C18" s="28">
        <v>1174.95</v>
      </c>
      <c r="D18" s="29">
        <v>40</v>
      </c>
      <c r="E18" s="30"/>
      <c r="F18" s="28"/>
      <c r="G18" s="31"/>
      <c r="H18" s="458">
        <f t="shared" si="0"/>
        <v>1174.95</v>
      </c>
      <c r="I18" s="457">
        <f t="shared" si="0"/>
        <v>40</v>
      </c>
      <c r="J18" s="455"/>
      <c r="K18" s="372">
        <v>1174.95</v>
      </c>
      <c r="L18" s="373">
        <v>40</v>
      </c>
      <c r="M18" s="42"/>
      <c r="N18" s="283">
        <v>1206.03</v>
      </c>
      <c r="O18" s="284">
        <v>45</v>
      </c>
      <c r="P18" s="475">
        <f t="shared" si="3"/>
        <v>31.079999999999927</v>
      </c>
      <c r="Q18" s="476">
        <f t="shared" si="3"/>
        <v>5</v>
      </c>
      <c r="R18" s="436"/>
      <c r="S18" s="477"/>
      <c r="T18" s="13"/>
      <c r="U18" s="13"/>
      <c r="V18" s="13"/>
    </row>
    <row r="19" spans="2:22" ht="29.25" customHeight="1" thickTop="1" thickBot="1" x14ac:dyDescent="0.35">
      <c r="B19" s="30" t="s">
        <v>22</v>
      </c>
      <c r="C19" s="28"/>
      <c r="D19" s="29"/>
      <c r="E19" s="30"/>
      <c r="F19" s="28">
        <v>2032.5</v>
      </c>
      <c r="G19" s="31">
        <v>73</v>
      </c>
      <c r="H19" s="227">
        <f t="shared" si="0"/>
        <v>2032.5</v>
      </c>
      <c r="I19" s="225">
        <f t="shared" si="0"/>
        <v>73</v>
      </c>
      <c r="J19" s="54"/>
      <c r="K19" s="462">
        <v>2032.5</v>
      </c>
      <c r="L19" s="463">
        <v>67</v>
      </c>
      <c r="M19" s="42"/>
      <c r="N19" s="283">
        <v>2062.46</v>
      </c>
      <c r="O19" s="245">
        <v>73</v>
      </c>
      <c r="P19" s="475">
        <f t="shared" si="3"/>
        <v>29.960000000000036</v>
      </c>
      <c r="Q19" s="328">
        <f t="shared" si="3"/>
        <v>0</v>
      </c>
      <c r="R19" s="437"/>
      <c r="S19" s="469" t="s">
        <v>122</v>
      </c>
      <c r="T19" s="13"/>
      <c r="U19" s="13"/>
      <c r="V19" s="13"/>
    </row>
    <row r="20" spans="2:22" ht="32.25" hidden="1" customHeight="1" thickTop="1" thickBot="1" x14ac:dyDescent="0.35">
      <c r="B20" s="30" t="s">
        <v>119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54"/>
      <c r="K20" s="279"/>
      <c r="L20" s="214"/>
      <c r="M20" s="42"/>
      <c r="N20" s="244"/>
      <c r="O20" s="245"/>
      <c r="P20" s="327">
        <f t="shared" si="3"/>
        <v>0</v>
      </c>
      <c r="Q20" s="328">
        <f t="shared" si="3"/>
        <v>0</v>
      </c>
      <c r="R20" s="388"/>
      <c r="S20" s="422"/>
      <c r="T20" s="13"/>
      <c r="U20" s="13"/>
      <c r="V20" s="13"/>
    </row>
    <row r="21" spans="2:22" ht="32.25" customHeight="1" thickTop="1" thickBot="1" x14ac:dyDescent="0.35">
      <c r="B21" s="30" t="s">
        <v>61</v>
      </c>
      <c r="C21" s="28"/>
      <c r="D21" s="29"/>
      <c r="E21" s="30"/>
      <c r="F21" s="451">
        <v>523.70000000000005</v>
      </c>
      <c r="G21" s="452">
        <v>20</v>
      </c>
      <c r="H21" s="458">
        <f t="shared" si="0"/>
        <v>523.70000000000005</v>
      </c>
      <c r="I21" s="457">
        <f t="shared" si="0"/>
        <v>20</v>
      </c>
      <c r="J21" s="455"/>
      <c r="K21" s="372">
        <v>523.70000000000005</v>
      </c>
      <c r="L21" s="373">
        <v>20</v>
      </c>
      <c r="M21" s="42"/>
      <c r="N21" s="244">
        <v>523.70000000000005</v>
      </c>
      <c r="O21" s="245">
        <v>20</v>
      </c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54"/>
      <c r="K22" s="279"/>
      <c r="L22" s="214"/>
      <c r="M22" s="42"/>
      <c r="N22" s="244"/>
      <c r="O22" s="245"/>
      <c r="P22" s="327">
        <f t="shared" si="3"/>
        <v>0</v>
      </c>
      <c r="Q22" s="328">
        <f t="shared" si="3"/>
        <v>0</v>
      </c>
      <c r="R22" s="389"/>
      <c r="S22" s="422"/>
      <c r="T22" s="78"/>
      <c r="U22" s="78"/>
      <c r="V22" s="13"/>
    </row>
    <row r="23" spans="2:22" ht="29.25" customHeight="1" thickTop="1" thickBot="1" x14ac:dyDescent="0.35">
      <c r="B23" s="30" t="s">
        <v>26</v>
      </c>
      <c r="C23" s="28">
        <v>1585.3</v>
      </c>
      <c r="D23" s="29">
        <v>88</v>
      </c>
      <c r="E23" s="30"/>
      <c r="F23" s="28"/>
      <c r="G23" s="31"/>
      <c r="H23" s="458">
        <f t="shared" si="0"/>
        <v>1585.3</v>
      </c>
      <c r="I23" s="457">
        <f t="shared" si="0"/>
        <v>88</v>
      </c>
      <c r="J23" s="455"/>
      <c r="K23" s="372">
        <v>1585.3</v>
      </c>
      <c r="L23" s="373">
        <v>88</v>
      </c>
      <c r="M23" s="42"/>
      <c r="N23" s="283">
        <v>1586.3</v>
      </c>
      <c r="O23" s="245">
        <v>88</v>
      </c>
      <c r="P23" s="475">
        <f t="shared" si="3"/>
        <v>1</v>
      </c>
      <c r="Q23" s="328">
        <f t="shared" si="3"/>
        <v>0</v>
      </c>
      <c r="R23" s="390"/>
      <c r="S23" s="426"/>
      <c r="T23" s="13"/>
      <c r="U23" s="13"/>
      <c r="V23" s="13"/>
    </row>
    <row r="24" spans="2:22" ht="29.25" hidden="1" customHeight="1" thickTop="1" thickBot="1" x14ac:dyDescent="0.35">
      <c r="B24" s="30" t="s">
        <v>94</v>
      </c>
      <c r="C24" s="28"/>
      <c r="D24" s="29"/>
      <c r="E24" s="30"/>
      <c r="F24" s="28"/>
      <c r="G24" s="31"/>
      <c r="H24" s="227">
        <f t="shared" ref="H24:I47" si="4">F24+C24</f>
        <v>0</v>
      </c>
      <c r="I24" s="225">
        <f t="shared" si="4"/>
        <v>0</v>
      </c>
      <c r="J24" s="54"/>
      <c r="K24" s="279"/>
      <c r="L24" s="214"/>
      <c r="M24" s="42"/>
      <c r="N24" s="244"/>
      <c r="O24" s="245"/>
      <c r="P24" s="327">
        <f t="shared" si="3"/>
        <v>0</v>
      </c>
      <c r="Q24" s="328">
        <f t="shared" si="3"/>
        <v>0</v>
      </c>
      <c r="R24" s="414"/>
      <c r="S24" s="426"/>
      <c r="T24" s="13"/>
      <c r="U24" s="13"/>
      <c r="V24" s="13"/>
    </row>
    <row r="25" spans="2:22" ht="29.25" customHeight="1" thickTop="1" thickBot="1" x14ac:dyDescent="0.35">
      <c r="B25" s="30" t="s">
        <v>29</v>
      </c>
      <c r="C25" s="28"/>
      <c r="D25" s="29"/>
      <c r="E25" s="30"/>
      <c r="F25" s="28">
        <v>1643.48</v>
      </c>
      <c r="G25" s="31">
        <v>362</v>
      </c>
      <c r="H25" s="227">
        <f t="shared" si="4"/>
        <v>1643.48</v>
      </c>
      <c r="I25" s="225">
        <f t="shared" si="4"/>
        <v>362</v>
      </c>
      <c r="J25" s="54"/>
      <c r="K25" s="279">
        <v>1643.68</v>
      </c>
      <c r="L25" s="214">
        <v>362</v>
      </c>
      <c r="M25" s="42"/>
      <c r="N25" s="283">
        <v>1648.02</v>
      </c>
      <c r="O25" s="284">
        <v>363</v>
      </c>
      <c r="P25" s="475">
        <f t="shared" si="3"/>
        <v>4.5399999999999636</v>
      </c>
      <c r="Q25" s="476">
        <f t="shared" si="3"/>
        <v>1</v>
      </c>
      <c r="R25" s="438"/>
      <c r="S25" s="422"/>
      <c r="T25" s="13"/>
      <c r="U25" s="13"/>
      <c r="V25" s="13"/>
    </row>
    <row r="26" spans="2:22" ht="32.25" hidden="1" customHeight="1" x14ac:dyDescent="0.3">
      <c r="B26" s="30" t="s">
        <v>27</v>
      </c>
      <c r="C26" s="28"/>
      <c r="D26" s="29"/>
      <c r="E26" s="30"/>
      <c r="F26" s="28"/>
      <c r="G26" s="31"/>
      <c r="H26" s="227">
        <f t="shared" si="4"/>
        <v>0</v>
      </c>
      <c r="I26" s="225">
        <f t="shared" si="4"/>
        <v>0</v>
      </c>
      <c r="J26" s="54"/>
      <c r="K26" s="279"/>
      <c r="L26" s="214"/>
      <c r="M26" s="42"/>
      <c r="N26" s="244"/>
      <c r="O26" s="245"/>
      <c r="P26" s="327">
        <f t="shared" si="3"/>
        <v>0</v>
      </c>
      <c r="Q26" s="328">
        <f t="shared" si="3"/>
        <v>0</v>
      </c>
      <c r="R26" s="391"/>
      <c r="S26" s="426"/>
      <c r="T26" s="13"/>
      <c r="U26" s="13"/>
      <c r="V26" s="13"/>
    </row>
    <row r="27" spans="2:22" ht="29.25" hidden="1" customHeight="1" thickTop="1" thickBot="1" x14ac:dyDescent="0.35">
      <c r="B27" s="30" t="s">
        <v>72</v>
      </c>
      <c r="C27" s="28"/>
      <c r="D27" s="29"/>
      <c r="E27" s="30"/>
      <c r="F27" s="87"/>
      <c r="G27" s="88"/>
      <c r="H27" s="227">
        <f t="shared" si="4"/>
        <v>0</v>
      </c>
      <c r="I27" s="225">
        <f t="shared" si="4"/>
        <v>0</v>
      </c>
      <c r="J27" s="54"/>
      <c r="K27" s="279"/>
      <c r="L27" s="214"/>
      <c r="M27" s="42"/>
      <c r="N27" s="244"/>
      <c r="O27" s="245"/>
      <c r="P27" s="327">
        <f t="shared" si="3"/>
        <v>0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customHeight="1" thickTop="1" thickBot="1" x14ac:dyDescent="0.35">
      <c r="B28" s="64" t="s">
        <v>33</v>
      </c>
      <c r="C28" s="28">
        <v>2.33</v>
      </c>
      <c r="D28" s="29">
        <v>0</v>
      </c>
      <c r="E28" s="30"/>
      <c r="F28" s="87"/>
      <c r="G28" s="88"/>
      <c r="H28" s="227">
        <f t="shared" si="4"/>
        <v>2.33</v>
      </c>
      <c r="I28" s="225">
        <f t="shared" si="4"/>
        <v>0</v>
      </c>
      <c r="J28" s="54"/>
      <c r="K28" s="279"/>
      <c r="L28" s="214"/>
      <c r="M28" s="42"/>
      <c r="N28" s="244"/>
      <c r="O28" s="245"/>
      <c r="P28" s="327">
        <f t="shared" si="3"/>
        <v>-2.33</v>
      </c>
      <c r="Q28" s="328">
        <f t="shared" si="3"/>
        <v>0</v>
      </c>
      <c r="R28" s="211"/>
      <c r="S28" s="489" t="s">
        <v>129</v>
      </c>
      <c r="T28" s="13"/>
      <c r="U28" s="13"/>
      <c r="V28" s="13"/>
    </row>
    <row r="29" spans="2:22" ht="32.25" hidden="1" customHeight="1" x14ac:dyDescent="0.3">
      <c r="B29" s="30" t="s">
        <v>34</v>
      </c>
      <c r="C29" s="28"/>
      <c r="D29" s="29"/>
      <c r="E29" s="30"/>
      <c r="F29" s="87"/>
      <c r="G29" s="88"/>
      <c r="H29" s="227">
        <f t="shared" si="4"/>
        <v>0</v>
      </c>
      <c r="I29" s="225">
        <f t="shared" si="4"/>
        <v>0</v>
      </c>
      <c r="J29" s="54"/>
      <c r="K29" s="279"/>
      <c r="L29" s="214"/>
      <c r="M29" s="42"/>
      <c r="N29" s="244"/>
      <c r="O29" s="245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x14ac:dyDescent="0.3">
      <c r="B30" s="30" t="s">
        <v>70</v>
      </c>
      <c r="C30" s="28"/>
      <c r="D30" s="29"/>
      <c r="E30" s="30"/>
      <c r="F30" s="87"/>
      <c r="G30" s="88"/>
      <c r="H30" s="227">
        <f t="shared" si="4"/>
        <v>0</v>
      </c>
      <c r="I30" s="225">
        <f t="shared" si="4"/>
        <v>0</v>
      </c>
      <c r="J30" s="54"/>
      <c r="K30" s="279"/>
      <c r="L30" s="214"/>
      <c r="M30" s="42"/>
      <c r="N30" s="244"/>
      <c r="O30" s="245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30" t="s">
        <v>39</v>
      </c>
      <c r="C31" s="28"/>
      <c r="D31" s="29"/>
      <c r="E31" s="30"/>
      <c r="F31" s="87">
        <v>15937.14</v>
      </c>
      <c r="G31" s="88">
        <v>586</v>
      </c>
      <c r="H31" s="226">
        <f t="shared" si="4"/>
        <v>15937.14</v>
      </c>
      <c r="I31" s="228">
        <f t="shared" si="4"/>
        <v>586</v>
      </c>
      <c r="J31" s="54"/>
      <c r="K31" s="462">
        <v>16182.14</v>
      </c>
      <c r="L31" s="214">
        <v>586</v>
      </c>
      <c r="M31" s="42"/>
      <c r="N31" s="283">
        <v>15950.92</v>
      </c>
      <c r="O31" s="245">
        <v>586</v>
      </c>
      <c r="P31" s="475">
        <f t="shared" si="3"/>
        <v>13.780000000000655</v>
      </c>
      <c r="Q31" s="328">
        <f t="shared" si="3"/>
        <v>0</v>
      </c>
      <c r="R31" s="387"/>
      <c r="S31" s="469" t="s">
        <v>123</v>
      </c>
      <c r="T31" s="13"/>
      <c r="U31" s="13"/>
      <c r="V31" s="13"/>
    </row>
    <row r="32" spans="2:22" ht="29.25" customHeight="1" thickTop="1" thickBot="1" x14ac:dyDescent="0.35">
      <c r="B32" s="212" t="s">
        <v>120</v>
      </c>
      <c r="C32" s="28">
        <v>1460</v>
      </c>
      <c r="D32" s="29">
        <v>146</v>
      </c>
      <c r="E32" s="30"/>
      <c r="F32" s="87"/>
      <c r="G32" s="88"/>
      <c r="H32" s="470">
        <f t="shared" si="4"/>
        <v>1460</v>
      </c>
      <c r="I32" s="471">
        <f t="shared" si="4"/>
        <v>146</v>
      </c>
      <c r="J32" s="455"/>
      <c r="K32" s="372">
        <v>1460</v>
      </c>
      <c r="L32" s="373">
        <v>146</v>
      </c>
      <c r="M32" s="42"/>
      <c r="N32" s="244">
        <v>1460</v>
      </c>
      <c r="O32" s="245">
        <v>146</v>
      </c>
      <c r="P32" s="327">
        <f t="shared" si="3"/>
        <v>0</v>
      </c>
      <c r="Q32" s="328">
        <f t="shared" si="3"/>
        <v>0</v>
      </c>
      <c r="R32" s="387"/>
      <c r="S32" s="422"/>
      <c r="T32" s="13"/>
      <c r="U32" s="13"/>
      <c r="V32" s="13"/>
    </row>
    <row r="33" spans="1:22" ht="29.25" customHeight="1" thickTop="1" thickBot="1" x14ac:dyDescent="0.35">
      <c r="B33" s="212" t="s">
        <v>57</v>
      </c>
      <c r="C33" s="28"/>
      <c r="D33" s="29"/>
      <c r="E33" s="30"/>
      <c r="F33" s="87">
        <v>13750</v>
      </c>
      <c r="G33" s="88">
        <v>1375</v>
      </c>
      <c r="H33" s="470">
        <f t="shared" si="4"/>
        <v>13750</v>
      </c>
      <c r="I33" s="471">
        <f t="shared" si="4"/>
        <v>1375</v>
      </c>
      <c r="J33" s="455"/>
      <c r="K33" s="372">
        <v>13750</v>
      </c>
      <c r="L33" s="373">
        <v>1375</v>
      </c>
      <c r="M33" s="42"/>
      <c r="N33" s="244">
        <v>13750</v>
      </c>
      <c r="O33" s="245">
        <v>1375</v>
      </c>
      <c r="P33" s="327">
        <f t="shared" si="3"/>
        <v>0</v>
      </c>
      <c r="Q33" s="328">
        <f t="shared" si="3"/>
        <v>0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262" t="s">
        <v>95</v>
      </c>
      <c r="C34" s="96">
        <v>2800</v>
      </c>
      <c r="D34" s="97">
        <v>280</v>
      </c>
      <c r="E34" s="98"/>
      <c r="F34" s="96"/>
      <c r="G34" s="103"/>
      <c r="H34" s="470">
        <f t="shared" si="4"/>
        <v>2800</v>
      </c>
      <c r="I34" s="471">
        <f t="shared" si="4"/>
        <v>280</v>
      </c>
      <c r="J34" s="455"/>
      <c r="K34" s="372">
        <v>2800</v>
      </c>
      <c r="L34" s="373">
        <v>280</v>
      </c>
      <c r="M34" s="42"/>
      <c r="N34" s="244">
        <v>2800</v>
      </c>
      <c r="O34" s="245">
        <v>280</v>
      </c>
      <c r="P34" s="327">
        <f t="shared" si="3"/>
        <v>0</v>
      </c>
      <c r="Q34" s="328">
        <f t="shared" si="3"/>
        <v>0</v>
      </c>
      <c r="R34" s="417"/>
      <c r="S34" s="422"/>
      <c r="T34" s="13"/>
      <c r="U34" s="13"/>
      <c r="V34" s="13"/>
    </row>
    <row r="35" spans="1:22" ht="32.25" hidden="1" customHeight="1" x14ac:dyDescent="0.3">
      <c r="B35" s="102" t="s">
        <v>32</v>
      </c>
      <c r="C35" s="96"/>
      <c r="D35" s="97"/>
      <c r="E35" s="102"/>
      <c r="F35" s="96"/>
      <c r="G35" s="103"/>
      <c r="H35" s="226">
        <f t="shared" si="4"/>
        <v>0</v>
      </c>
      <c r="I35" s="228">
        <f t="shared" si="4"/>
        <v>0</v>
      </c>
      <c r="J35" s="54"/>
      <c r="K35" s="279"/>
      <c r="L35" s="214"/>
      <c r="M35" s="42"/>
      <c r="N35" s="244"/>
      <c r="O35" s="245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x14ac:dyDescent="0.3">
      <c r="B36" s="102" t="s">
        <v>31</v>
      </c>
      <c r="C36" s="96"/>
      <c r="D36" s="97"/>
      <c r="E36" s="102"/>
      <c r="F36" s="96"/>
      <c r="G36" s="103"/>
      <c r="H36" s="226">
        <f t="shared" si="4"/>
        <v>0</v>
      </c>
      <c r="I36" s="228">
        <f t="shared" si="4"/>
        <v>0</v>
      </c>
      <c r="J36" s="54"/>
      <c r="K36" s="279"/>
      <c r="L36" s="214"/>
      <c r="M36" s="42"/>
      <c r="N36" s="244"/>
      <c r="O36" s="245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hidden="1" customHeight="1" x14ac:dyDescent="0.3">
      <c r="B37" s="110" t="s">
        <v>38</v>
      </c>
      <c r="C37" s="28"/>
      <c r="D37" s="29"/>
      <c r="E37" s="102"/>
      <c r="F37" s="96"/>
      <c r="G37" s="103"/>
      <c r="H37" s="226">
        <f t="shared" si="4"/>
        <v>0</v>
      </c>
      <c r="I37" s="228">
        <f t="shared" si="4"/>
        <v>0</v>
      </c>
      <c r="J37" s="54"/>
      <c r="K37" s="279"/>
      <c r="L37" s="214"/>
      <c r="M37" s="42"/>
      <c r="N37" s="244"/>
      <c r="O37" s="245"/>
      <c r="P37" s="327">
        <f t="shared" si="3"/>
        <v>0</v>
      </c>
      <c r="Q37" s="328">
        <f t="shared" si="3"/>
        <v>0</v>
      </c>
      <c r="R37" s="389"/>
      <c r="S37" s="422"/>
      <c r="T37" s="13"/>
      <c r="U37" s="13"/>
      <c r="V37" s="13"/>
    </row>
    <row r="38" spans="1:22" ht="29.25" customHeight="1" thickTop="1" thickBot="1" x14ac:dyDescent="0.35">
      <c r="A38" s="109"/>
      <c r="B38" s="344" t="s">
        <v>59</v>
      </c>
      <c r="C38" s="28">
        <v>883.01</v>
      </c>
      <c r="D38" s="29">
        <v>39</v>
      </c>
      <c r="E38" s="102"/>
      <c r="F38" s="96"/>
      <c r="G38" s="103"/>
      <c r="H38" s="470">
        <f t="shared" si="4"/>
        <v>883.01</v>
      </c>
      <c r="I38" s="471">
        <f t="shared" si="4"/>
        <v>39</v>
      </c>
      <c r="J38" s="455"/>
      <c r="K38" s="372">
        <v>883.01</v>
      </c>
      <c r="L38" s="373">
        <v>39</v>
      </c>
      <c r="M38" s="42"/>
      <c r="N38" s="283">
        <v>878.85</v>
      </c>
      <c r="O38" s="245">
        <v>39</v>
      </c>
      <c r="P38" s="475">
        <f t="shared" si="3"/>
        <v>-4.1599999999999682</v>
      </c>
      <c r="Q38" s="328">
        <f t="shared" si="3"/>
        <v>0</v>
      </c>
      <c r="R38" s="389"/>
      <c r="S38" s="426"/>
      <c r="T38" s="13"/>
      <c r="U38" s="13"/>
      <c r="V38" s="13"/>
    </row>
    <row r="39" spans="1:22" ht="36" thickTop="1" thickBot="1" x14ac:dyDescent="0.35">
      <c r="B39" s="501" t="s">
        <v>121</v>
      </c>
      <c r="C39" s="28"/>
      <c r="D39" s="29"/>
      <c r="E39" s="102"/>
      <c r="F39" s="96">
        <v>1792.6</v>
      </c>
      <c r="G39" s="103">
        <v>2</v>
      </c>
      <c r="H39" s="229">
        <f t="shared" si="4"/>
        <v>1792.6</v>
      </c>
      <c r="I39" s="230">
        <f t="shared" si="4"/>
        <v>2</v>
      </c>
      <c r="J39" s="54"/>
      <c r="K39" s="462">
        <v>1762</v>
      </c>
      <c r="L39" s="214">
        <v>2</v>
      </c>
      <c r="M39" s="42"/>
      <c r="N39" s="478">
        <v>0</v>
      </c>
      <c r="O39" s="479">
        <v>0</v>
      </c>
      <c r="P39" s="475">
        <f t="shared" si="3"/>
        <v>-1792.6</v>
      </c>
      <c r="Q39" s="476">
        <f t="shared" si="3"/>
        <v>-2</v>
      </c>
      <c r="R39" s="114"/>
      <c r="S39" s="472" t="s">
        <v>124</v>
      </c>
      <c r="T39" s="13"/>
      <c r="U39" s="13"/>
      <c r="V39" s="13"/>
    </row>
    <row r="40" spans="1:22" ht="20.25" hidden="1" thickTop="1" thickBot="1" x14ac:dyDescent="0.35">
      <c r="B40" s="30" t="s">
        <v>96</v>
      </c>
      <c r="C40" s="115"/>
      <c r="D40" s="29"/>
      <c r="E40" s="102"/>
      <c r="F40" s="96"/>
      <c r="G40" s="103"/>
      <c r="H40" s="229">
        <f t="shared" si="4"/>
        <v>0</v>
      </c>
      <c r="I40" s="230">
        <f t="shared" si="4"/>
        <v>0</v>
      </c>
      <c r="J40" s="54"/>
      <c r="K40" s="279"/>
      <c r="L40" s="214"/>
      <c r="M40" s="42"/>
      <c r="N40" s="244"/>
      <c r="O40" s="245"/>
      <c r="P40" s="327">
        <f t="shared" ref="P40:Q44" si="5">H40-K40</f>
        <v>0</v>
      </c>
      <c r="Q40" s="328">
        <f t="shared" si="5"/>
        <v>0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4"/>
        <v>0</v>
      </c>
      <c r="I41" s="230">
        <f t="shared" si="4"/>
        <v>0</v>
      </c>
      <c r="J41" s="54"/>
      <c r="K41" s="280"/>
      <c r="L41" s="256"/>
      <c r="M41" s="42"/>
      <c r="N41" s="244"/>
      <c r="O41" s="245"/>
      <c r="P41" s="327">
        <f t="shared" si="5"/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4"/>
        <v>0</v>
      </c>
      <c r="I42" s="230">
        <f t="shared" si="4"/>
        <v>0</v>
      </c>
      <c r="J42" s="124"/>
      <c r="K42" s="281"/>
      <c r="L42" s="216"/>
      <c r="M42" s="124"/>
      <c r="N42" s="244"/>
      <c r="O42" s="245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4"/>
        <v>0</v>
      </c>
      <c r="I43" s="230">
        <f t="shared" si="4"/>
        <v>0</v>
      </c>
      <c r="J43" s="54"/>
      <c r="K43" s="281"/>
      <c r="L43" s="216"/>
      <c r="M43" s="124"/>
      <c r="N43" s="244"/>
      <c r="O43" s="245"/>
      <c r="P43" s="327">
        <f t="shared" si="5"/>
        <v>0</v>
      </c>
      <c r="Q43" s="328">
        <f t="shared" si="5"/>
        <v>0</v>
      </c>
      <c r="R43" s="389"/>
      <c r="S43" s="422"/>
      <c r="T43" s="13"/>
      <c r="U43" s="13"/>
      <c r="V43" s="13"/>
    </row>
    <row r="44" spans="1:22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4"/>
        <v>0</v>
      </c>
      <c r="I44" s="230">
        <f t="shared" si="4"/>
        <v>0</v>
      </c>
      <c r="J44" s="54"/>
      <c r="K44" s="281"/>
      <c r="L44" s="216"/>
      <c r="M44" s="124"/>
      <c r="N44" s="244"/>
      <c r="O44" s="245"/>
      <c r="P44" s="327">
        <f t="shared" si="5"/>
        <v>0</v>
      </c>
      <c r="Q44" s="328">
        <f t="shared" si="5"/>
        <v>0</v>
      </c>
      <c r="R44" s="389"/>
      <c r="S44" s="422"/>
      <c r="T44" s="13"/>
      <c r="U44" s="13"/>
      <c r="V44" s="13"/>
    </row>
    <row r="45" spans="1:22" ht="29.25" hidden="1" customHeight="1" thickTop="1" thickBot="1" x14ac:dyDescent="0.35">
      <c r="B45" s="263" t="s">
        <v>74</v>
      </c>
      <c r="C45" s="115"/>
      <c r="D45" s="29"/>
      <c r="E45" s="30"/>
      <c r="F45" s="28"/>
      <c r="G45" s="259"/>
      <c r="H45" s="257">
        <f t="shared" si="4"/>
        <v>0</v>
      </c>
      <c r="I45" s="230">
        <f t="shared" si="4"/>
        <v>0</v>
      </c>
      <c r="J45" s="54"/>
      <c r="K45" s="281"/>
      <c r="L45" s="216"/>
      <c r="M45" s="124"/>
      <c r="N45" s="244"/>
      <c r="O45" s="245"/>
      <c r="P45" s="327">
        <f>N45-H45</f>
        <v>0</v>
      </c>
      <c r="Q45" s="328">
        <f>O45-I45</f>
        <v>0</v>
      </c>
      <c r="R45" s="389"/>
      <c r="S45" s="422"/>
      <c r="T45" s="13"/>
      <c r="U45" s="13"/>
      <c r="V45" s="13"/>
    </row>
    <row r="46" spans="1:22" ht="45.75" hidden="1" customHeight="1" thickTop="1" thickBot="1" x14ac:dyDescent="0.4">
      <c r="B46" s="263" t="s">
        <v>60</v>
      </c>
      <c r="C46" s="375"/>
      <c r="D46" s="374"/>
      <c r="E46" s="30"/>
      <c r="F46" s="28"/>
      <c r="G46" s="259"/>
      <c r="H46" s="449">
        <f t="shared" si="4"/>
        <v>0</v>
      </c>
      <c r="I46" s="450">
        <f t="shared" si="4"/>
        <v>0</v>
      </c>
      <c r="J46" s="54"/>
      <c r="K46" s="281"/>
      <c r="L46" s="445"/>
      <c r="M46" s="124"/>
      <c r="N46" s="244"/>
      <c r="O46" s="245"/>
      <c r="P46" s="327">
        <f t="shared" ref="P46:Q47" si="6">N46-H46</f>
        <v>0</v>
      </c>
      <c r="Q46" s="328">
        <f t="shared" si="6"/>
        <v>0</v>
      </c>
      <c r="R46" s="389"/>
      <c r="S46" s="447"/>
      <c r="T46" s="13"/>
      <c r="U46" s="13"/>
      <c r="V46" s="13"/>
    </row>
    <row r="47" spans="1:22" ht="33.75" customHeight="1" thickTop="1" thickBot="1" x14ac:dyDescent="0.35">
      <c r="B47" s="263" t="s">
        <v>44</v>
      </c>
      <c r="C47" s="115">
        <v>1474.86</v>
      </c>
      <c r="D47" s="29">
        <v>65</v>
      </c>
      <c r="E47" s="30"/>
      <c r="F47" s="28"/>
      <c r="G47" s="259"/>
      <c r="H47" s="473">
        <f t="shared" si="4"/>
        <v>1474.86</v>
      </c>
      <c r="I47" s="474">
        <f t="shared" si="4"/>
        <v>65</v>
      </c>
      <c r="J47" s="455"/>
      <c r="K47" s="282">
        <v>1474.86</v>
      </c>
      <c r="L47" s="278">
        <v>65</v>
      </c>
      <c r="M47" s="124"/>
      <c r="N47" s="244">
        <v>1474.88</v>
      </c>
      <c r="O47" s="245">
        <v>65</v>
      </c>
      <c r="P47" s="327">
        <f t="shared" si="6"/>
        <v>2.0000000000209184E-2</v>
      </c>
      <c r="Q47" s="328">
        <f t="shared" si="6"/>
        <v>0</v>
      </c>
      <c r="R47" s="389"/>
      <c r="S47" s="422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257">
        <f t="shared" ref="H48:I50" si="7">F48+C48</f>
        <v>0</v>
      </c>
      <c r="I48" s="230">
        <f t="shared" si="7"/>
        <v>0</v>
      </c>
      <c r="J48" s="54"/>
      <c r="K48" s="281"/>
      <c r="L48" s="216"/>
      <c r="M48" s="124"/>
      <c r="N48" s="244"/>
      <c r="O48" s="245"/>
      <c r="P48" s="327">
        <f t="shared" si="2"/>
        <v>0</v>
      </c>
      <c r="Q48" s="328">
        <f t="shared" si="2"/>
        <v>0</v>
      </c>
      <c r="R48" s="389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7"/>
        <v>0</v>
      </c>
      <c r="I49" s="230">
        <f t="shared" si="7"/>
        <v>0</v>
      </c>
      <c r="J49" s="54"/>
      <c r="K49" s="281"/>
      <c r="L49" s="216"/>
      <c r="M49" s="124"/>
      <c r="N49" s="244"/>
      <c r="O49" s="245"/>
      <c r="P49" s="327">
        <f t="shared" si="2"/>
        <v>0</v>
      </c>
      <c r="Q49" s="328">
        <f t="shared" si="2"/>
        <v>0</v>
      </c>
      <c r="R49" s="389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257">
        <f t="shared" si="7"/>
        <v>0</v>
      </c>
      <c r="I50" s="230">
        <f t="shared" si="7"/>
        <v>0</v>
      </c>
      <c r="J50" s="54"/>
      <c r="K50" s="281"/>
      <c r="L50" s="216"/>
      <c r="M50" s="124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18" thickBot="1" x14ac:dyDescent="0.35">
      <c r="B51" s="145"/>
      <c r="D51" s="147"/>
      <c r="F51" s="711" t="s">
        <v>46</v>
      </c>
      <c r="G51" s="711"/>
      <c r="H51" s="148">
        <f>SUM(H5:H34)</f>
        <v>42356.71</v>
      </c>
      <c r="I51" s="149">
        <f>SUM(I5:I34)</f>
        <v>3055</v>
      </c>
      <c r="J51" s="149"/>
      <c r="K51" s="149"/>
      <c r="L51" s="149"/>
      <c r="M51" s="150"/>
      <c r="N51" s="151">
        <f>SUM(N5:N42)</f>
        <v>43293.18</v>
      </c>
      <c r="O51" s="152" t="s">
        <v>47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482" t="s">
        <v>127</v>
      </c>
      <c r="D56" s="483"/>
      <c r="E56" s="484"/>
      <c r="F56" s="484"/>
      <c r="G56" s="484"/>
      <c r="H56" s="484"/>
      <c r="I56" s="484"/>
      <c r="J56" s="484"/>
      <c r="K56" s="484"/>
      <c r="L56" s="480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485" t="s">
        <v>128</v>
      </c>
      <c r="D58" s="486"/>
      <c r="E58" s="487"/>
      <c r="F58" s="487"/>
      <c r="G58" s="487"/>
      <c r="H58" s="487"/>
      <c r="I58" s="488"/>
      <c r="J58" s="488"/>
      <c r="K58" s="488"/>
      <c r="L58" s="181"/>
      <c r="M58" s="181"/>
      <c r="N58" s="181"/>
      <c r="O58" s="181"/>
      <c r="P58" s="179"/>
      <c r="Q58" s="169"/>
    </row>
    <row r="59" spans="2:22" ht="31.5" customHeight="1" x14ac:dyDescent="0.3">
      <c r="B59" s="175"/>
      <c r="C59" s="481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0">
    <mergeCell ref="N2:O3"/>
    <mergeCell ref="P2:Q3"/>
    <mergeCell ref="C3:D3"/>
    <mergeCell ref="F3:G3"/>
    <mergeCell ref="I3:I4"/>
    <mergeCell ref="F51:G51"/>
    <mergeCell ref="B1:C1"/>
    <mergeCell ref="B2:C2"/>
    <mergeCell ref="F2:I2"/>
    <mergeCell ref="J2:L3"/>
  </mergeCells>
  <pageMargins left="0.39" right="0.23622047244094491" top="0.31496062992125984" bottom="0.35433070866141736" header="0.31496062992125984" footer="0.31496062992125984"/>
  <pageSetup paperSize="5" scale="65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63"/>
  <sheetViews>
    <sheetView topLeftCell="J1" zoomScale="85" zoomScaleNormal="85" workbookViewId="0">
      <selection activeCell="S25" sqref="S25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722" t="s">
        <v>0</v>
      </c>
      <c r="C1" s="722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45171</v>
      </c>
      <c r="C2" s="570"/>
      <c r="F2" s="697" t="s">
        <v>1</v>
      </c>
      <c r="G2" s="698"/>
      <c r="H2" s="699"/>
      <c r="I2" s="700"/>
      <c r="J2" s="701" t="s">
        <v>62</v>
      </c>
      <c r="K2" s="701"/>
      <c r="L2" s="702"/>
      <c r="M2" s="221"/>
      <c r="N2" s="719" t="s">
        <v>126</v>
      </c>
      <c r="O2" s="719"/>
      <c r="P2" s="712" t="s">
        <v>4</v>
      </c>
      <c r="Q2" s="713"/>
      <c r="S2" s="12"/>
      <c r="T2" s="13"/>
      <c r="U2" s="13"/>
      <c r="V2" s="13"/>
    </row>
    <row r="3" spans="2:26" ht="18.75" customHeight="1" thickTop="1" thickBot="1" x14ac:dyDescent="0.35">
      <c r="B3" s="568"/>
      <c r="C3" s="723" t="s">
        <v>93</v>
      </c>
      <c r="D3" s="706"/>
      <c r="E3" s="14"/>
      <c r="F3" s="707" t="s">
        <v>104</v>
      </c>
      <c r="G3" s="708"/>
      <c r="H3" s="233"/>
      <c r="I3" s="709" t="s">
        <v>3</v>
      </c>
      <c r="J3" s="703"/>
      <c r="K3" s="703"/>
      <c r="L3" s="704"/>
      <c r="M3" s="222"/>
      <c r="N3" s="719"/>
      <c r="O3" s="719"/>
      <c r="P3" s="714"/>
      <c r="Q3" s="715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10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492"/>
      <c r="S5" s="12"/>
      <c r="T5" s="13"/>
      <c r="U5" s="13"/>
      <c r="V5" s="13"/>
    </row>
    <row r="6" spans="2:26" ht="23.25" hidden="1" customHeight="1" x14ac:dyDescent="0.3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493"/>
      <c r="S6" s="180"/>
      <c r="T6" s="13"/>
      <c r="U6" s="46"/>
      <c r="V6" s="47"/>
      <c r="W6" s="48"/>
      <c r="X6" s="49"/>
      <c r="Y6" s="50"/>
      <c r="Z6" s="1"/>
    </row>
    <row r="7" spans="2:26" ht="30" hidden="1" customHeight="1" thickTop="1" thickBot="1" x14ac:dyDescent="0.35">
      <c r="B7" s="30" t="s">
        <v>13</v>
      </c>
      <c r="C7" s="60"/>
      <c r="D7" s="29"/>
      <c r="E7" s="30"/>
      <c r="F7" s="28"/>
      <c r="G7" s="31"/>
      <c r="H7" s="223">
        <f t="shared" si="0"/>
        <v>0</v>
      </c>
      <c r="I7" s="41">
        <f t="shared" si="0"/>
        <v>0</v>
      </c>
      <c r="J7" s="54"/>
      <c r="K7" s="279"/>
      <c r="L7" s="214"/>
      <c r="M7" s="42"/>
      <c r="N7" s="244"/>
      <c r="O7" s="245"/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x14ac:dyDescent="0.3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494"/>
      <c r="S8" s="491"/>
      <c r="T8" s="13"/>
      <c r="U8" s="13"/>
      <c r="V8" s="13"/>
    </row>
    <row r="9" spans="2:26" ht="30" customHeight="1" thickTop="1" thickBot="1" x14ac:dyDescent="0.35">
      <c r="B9" s="514" t="s">
        <v>105</v>
      </c>
      <c r="C9" s="28"/>
      <c r="D9" s="29"/>
      <c r="E9" s="267"/>
      <c r="F9" s="28">
        <v>464.05</v>
      </c>
      <c r="G9" s="31">
        <v>15</v>
      </c>
      <c r="H9" s="224">
        <f t="shared" si="0"/>
        <v>464.05</v>
      </c>
      <c r="I9" s="225">
        <f t="shared" si="0"/>
        <v>15</v>
      </c>
      <c r="J9" s="54"/>
      <c r="K9" s="279">
        <v>463.87</v>
      </c>
      <c r="L9" s="214">
        <v>15</v>
      </c>
      <c r="M9" s="42"/>
      <c r="N9" s="547">
        <v>464.05</v>
      </c>
      <c r="O9" s="548">
        <v>15</v>
      </c>
      <c r="P9" s="325">
        <f t="shared" si="1"/>
        <v>0.18000000000000682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514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547"/>
      <c r="O10" s="548"/>
      <c r="P10" s="325">
        <f t="shared" si="1"/>
        <v>0</v>
      </c>
      <c r="Q10" s="326">
        <f t="shared" si="1"/>
        <v>0</v>
      </c>
      <c r="R10" s="495"/>
      <c r="S10" s="45"/>
      <c r="T10" s="13"/>
      <c r="U10" s="13"/>
      <c r="V10" s="13"/>
    </row>
    <row r="11" spans="2:26" ht="28.5" customHeight="1" thickTop="1" thickBot="1" x14ac:dyDescent="0.35">
      <c r="B11" s="514" t="s">
        <v>17</v>
      </c>
      <c r="C11" s="28"/>
      <c r="D11" s="29"/>
      <c r="E11" s="30"/>
      <c r="F11" s="28">
        <v>120</v>
      </c>
      <c r="G11" s="31">
        <v>12</v>
      </c>
      <c r="H11" s="224">
        <f t="shared" si="0"/>
        <v>120</v>
      </c>
      <c r="I11" s="225">
        <f t="shared" si="0"/>
        <v>12</v>
      </c>
      <c r="J11" s="54"/>
      <c r="K11" s="279">
        <v>120</v>
      </c>
      <c r="L11" s="214">
        <v>12</v>
      </c>
      <c r="M11" s="42"/>
      <c r="N11" s="547">
        <v>130</v>
      </c>
      <c r="O11" s="548">
        <v>13</v>
      </c>
      <c r="P11" s="553">
        <f t="shared" si="1"/>
        <v>10</v>
      </c>
      <c r="Q11" s="554">
        <f t="shared" si="1"/>
        <v>1</v>
      </c>
      <c r="R11" s="495"/>
      <c r="S11" s="180"/>
      <c r="T11" s="13"/>
      <c r="U11" s="13"/>
      <c r="V11" s="13"/>
    </row>
    <row r="12" spans="2:26" ht="30" hidden="1" customHeight="1" thickTop="1" thickBot="1" x14ac:dyDescent="0.35">
      <c r="B12" s="514" t="s">
        <v>106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54"/>
      <c r="K12" s="279"/>
      <c r="L12" s="214"/>
      <c r="M12" s="42"/>
      <c r="N12" s="547"/>
      <c r="O12" s="548"/>
      <c r="P12" s="327">
        <f t="shared" ref="P12:Q50" si="2">H12-K12</f>
        <v>0</v>
      </c>
      <c r="Q12" s="448">
        <f t="shared" si="2"/>
        <v>0</v>
      </c>
      <c r="R12" s="410"/>
      <c r="S12" s="446"/>
      <c r="T12" s="13"/>
      <c r="U12" s="13"/>
      <c r="V12" s="13"/>
    </row>
    <row r="13" spans="2:26" ht="30" customHeight="1" thickTop="1" thickBot="1" x14ac:dyDescent="0.35">
      <c r="B13" s="514" t="s">
        <v>18</v>
      </c>
      <c r="C13" s="28">
        <v>110</v>
      </c>
      <c r="D13" s="29">
        <v>11</v>
      </c>
      <c r="E13" s="30"/>
      <c r="F13" s="28">
        <v>50</v>
      </c>
      <c r="G13" s="31">
        <v>5</v>
      </c>
      <c r="H13" s="521">
        <f t="shared" si="0"/>
        <v>160</v>
      </c>
      <c r="I13" s="522">
        <f t="shared" si="0"/>
        <v>16</v>
      </c>
      <c r="J13" s="523"/>
      <c r="K13" s="524">
        <v>160</v>
      </c>
      <c r="L13" s="525">
        <v>16</v>
      </c>
      <c r="M13" s="526"/>
      <c r="N13" s="547">
        <v>160</v>
      </c>
      <c r="O13" s="548">
        <v>16</v>
      </c>
      <c r="P13" s="327">
        <f>N13-H13</f>
        <v>0</v>
      </c>
      <c r="Q13" s="328">
        <f>O13-I13</f>
        <v>0</v>
      </c>
      <c r="R13" s="496"/>
      <c r="S13" s="422"/>
      <c r="T13" s="66"/>
      <c r="U13" s="66"/>
      <c r="V13" s="13"/>
    </row>
    <row r="14" spans="2:26" ht="60.75" customHeight="1" thickTop="1" thickBot="1" x14ac:dyDescent="0.35">
      <c r="B14" s="514" t="s">
        <v>19</v>
      </c>
      <c r="C14" s="60"/>
      <c r="D14" s="29"/>
      <c r="E14" s="30"/>
      <c r="F14" s="60">
        <v>170</v>
      </c>
      <c r="G14" s="31">
        <v>17</v>
      </c>
      <c r="H14" s="521">
        <f t="shared" si="0"/>
        <v>170</v>
      </c>
      <c r="I14" s="522">
        <f t="shared" si="0"/>
        <v>17</v>
      </c>
      <c r="J14" s="527"/>
      <c r="K14" s="528">
        <v>150</v>
      </c>
      <c r="L14" s="529">
        <v>15</v>
      </c>
      <c r="M14" s="526"/>
      <c r="N14" s="549">
        <v>150</v>
      </c>
      <c r="O14" s="550">
        <v>15</v>
      </c>
      <c r="P14" s="475">
        <f t="shared" ref="P14:Q40" si="3">N14-H14</f>
        <v>-20</v>
      </c>
      <c r="Q14" s="476">
        <f t="shared" si="3"/>
        <v>-2</v>
      </c>
      <c r="R14" s="411"/>
      <c r="S14" s="555" t="s">
        <v>136</v>
      </c>
      <c r="T14" s="13"/>
      <c r="U14" s="13"/>
      <c r="V14" s="13"/>
    </row>
    <row r="15" spans="2:26" ht="30" customHeight="1" thickTop="1" thickBot="1" x14ac:dyDescent="0.35">
      <c r="B15" s="515" t="s">
        <v>75</v>
      </c>
      <c r="C15" s="28"/>
      <c r="D15" s="29"/>
      <c r="E15" s="30"/>
      <c r="F15" s="28">
        <v>63.72</v>
      </c>
      <c r="G15" s="31">
        <v>2</v>
      </c>
      <c r="H15" s="530">
        <f t="shared" si="0"/>
        <v>63.72</v>
      </c>
      <c r="I15" s="522">
        <f t="shared" si="0"/>
        <v>2</v>
      </c>
      <c r="J15" s="527"/>
      <c r="K15" s="531">
        <v>96.81</v>
      </c>
      <c r="L15" s="529">
        <v>3</v>
      </c>
      <c r="M15" s="526"/>
      <c r="N15" s="724">
        <v>96.813999999999993</v>
      </c>
      <c r="O15" s="726">
        <v>3</v>
      </c>
      <c r="P15" s="562">
        <f t="shared" si="3"/>
        <v>33.093999999999994</v>
      </c>
      <c r="Q15" s="448">
        <f t="shared" si="3"/>
        <v>1</v>
      </c>
      <c r="R15" s="411"/>
      <c r="S15" s="720" t="s">
        <v>137</v>
      </c>
      <c r="T15" s="13"/>
      <c r="U15" s="13"/>
      <c r="V15" s="13"/>
    </row>
    <row r="16" spans="2:26" ht="30" customHeight="1" thickTop="1" thickBot="1" x14ac:dyDescent="0.35">
      <c r="B16" s="515" t="s">
        <v>69</v>
      </c>
      <c r="C16" s="28"/>
      <c r="D16" s="29"/>
      <c r="E16" s="30"/>
      <c r="F16" s="28">
        <v>33.090000000000003</v>
      </c>
      <c r="G16" s="31">
        <v>0</v>
      </c>
      <c r="H16" s="530">
        <f t="shared" si="0"/>
        <v>33.090000000000003</v>
      </c>
      <c r="I16" s="522">
        <f t="shared" si="0"/>
        <v>0</v>
      </c>
      <c r="J16" s="527"/>
      <c r="K16" s="528"/>
      <c r="L16" s="529"/>
      <c r="M16" s="526"/>
      <c r="N16" s="725"/>
      <c r="O16" s="727"/>
      <c r="P16" s="562">
        <f t="shared" si="3"/>
        <v>-33.090000000000003</v>
      </c>
      <c r="Q16" s="448">
        <f t="shared" si="3"/>
        <v>0</v>
      </c>
      <c r="R16" s="412"/>
      <c r="S16" s="721"/>
      <c r="T16" s="13"/>
      <c r="U16" s="13"/>
      <c r="V16" s="13"/>
    </row>
    <row r="17" spans="2:22" ht="32.25" hidden="1" customHeight="1" thickTop="1" thickBot="1" x14ac:dyDescent="0.35">
      <c r="B17" s="514" t="s">
        <v>21</v>
      </c>
      <c r="C17" s="28"/>
      <c r="D17" s="29"/>
      <c r="E17" s="30"/>
      <c r="F17" s="28"/>
      <c r="G17" s="31"/>
      <c r="H17" s="521">
        <f t="shared" si="0"/>
        <v>0</v>
      </c>
      <c r="I17" s="522">
        <f t="shared" si="0"/>
        <v>0</v>
      </c>
      <c r="J17" s="523"/>
      <c r="K17" s="524"/>
      <c r="L17" s="525"/>
      <c r="M17" s="526"/>
      <c r="N17" s="512"/>
      <c r="O17" s="513"/>
      <c r="P17" s="563">
        <f t="shared" si="3"/>
        <v>0</v>
      </c>
      <c r="Q17" s="564">
        <f t="shared" si="3"/>
        <v>0</v>
      </c>
      <c r="R17" s="412"/>
      <c r="S17" s="556"/>
      <c r="T17" s="13"/>
      <c r="U17" s="13"/>
      <c r="V17" s="13"/>
    </row>
    <row r="18" spans="2:22" ht="64.5" thickTop="1" thickBot="1" x14ac:dyDescent="0.35">
      <c r="B18" s="506" t="s">
        <v>76</v>
      </c>
      <c r="C18" s="508"/>
      <c r="D18" s="509"/>
      <c r="E18" s="507"/>
      <c r="F18" s="510">
        <v>-31.08</v>
      </c>
      <c r="G18" s="511">
        <v>-5</v>
      </c>
      <c r="H18" s="532">
        <f t="shared" si="0"/>
        <v>-31.08</v>
      </c>
      <c r="I18" s="533">
        <f t="shared" si="0"/>
        <v>-5</v>
      </c>
      <c r="J18" s="527"/>
      <c r="K18" s="528"/>
      <c r="L18" s="529"/>
      <c r="M18" s="526"/>
      <c r="N18" s="244"/>
      <c r="O18" s="245"/>
      <c r="P18" s="566">
        <f t="shared" si="3"/>
        <v>31.08</v>
      </c>
      <c r="Q18" s="567">
        <f t="shared" si="3"/>
        <v>5</v>
      </c>
      <c r="R18" s="436"/>
      <c r="S18" s="557" t="s">
        <v>133</v>
      </c>
      <c r="T18" s="13"/>
      <c r="U18" s="13"/>
      <c r="V18" s="13"/>
    </row>
    <row r="19" spans="2:22" ht="29.25" customHeight="1" thickTop="1" thickBot="1" x14ac:dyDescent="0.35">
      <c r="B19" s="514" t="s">
        <v>22</v>
      </c>
      <c r="C19" s="28"/>
      <c r="D19" s="29"/>
      <c r="E19" s="30"/>
      <c r="F19" s="28">
        <v>11894.42</v>
      </c>
      <c r="G19" s="31">
        <v>409</v>
      </c>
      <c r="H19" s="521">
        <f t="shared" si="0"/>
        <v>11894.42</v>
      </c>
      <c r="I19" s="522">
        <f t="shared" si="0"/>
        <v>409</v>
      </c>
      <c r="J19" s="523"/>
      <c r="K19" s="524">
        <v>11894.42</v>
      </c>
      <c r="L19" s="525">
        <v>409</v>
      </c>
      <c r="M19" s="526"/>
      <c r="N19" s="547">
        <v>11919.06</v>
      </c>
      <c r="O19" s="548">
        <v>410</v>
      </c>
      <c r="P19" s="565">
        <f t="shared" si="3"/>
        <v>24.639999999999418</v>
      </c>
      <c r="Q19" s="554">
        <f t="shared" si="3"/>
        <v>1</v>
      </c>
      <c r="R19" s="437"/>
      <c r="S19" s="502"/>
      <c r="T19" s="13"/>
      <c r="U19" s="13"/>
      <c r="V19" s="13"/>
    </row>
    <row r="20" spans="2:22" ht="32.25" hidden="1" customHeight="1" thickTop="1" thickBot="1" x14ac:dyDescent="0.35">
      <c r="B20" s="514" t="s">
        <v>119</v>
      </c>
      <c r="C20" s="28"/>
      <c r="D20" s="29"/>
      <c r="E20" s="30"/>
      <c r="F20" s="28"/>
      <c r="G20" s="31"/>
      <c r="H20" s="521">
        <f t="shared" si="0"/>
        <v>0</v>
      </c>
      <c r="I20" s="522">
        <f t="shared" si="0"/>
        <v>0</v>
      </c>
      <c r="J20" s="523"/>
      <c r="K20" s="524"/>
      <c r="L20" s="525"/>
      <c r="M20" s="526"/>
      <c r="N20" s="547"/>
      <c r="O20" s="548"/>
      <c r="P20" s="327">
        <f t="shared" si="3"/>
        <v>0</v>
      </c>
      <c r="Q20" s="328">
        <f t="shared" si="3"/>
        <v>0</v>
      </c>
      <c r="R20" s="497"/>
      <c r="S20" s="422"/>
      <c r="T20" s="13"/>
      <c r="U20" s="13"/>
      <c r="V20" s="13"/>
    </row>
    <row r="21" spans="2:22" ht="32.25" hidden="1" customHeight="1" thickTop="1" thickBot="1" x14ac:dyDescent="0.35">
      <c r="B21" s="514" t="s">
        <v>61</v>
      </c>
      <c r="C21" s="28"/>
      <c r="D21" s="29"/>
      <c r="E21" s="30"/>
      <c r="F21" s="28"/>
      <c r="G21" s="31"/>
      <c r="H21" s="521">
        <f t="shared" si="0"/>
        <v>0</v>
      </c>
      <c r="I21" s="522">
        <f t="shared" si="0"/>
        <v>0</v>
      </c>
      <c r="J21" s="523"/>
      <c r="K21" s="524"/>
      <c r="L21" s="525"/>
      <c r="M21" s="526"/>
      <c r="N21" s="547"/>
      <c r="O21" s="548"/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514" t="s">
        <v>25</v>
      </c>
      <c r="C22" s="28"/>
      <c r="D22" s="29"/>
      <c r="E22" s="30"/>
      <c r="F22" s="28"/>
      <c r="G22" s="31"/>
      <c r="H22" s="521">
        <f t="shared" si="0"/>
        <v>0</v>
      </c>
      <c r="I22" s="522">
        <f t="shared" si="0"/>
        <v>0</v>
      </c>
      <c r="J22" s="523"/>
      <c r="K22" s="524"/>
      <c r="L22" s="525"/>
      <c r="M22" s="526"/>
      <c r="N22" s="547"/>
      <c r="O22" s="548"/>
      <c r="P22" s="327">
        <f t="shared" si="3"/>
        <v>0</v>
      </c>
      <c r="Q22" s="328">
        <f t="shared" si="3"/>
        <v>0</v>
      </c>
      <c r="R22" s="498"/>
      <c r="S22" s="422"/>
      <c r="T22" s="78"/>
      <c r="U22" s="78"/>
      <c r="V22" s="13"/>
    </row>
    <row r="23" spans="2:22" ht="29.25" customHeight="1" thickTop="1" thickBot="1" x14ac:dyDescent="0.35">
      <c r="B23" s="514" t="s">
        <v>26</v>
      </c>
      <c r="C23" s="28">
        <v>352.7</v>
      </c>
      <c r="D23" s="29">
        <v>20</v>
      </c>
      <c r="E23" s="30"/>
      <c r="F23" s="28">
        <v>2013.8</v>
      </c>
      <c r="G23" s="31">
        <v>111</v>
      </c>
      <c r="H23" s="521">
        <f t="shared" si="0"/>
        <v>2366.5</v>
      </c>
      <c r="I23" s="522">
        <f t="shared" si="0"/>
        <v>131</v>
      </c>
      <c r="J23" s="523"/>
      <c r="K23" s="524">
        <v>2366.5</v>
      </c>
      <c r="L23" s="525">
        <v>131</v>
      </c>
      <c r="M23" s="526"/>
      <c r="N23" s="547">
        <v>2366.5</v>
      </c>
      <c r="O23" s="548">
        <v>131</v>
      </c>
      <c r="P23" s="327">
        <f t="shared" si="3"/>
        <v>0</v>
      </c>
      <c r="Q23" s="328">
        <f t="shared" si="3"/>
        <v>0</v>
      </c>
      <c r="R23" s="499"/>
      <c r="S23" s="426"/>
      <c r="T23" s="13"/>
      <c r="U23" s="13"/>
      <c r="V23" s="13"/>
    </row>
    <row r="24" spans="2:22" ht="29.25" hidden="1" customHeight="1" thickTop="1" thickBot="1" x14ac:dyDescent="0.35">
      <c r="B24" s="514" t="s">
        <v>94</v>
      </c>
      <c r="C24" s="28"/>
      <c r="D24" s="29"/>
      <c r="E24" s="30"/>
      <c r="F24" s="28"/>
      <c r="G24" s="31"/>
      <c r="H24" s="521">
        <f t="shared" ref="H24:I47" si="4">F24+C24</f>
        <v>0</v>
      </c>
      <c r="I24" s="522">
        <f t="shared" si="4"/>
        <v>0</v>
      </c>
      <c r="J24" s="523"/>
      <c r="K24" s="524"/>
      <c r="L24" s="525"/>
      <c r="M24" s="526"/>
      <c r="N24" s="547"/>
      <c r="O24" s="548"/>
      <c r="P24" s="327">
        <f t="shared" si="3"/>
        <v>0</v>
      </c>
      <c r="Q24" s="328">
        <f t="shared" si="3"/>
        <v>0</v>
      </c>
      <c r="R24" s="414"/>
      <c r="S24" s="426"/>
      <c r="T24" s="13"/>
      <c r="U24" s="13"/>
      <c r="V24" s="13"/>
    </row>
    <row r="25" spans="2:22" ht="55.5" customHeight="1" thickTop="1" thickBot="1" x14ac:dyDescent="0.35">
      <c r="B25" s="514" t="s">
        <v>29</v>
      </c>
      <c r="C25" s="28"/>
      <c r="D25" s="29"/>
      <c r="E25" s="30"/>
      <c r="F25" s="28">
        <v>3069.04</v>
      </c>
      <c r="G25" s="31">
        <v>676</v>
      </c>
      <c r="H25" s="530">
        <f t="shared" si="4"/>
        <v>3069.04</v>
      </c>
      <c r="I25" s="534">
        <f t="shared" si="4"/>
        <v>676</v>
      </c>
      <c r="J25" s="527"/>
      <c r="K25" s="528">
        <v>3073.58</v>
      </c>
      <c r="L25" s="529">
        <v>677</v>
      </c>
      <c r="M25" s="526"/>
      <c r="N25" s="547">
        <v>3073.58</v>
      </c>
      <c r="O25" s="548">
        <v>677</v>
      </c>
      <c r="P25" s="327">
        <f t="shared" si="3"/>
        <v>4.5399999999999636</v>
      </c>
      <c r="Q25" s="328">
        <f t="shared" si="3"/>
        <v>1</v>
      </c>
      <c r="R25" s="438"/>
      <c r="S25" s="558" t="s">
        <v>141</v>
      </c>
      <c r="T25" s="13"/>
      <c r="U25" s="13"/>
      <c r="V25" s="13"/>
    </row>
    <row r="26" spans="2:22" ht="32.25" customHeight="1" thickTop="1" thickBot="1" x14ac:dyDescent="0.35">
      <c r="B26" s="514" t="s">
        <v>27</v>
      </c>
      <c r="C26" s="28"/>
      <c r="D26" s="29"/>
      <c r="E26" s="30"/>
      <c r="F26" s="28">
        <v>726.99</v>
      </c>
      <c r="G26" s="31">
        <v>27</v>
      </c>
      <c r="H26" s="521">
        <f t="shared" si="4"/>
        <v>726.99</v>
      </c>
      <c r="I26" s="522">
        <f t="shared" si="4"/>
        <v>27</v>
      </c>
      <c r="J26" s="523"/>
      <c r="K26" s="524">
        <v>727.04</v>
      </c>
      <c r="L26" s="525">
        <v>27</v>
      </c>
      <c r="M26" s="526"/>
      <c r="N26" s="547">
        <v>727.33</v>
      </c>
      <c r="O26" s="548">
        <v>27</v>
      </c>
      <c r="P26" s="327">
        <f t="shared" si="3"/>
        <v>0.34000000000003183</v>
      </c>
      <c r="Q26" s="328">
        <f t="shared" si="3"/>
        <v>0</v>
      </c>
      <c r="R26" s="500"/>
      <c r="S26" s="426"/>
      <c r="T26" s="13"/>
      <c r="U26" s="13"/>
      <c r="V26" s="13"/>
    </row>
    <row r="27" spans="2:22" ht="29.25" hidden="1" customHeight="1" thickTop="1" thickBot="1" x14ac:dyDescent="0.35">
      <c r="B27" s="514" t="s">
        <v>72</v>
      </c>
      <c r="C27" s="28"/>
      <c r="D27" s="29"/>
      <c r="E27" s="30"/>
      <c r="F27" s="87"/>
      <c r="G27" s="88"/>
      <c r="H27" s="521">
        <f t="shared" si="4"/>
        <v>0</v>
      </c>
      <c r="I27" s="522">
        <f t="shared" si="4"/>
        <v>0</v>
      </c>
      <c r="J27" s="523"/>
      <c r="K27" s="524"/>
      <c r="L27" s="525"/>
      <c r="M27" s="526"/>
      <c r="N27" s="547"/>
      <c r="O27" s="548"/>
      <c r="P27" s="327">
        <f t="shared" si="3"/>
        <v>0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hidden="1" customHeight="1" thickTop="1" thickBot="1" x14ac:dyDescent="0.35">
      <c r="B28" s="515" t="s">
        <v>33</v>
      </c>
      <c r="C28" s="28"/>
      <c r="D28" s="29"/>
      <c r="E28" s="30"/>
      <c r="F28" s="87"/>
      <c r="G28" s="88"/>
      <c r="H28" s="521">
        <f t="shared" si="4"/>
        <v>0</v>
      </c>
      <c r="I28" s="522">
        <f t="shared" si="4"/>
        <v>0</v>
      </c>
      <c r="J28" s="523"/>
      <c r="K28" s="524"/>
      <c r="L28" s="525"/>
      <c r="M28" s="526"/>
      <c r="N28" s="547"/>
      <c r="O28" s="548"/>
      <c r="P28" s="327">
        <f t="shared" si="3"/>
        <v>0</v>
      </c>
      <c r="Q28" s="328">
        <f t="shared" si="3"/>
        <v>0</v>
      </c>
      <c r="R28" s="211"/>
      <c r="S28" s="447"/>
      <c r="T28" s="13"/>
      <c r="U28" s="13"/>
      <c r="V28" s="13"/>
    </row>
    <row r="29" spans="2:22" ht="32.25" hidden="1" customHeight="1" thickTop="1" thickBot="1" x14ac:dyDescent="0.35">
      <c r="B29" s="514" t="s">
        <v>34</v>
      </c>
      <c r="C29" s="28"/>
      <c r="D29" s="29"/>
      <c r="E29" s="30"/>
      <c r="F29" s="87"/>
      <c r="G29" s="88"/>
      <c r="H29" s="521">
        <f t="shared" si="4"/>
        <v>0</v>
      </c>
      <c r="I29" s="522">
        <f t="shared" si="4"/>
        <v>0</v>
      </c>
      <c r="J29" s="523"/>
      <c r="K29" s="524"/>
      <c r="L29" s="525"/>
      <c r="M29" s="526"/>
      <c r="N29" s="547"/>
      <c r="O29" s="548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thickTop="1" thickBot="1" x14ac:dyDescent="0.35">
      <c r="B30" s="514" t="s">
        <v>70</v>
      </c>
      <c r="C30" s="28"/>
      <c r="D30" s="29"/>
      <c r="E30" s="30"/>
      <c r="F30" s="87"/>
      <c r="G30" s="88"/>
      <c r="H30" s="521">
        <f t="shared" si="4"/>
        <v>0</v>
      </c>
      <c r="I30" s="522">
        <f t="shared" si="4"/>
        <v>0</v>
      </c>
      <c r="J30" s="523"/>
      <c r="K30" s="524"/>
      <c r="L30" s="525"/>
      <c r="M30" s="526"/>
      <c r="N30" s="547"/>
      <c r="O30" s="548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514" t="s">
        <v>39</v>
      </c>
      <c r="C31" s="28"/>
      <c r="D31" s="29"/>
      <c r="E31" s="30"/>
      <c r="F31" s="87">
        <v>17867.02</v>
      </c>
      <c r="G31" s="88">
        <v>657</v>
      </c>
      <c r="H31" s="535">
        <f t="shared" si="4"/>
        <v>17867.02</v>
      </c>
      <c r="I31" s="536">
        <f t="shared" si="4"/>
        <v>657</v>
      </c>
      <c r="J31" s="523"/>
      <c r="K31" s="524">
        <v>17867.02</v>
      </c>
      <c r="L31" s="525">
        <v>657</v>
      </c>
      <c r="M31" s="526"/>
      <c r="N31" s="547">
        <v>17883.54</v>
      </c>
      <c r="O31" s="548">
        <v>657</v>
      </c>
      <c r="P31" s="475">
        <f t="shared" si="3"/>
        <v>16.520000000000437</v>
      </c>
      <c r="Q31" s="476">
        <f t="shared" si="3"/>
        <v>0</v>
      </c>
      <c r="R31" s="496"/>
      <c r="S31" s="502"/>
      <c r="T31" s="13"/>
      <c r="U31" s="13"/>
      <c r="V31" s="13"/>
    </row>
    <row r="32" spans="2:22" ht="29.25" customHeight="1" thickTop="1" thickBot="1" x14ac:dyDescent="0.35">
      <c r="B32" s="514" t="s">
        <v>120</v>
      </c>
      <c r="C32" s="28">
        <v>380</v>
      </c>
      <c r="D32" s="29">
        <v>38</v>
      </c>
      <c r="E32" s="30"/>
      <c r="F32" s="87"/>
      <c r="G32" s="88"/>
      <c r="H32" s="535">
        <v>390</v>
      </c>
      <c r="I32" s="536">
        <v>39</v>
      </c>
      <c r="J32" s="523"/>
      <c r="K32" s="524">
        <v>390</v>
      </c>
      <c r="L32" s="525">
        <v>39</v>
      </c>
      <c r="M32" s="526"/>
      <c r="N32" s="547">
        <v>370</v>
      </c>
      <c r="O32" s="548">
        <v>37</v>
      </c>
      <c r="P32" s="327">
        <f t="shared" si="3"/>
        <v>-20</v>
      </c>
      <c r="Q32" s="328">
        <f t="shared" si="3"/>
        <v>-2</v>
      </c>
      <c r="R32" s="496"/>
      <c r="S32" s="422"/>
      <c r="T32" s="13"/>
      <c r="U32" s="13"/>
      <c r="V32" s="13"/>
    </row>
    <row r="33" spans="1:22" ht="29.25" customHeight="1" thickTop="1" thickBot="1" x14ac:dyDescent="0.35">
      <c r="B33" s="514" t="s">
        <v>57</v>
      </c>
      <c r="C33" s="28">
        <v>11810</v>
      </c>
      <c r="D33" s="29">
        <v>1181</v>
      </c>
      <c r="E33" s="30"/>
      <c r="F33" s="87"/>
      <c r="G33" s="88"/>
      <c r="H33" s="535">
        <f t="shared" si="4"/>
        <v>11810</v>
      </c>
      <c r="I33" s="536">
        <f t="shared" si="4"/>
        <v>1181</v>
      </c>
      <c r="J33" s="523"/>
      <c r="K33" s="524">
        <v>11810</v>
      </c>
      <c r="L33" s="525">
        <v>1181</v>
      </c>
      <c r="M33" s="526"/>
      <c r="N33" s="547">
        <v>11820</v>
      </c>
      <c r="O33" s="548">
        <v>1182</v>
      </c>
      <c r="P33" s="475">
        <f t="shared" si="3"/>
        <v>10</v>
      </c>
      <c r="Q33" s="476">
        <f t="shared" si="3"/>
        <v>1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516" t="s">
        <v>95</v>
      </c>
      <c r="C34" s="96">
        <v>2570</v>
      </c>
      <c r="D34" s="97">
        <v>257</v>
      </c>
      <c r="E34" s="98"/>
      <c r="F34" s="96"/>
      <c r="G34" s="103"/>
      <c r="H34" s="535">
        <f t="shared" si="4"/>
        <v>2570</v>
      </c>
      <c r="I34" s="536">
        <f t="shared" si="4"/>
        <v>257</v>
      </c>
      <c r="J34" s="523"/>
      <c r="K34" s="524">
        <v>2570</v>
      </c>
      <c r="L34" s="525">
        <v>257</v>
      </c>
      <c r="M34" s="526"/>
      <c r="N34" s="547">
        <v>2570</v>
      </c>
      <c r="O34" s="548">
        <v>57</v>
      </c>
      <c r="P34" s="327">
        <f t="shared" si="3"/>
        <v>0</v>
      </c>
      <c r="Q34" s="328">
        <f t="shared" si="3"/>
        <v>-200</v>
      </c>
      <c r="R34" s="417"/>
      <c r="S34" s="422"/>
      <c r="T34" s="13"/>
      <c r="U34" s="13"/>
      <c r="V34" s="13"/>
    </row>
    <row r="35" spans="1:22" ht="32.25" hidden="1" customHeight="1" thickTop="1" thickBot="1" x14ac:dyDescent="0.35">
      <c r="B35" s="186" t="s">
        <v>32</v>
      </c>
      <c r="C35" s="96"/>
      <c r="D35" s="97"/>
      <c r="E35" s="102"/>
      <c r="F35" s="96"/>
      <c r="G35" s="103"/>
      <c r="H35" s="535">
        <f t="shared" si="4"/>
        <v>0</v>
      </c>
      <c r="I35" s="536">
        <f t="shared" si="4"/>
        <v>0</v>
      </c>
      <c r="J35" s="523"/>
      <c r="K35" s="524"/>
      <c r="L35" s="525"/>
      <c r="M35" s="526"/>
      <c r="N35" s="547"/>
      <c r="O35" s="548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thickTop="1" thickBot="1" x14ac:dyDescent="0.35">
      <c r="B36" s="186" t="s">
        <v>31</v>
      </c>
      <c r="C36" s="96"/>
      <c r="D36" s="97"/>
      <c r="E36" s="102"/>
      <c r="F36" s="96"/>
      <c r="G36" s="103"/>
      <c r="H36" s="535">
        <f t="shared" si="4"/>
        <v>0</v>
      </c>
      <c r="I36" s="536">
        <f t="shared" si="4"/>
        <v>0</v>
      </c>
      <c r="J36" s="523"/>
      <c r="K36" s="524"/>
      <c r="L36" s="525"/>
      <c r="M36" s="526"/>
      <c r="N36" s="547"/>
      <c r="O36" s="548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customHeight="1" thickTop="1" thickBot="1" x14ac:dyDescent="0.35">
      <c r="B37" s="517" t="s">
        <v>132</v>
      </c>
      <c r="C37" s="28"/>
      <c r="D37" s="29"/>
      <c r="E37" s="102"/>
      <c r="F37" s="96">
        <v>405</v>
      </c>
      <c r="G37" s="103">
        <v>27</v>
      </c>
      <c r="H37" s="535">
        <f t="shared" si="4"/>
        <v>405</v>
      </c>
      <c r="I37" s="536">
        <f t="shared" si="4"/>
        <v>27</v>
      </c>
      <c r="J37" s="523"/>
      <c r="K37" s="524">
        <v>405</v>
      </c>
      <c r="L37" s="525">
        <v>27</v>
      </c>
      <c r="M37" s="526"/>
      <c r="N37" s="547">
        <v>375</v>
      </c>
      <c r="O37" s="548">
        <v>25</v>
      </c>
      <c r="P37" s="327">
        <f t="shared" si="3"/>
        <v>-30</v>
      </c>
      <c r="Q37" s="328">
        <f t="shared" si="3"/>
        <v>-2</v>
      </c>
      <c r="R37" s="498"/>
      <c r="S37" s="422"/>
      <c r="T37" s="13"/>
      <c r="U37" s="13"/>
      <c r="V37" s="13"/>
    </row>
    <row r="38" spans="1:22" ht="29.25" hidden="1" customHeight="1" thickTop="1" thickBot="1" x14ac:dyDescent="0.35">
      <c r="A38" s="109"/>
      <c r="B38" s="518" t="s">
        <v>59</v>
      </c>
      <c r="C38" s="28"/>
      <c r="D38" s="29"/>
      <c r="E38" s="102"/>
      <c r="F38" s="96"/>
      <c r="G38" s="103"/>
      <c r="H38" s="535">
        <f t="shared" si="4"/>
        <v>0</v>
      </c>
      <c r="I38" s="536">
        <f t="shared" si="4"/>
        <v>0</v>
      </c>
      <c r="J38" s="523"/>
      <c r="K38" s="524"/>
      <c r="L38" s="525"/>
      <c r="M38" s="526"/>
      <c r="N38" s="547"/>
      <c r="O38" s="548"/>
      <c r="P38" s="327">
        <f t="shared" si="3"/>
        <v>0</v>
      </c>
      <c r="Q38" s="328">
        <f t="shared" si="3"/>
        <v>0</v>
      </c>
      <c r="R38" s="498"/>
      <c r="S38" s="426"/>
      <c r="T38" s="13"/>
      <c r="U38" s="13"/>
      <c r="V38" s="13"/>
    </row>
    <row r="39" spans="1:22" ht="39" thickTop="1" thickBot="1" x14ac:dyDescent="0.35">
      <c r="B39" s="504" t="s">
        <v>130</v>
      </c>
      <c r="C39" s="28"/>
      <c r="D39" s="29"/>
      <c r="E39" s="102"/>
      <c r="F39" s="96">
        <v>6327.6</v>
      </c>
      <c r="G39" s="103">
        <v>7</v>
      </c>
      <c r="H39" s="537">
        <f t="shared" si="4"/>
        <v>6327.6</v>
      </c>
      <c r="I39" s="538">
        <f t="shared" si="4"/>
        <v>7</v>
      </c>
      <c r="J39" s="523"/>
      <c r="K39" s="524">
        <v>6327.6</v>
      </c>
      <c r="L39" s="525">
        <v>7</v>
      </c>
      <c r="M39" s="526"/>
      <c r="N39" s="551"/>
      <c r="O39" s="552"/>
      <c r="P39" s="475">
        <f t="shared" si="3"/>
        <v>-6327.6</v>
      </c>
      <c r="Q39" s="476">
        <f t="shared" si="3"/>
        <v>-7</v>
      </c>
      <c r="R39" s="114"/>
      <c r="S39" s="503"/>
      <c r="T39" s="13"/>
      <c r="U39" s="13"/>
      <c r="V39" s="13"/>
    </row>
    <row r="40" spans="1:22" ht="32.25" customHeight="1" thickTop="1" thickBot="1" x14ac:dyDescent="0.35">
      <c r="B40" s="505" t="s">
        <v>131</v>
      </c>
      <c r="C40" s="115"/>
      <c r="D40" s="29"/>
      <c r="E40" s="102"/>
      <c r="F40" s="96">
        <v>40710</v>
      </c>
      <c r="G40" s="103">
        <v>45</v>
      </c>
      <c r="H40" s="537">
        <f t="shared" si="4"/>
        <v>40710</v>
      </c>
      <c r="I40" s="538">
        <f t="shared" si="4"/>
        <v>45</v>
      </c>
      <c r="J40" s="523"/>
      <c r="K40" s="524">
        <v>40710</v>
      </c>
      <c r="L40" s="525">
        <v>45</v>
      </c>
      <c r="M40" s="526"/>
      <c r="N40" s="547"/>
      <c r="O40" s="548"/>
      <c r="P40" s="475">
        <f t="shared" si="3"/>
        <v>-40710</v>
      </c>
      <c r="Q40" s="476">
        <f t="shared" si="3"/>
        <v>-45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519" t="s">
        <v>37</v>
      </c>
      <c r="C41" s="255"/>
      <c r="D41" s="97"/>
      <c r="E41" s="102"/>
      <c r="F41" s="96"/>
      <c r="G41" s="258"/>
      <c r="H41" s="539">
        <f t="shared" si="4"/>
        <v>0</v>
      </c>
      <c r="I41" s="538">
        <f t="shared" si="4"/>
        <v>0</v>
      </c>
      <c r="J41" s="523"/>
      <c r="K41" s="540"/>
      <c r="L41" s="541"/>
      <c r="M41" s="526"/>
      <c r="N41" s="547"/>
      <c r="O41" s="548"/>
      <c r="P41" s="327">
        <f t="shared" ref="P41:Q44" si="5">H41-K41</f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519" t="s">
        <v>41</v>
      </c>
      <c r="C42" s="255"/>
      <c r="D42" s="97"/>
      <c r="E42" s="111"/>
      <c r="F42" s="96"/>
      <c r="G42" s="258"/>
      <c r="H42" s="539">
        <f t="shared" si="4"/>
        <v>0</v>
      </c>
      <c r="I42" s="538">
        <f t="shared" si="4"/>
        <v>0</v>
      </c>
      <c r="J42" s="542"/>
      <c r="K42" s="543"/>
      <c r="L42" s="544"/>
      <c r="M42" s="542"/>
      <c r="N42" s="547"/>
      <c r="O42" s="548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520" t="s">
        <v>43</v>
      </c>
      <c r="C43" s="115"/>
      <c r="D43" s="29"/>
      <c r="E43" s="30"/>
      <c r="F43" s="28"/>
      <c r="G43" s="259"/>
      <c r="H43" s="539">
        <f t="shared" si="4"/>
        <v>0</v>
      </c>
      <c r="I43" s="538">
        <f t="shared" si="4"/>
        <v>0</v>
      </c>
      <c r="J43" s="523"/>
      <c r="K43" s="543"/>
      <c r="L43" s="544"/>
      <c r="M43" s="542"/>
      <c r="N43" s="547"/>
      <c r="O43" s="548"/>
      <c r="P43" s="327">
        <f t="shared" si="5"/>
        <v>0</v>
      </c>
      <c r="Q43" s="328">
        <f t="shared" si="5"/>
        <v>0</v>
      </c>
      <c r="R43" s="498"/>
      <c r="S43" s="422"/>
      <c r="T43" s="13"/>
      <c r="U43" s="13"/>
      <c r="V43" s="13"/>
    </row>
    <row r="44" spans="1:22" ht="20.25" hidden="1" thickTop="1" thickBot="1" x14ac:dyDescent="0.35">
      <c r="B44" s="520" t="s">
        <v>42</v>
      </c>
      <c r="C44" s="115"/>
      <c r="D44" s="29"/>
      <c r="E44" s="30"/>
      <c r="F44" s="28"/>
      <c r="G44" s="259"/>
      <c r="H44" s="539">
        <f t="shared" si="4"/>
        <v>0</v>
      </c>
      <c r="I44" s="538">
        <f t="shared" si="4"/>
        <v>0</v>
      </c>
      <c r="J44" s="523"/>
      <c r="K44" s="543"/>
      <c r="L44" s="544"/>
      <c r="M44" s="542"/>
      <c r="N44" s="547"/>
      <c r="O44" s="548"/>
      <c r="P44" s="327">
        <f t="shared" si="5"/>
        <v>0</v>
      </c>
      <c r="Q44" s="328">
        <f t="shared" si="5"/>
        <v>0</v>
      </c>
      <c r="R44" s="498"/>
      <c r="S44" s="422"/>
      <c r="T44" s="13"/>
      <c r="U44" s="13"/>
      <c r="V44" s="13"/>
    </row>
    <row r="45" spans="1:22" ht="29.25" customHeight="1" thickTop="1" thickBot="1" x14ac:dyDescent="0.35">
      <c r="B45" s="519" t="s">
        <v>74</v>
      </c>
      <c r="C45" s="115"/>
      <c r="D45" s="29"/>
      <c r="E45" s="30"/>
      <c r="F45" s="28">
        <v>745.85</v>
      </c>
      <c r="G45" s="259">
        <v>31</v>
      </c>
      <c r="H45" s="539">
        <f t="shared" si="4"/>
        <v>745.85</v>
      </c>
      <c r="I45" s="538">
        <f t="shared" si="4"/>
        <v>31</v>
      </c>
      <c r="J45" s="523"/>
      <c r="K45" s="543">
        <v>745.85</v>
      </c>
      <c r="L45" s="544">
        <v>31</v>
      </c>
      <c r="M45" s="542"/>
      <c r="N45" s="547">
        <v>745.87</v>
      </c>
      <c r="O45" s="548">
        <v>36</v>
      </c>
      <c r="P45" s="327">
        <f>N45-H45</f>
        <v>1.999999999998181E-2</v>
      </c>
      <c r="Q45" s="476">
        <f>O45-I45</f>
        <v>5</v>
      </c>
      <c r="R45" s="498"/>
      <c r="S45" s="422"/>
      <c r="T45" s="13"/>
      <c r="U45" s="13"/>
      <c r="V45" s="13"/>
    </row>
    <row r="46" spans="1:22" ht="45.75" hidden="1" customHeight="1" thickTop="1" thickBot="1" x14ac:dyDescent="0.4">
      <c r="B46" s="519" t="s">
        <v>60</v>
      </c>
      <c r="C46" s="375"/>
      <c r="D46" s="374"/>
      <c r="E46" s="30"/>
      <c r="F46" s="28"/>
      <c r="G46" s="259"/>
      <c r="H46" s="539">
        <f t="shared" si="4"/>
        <v>0</v>
      </c>
      <c r="I46" s="545">
        <f t="shared" si="4"/>
        <v>0</v>
      </c>
      <c r="J46" s="523"/>
      <c r="K46" s="543"/>
      <c r="L46" s="546"/>
      <c r="M46" s="542"/>
      <c r="N46" s="547"/>
      <c r="O46" s="548"/>
      <c r="P46" s="327">
        <f t="shared" ref="P46:Q47" si="6">N46-H46</f>
        <v>0</v>
      </c>
      <c r="Q46" s="328">
        <f t="shared" si="6"/>
        <v>0</v>
      </c>
      <c r="R46" s="498"/>
      <c r="S46" s="447"/>
      <c r="T46" s="13"/>
      <c r="U46" s="13"/>
      <c r="V46" s="13"/>
    </row>
    <row r="47" spans="1:22" ht="33.75" customHeight="1" thickTop="1" thickBot="1" x14ac:dyDescent="0.35">
      <c r="B47" s="519" t="s">
        <v>44</v>
      </c>
      <c r="C47" s="115"/>
      <c r="D47" s="29"/>
      <c r="E47" s="30"/>
      <c r="F47" s="28">
        <v>1633.24</v>
      </c>
      <c r="G47" s="259">
        <v>72</v>
      </c>
      <c r="H47" s="539">
        <f t="shared" si="4"/>
        <v>1633.24</v>
      </c>
      <c r="I47" s="538">
        <f t="shared" si="4"/>
        <v>72</v>
      </c>
      <c r="J47" s="523"/>
      <c r="K47" s="543">
        <v>1633.24</v>
      </c>
      <c r="L47" s="544">
        <v>72</v>
      </c>
      <c r="M47" s="542"/>
      <c r="N47" s="547">
        <v>1633.26</v>
      </c>
      <c r="O47" s="548">
        <v>72</v>
      </c>
      <c r="P47" s="327">
        <f t="shared" si="6"/>
        <v>1.999999999998181E-2</v>
      </c>
      <c r="Q47" s="328">
        <f t="shared" si="6"/>
        <v>0</v>
      </c>
      <c r="R47" s="498"/>
      <c r="S47" s="422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539">
        <f t="shared" ref="H48:I50" si="7">F48+C48</f>
        <v>0</v>
      </c>
      <c r="I48" s="538">
        <f t="shared" si="7"/>
        <v>0</v>
      </c>
      <c r="J48" s="523"/>
      <c r="K48" s="543"/>
      <c r="L48" s="544"/>
      <c r="M48" s="542"/>
      <c r="N48" s="244"/>
      <c r="O48" s="245"/>
      <c r="P48" s="327">
        <f t="shared" si="2"/>
        <v>0</v>
      </c>
      <c r="Q48" s="328">
        <f t="shared" si="2"/>
        <v>0</v>
      </c>
      <c r="R48" s="498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539">
        <f t="shared" si="7"/>
        <v>0</v>
      </c>
      <c r="I49" s="538">
        <f t="shared" si="7"/>
        <v>0</v>
      </c>
      <c r="J49" s="523"/>
      <c r="K49" s="543"/>
      <c r="L49" s="544"/>
      <c r="M49" s="542"/>
      <c r="N49" s="244"/>
      <c r="O49" s="245"/>
      <c r="P49" s="327">
        <f t="shared" si="2"/>
        <v>0</v>
      </c>
      <c r="Q49" s="328">
        <f t="shared" si="2"/>
        <v>0</v>
      </c>
      <c r="R49" s="498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539">
        <f t="shared" si="7"/>
        <v>0</v>
      </c>
      <c r="I50" s="538">
        <f t="shared" si="7"/>
        <v>0</v>
      </c>
      <c r="J50" s="523"/>
      <c r="K50" s="543"/>
      <c r="L50" s="544"/>
      <c r="M50" s="542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31.5" customHeight="1" thickBot="1" x14ac:dyDescent="0.35">
      <c r="B51" s="145"/>
      <c r="D51" s="147"/>
      <c r="F51" s="711" t="s">
        <v>46</v>
      </c>
      <c r="G51" s="711"/>
      <c r="H51" s="560">
        <f>SUM(H5:H34)</f>
        <v>51673.75</v>
      </c>
      <c r="I51" s="561">
        <f>SUM(I5:I34)</f>
        <v>3434</v>
      </c>
      <c r="J51" s="149"/>
      <c r="K51" s="149"/>
      <c r="L51" s="149"/>
      <c r="M51" s="150"/>
      <c r="N51" s="559">
        <f>SUM(N5:N42)</f>
        <v>52105.874000000003</v>
      </c>
      <c r="O51" s="559">
        <f>SUM(O5:O42)</f>
        <v>3265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350" t="s">
        <v>134</v>
      </c>
      <c r="D56" s="163"/>
      <c r="E56" s="351"/>
      <c r="F56" s="351"/>
      <c r="G56" s="351"/>
      <c r="H56" s="351"/>
      <c r="I56" s="351"/>
      <c r="J56" s="351"/>
      <c r="K56" s="351"/>
      <c r="L56" s="480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485" t="s">
        <v>135</v>
      </c>
      <c r="D58" s="486"/>
      <c r="E58" s="487"/>
      <c r="F58" s="487"/>
      <c r="G58" s="487"/>
      <c r="H58" s="487"/>
      <c r="I58" s="488"/>
      <c r="J58" s="488"/>
      <c r="K58" s="488"/>
      <c r="L58" s="181"/>
      <c r="M58" s="181"/>
      <c r="N58" s="181"/>
      <c r="O58" s="181"/>
      <c r="P58" s="179"/>
      <c r="Q58" s="169"/>
    </row>
    <row r="59" spans="2:22" ht="31.5" customHeight="1" x14ac:dyDescent="0.3">
      <c r="B59" s="175"/>
      <c r="C59" s="481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2">
    <mergeCell ref="F51:G51"/>
    <mergeCell ref="S15:S16"/>
    <mergeCell ref="B1:C1"/>
    <mergeCell ref="F2:I2"/>
    <mergeCell ref="J2:L3"/>
    <mergeCell ref="N2:O3"/>
    <mergeCell ref="P2:Q3"/>
    <mergeCell ref="C3:D3"/>
    <mergeCell ref="F3:G3"/>
    <mergeCell ref="I3:I4"/>
    <mergeCell ref="N15:N16"/>
    <mergeCell ref="O15:O16"/>
  </mergeCells>
  <pageMargins left="0.23622047244094491" right="0.23622047244094491" top="0.27559055118110237" bottom="0.31496062992125984" header="0.31496062992125984" footer="0.31496062992125984"/>
  <pageSetup scale="80" orientation="landscape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00"/>
  </sheetPr>
  <dimension ref="A1:Z62"/>
  <sheetViews>
    <sheetView topLeftCell="J1" zoomScaleNormal="100" workbookViewId="0">
      <selection activeCell="T27" sqref="T27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46.28515625" style="7" customWidth="1"/>
  </cols>
  <sheetData>
    <row r="1" spans="2:26" ht="32.25" customHeight="1" thickBot="1" x14ac:dyDescent="0.35">
      <c r="B1" s="722" t="s">
        <v>0</v>
      </c>
      <c r="C1" s="722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45201</v>
      </c>
      <c r="C2" s="570"/>
      <c r="F2" s="697" t="s">
        <v>1</v>
      </c>
      <c r="G2" s="698"/>
      <c r="H2" s="699"/>
      <c r="I2" s="700"/>
      <c r="J2" s="701" t="s">
        <v>62</v>
      </c>
      <c r="K2" s="701"/>
      <c r="L2" s="702"/>
      <c r="M2" s="221"/>
      <c r="N2" s="719" t="s">
        <v>126</v>
      </c>
      <c r="O2" s="719"/>
      <c r="P2" s="728" t="s">
        <v>4</v>
      </c>
      <c r="Q2" s="729"/>
      <c r="S2" s="12"/>
      <c r="T2" s="13"/>
      <c r="U2" s="13"/>
      <c r="V2" s="13"/>
    </row>
    <row r="3" spans="2:26" ht="18.75" customHeight="1" thickTop="1" thickBot="1" x14ac:dyDescent="0.35">
      <c r="B3" s="568"/>
      <c r="C3" s="723" t="s">
        <v>93</v>
      </c>
      <c r="D3" s="706"/>
      <c r="E3" s="14"/>
      <c r="F3" s="707" t="s">
        <v>104</v>
      </c>
      <c r="G3" s="708"/>
      <c r="H3" s="586"/>
      <c r="I3" s="732" t="s">
        <v>3</v>
      </c>
      <c r="J3" s="703"/>
      <c r="K3" s="703"/>
      <c r="L3" s="704"/>
      <c r="M3" s="222"/>
      <c r="N3" s="719"/>
      <c r="O3" s="719"/>
      <c r="P3" s="730"/>
      <c r="Q3" s="731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733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588" t="s">
        <v>7</v>
      </c>
      <c r="Q4" s="589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73</v>
      </c>
      <c r="C5" s="28"/>
      <c r="D5" s="29"/>
      <c r="E5" s="30"/>
      <c r="F5" s="28">
        <v>568.37</v>
      </c>
      <c r="G5" s="31">
        <v>21</v>
      </c>
      <c r="H5" s="223">
        <f t="shared" ref="H5:I23" si="0">F5+C5</f>
        <v>568.37</v>
      </c>
      <c r="I5" s="41">
        <f t="shared" si="0"/>
        <v>21</v>
      </c>
      <c r="J5" s="54"/>
      <c r="K5" s="287">
        <v>568.37</v>
      </c>
      <c r="L5" s="288">
        <v>21</v>
      </c>
      <c r="M5" s="42"/>
      <c r="N5" s="242">
        <v>568.16999999999996</v>
      </c>
      <c r="O5" s="243">
        <v>21</v>
      </c>
      <c r="P5" s="239">
        <f>H5-K5</f>
        <v>0</v>
      </c>
      <c r="Q5" s="44">
        <f>I5-L5</f>
        <v>0</v>
      </c>
      <c r="R5" s="571"/>
      <c r="S5" s="12"/>
      <c r="T5" s="13"/>
      <c r="U5" s="13"/>
      <c r="V5" s="13"/>
    </row>
    <row r="6" spans="2:26" ht="23.25" hidden="1" customHeight="1" thickTop="1" thickBot="1" x14ac:dyDescent="0.35">
      <c r="B6" s="30" t="s">
        <v>139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54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572"/>
      <c r="S6" s="180"/>
      <c r="T6" s="13"/>
      <c r="U6" s="46"/>
      <c r="V6" s="47"/>
      <c r="W6" s="48"/>
      <c r="X6" s="49"/>
      <c r="Y6" s="50"/>
      <c r="Z6" s="1"/>
    </row>
    <row r="7" spans="2:26" ht="30" hidden="1" customHeight="1" thickTop="1" thickBot="1" x14ac:dyDescent="0.35">
      <c r="B7" s="30" t="s">
        <v>13</v>
      </c>
      <c r="C7" s="60"/>
      <c r="D7" s="29"/>
      <c r="E7" s="30"/>
      <c r="F7" s="28"/>
      <c r="G7" s="31"/>
      <c r="H7" s="223">
        <f t="shared" si="0"/>
        <v>0</v>
      </c>
      <c r="I7" s="41">
        <f t="shared" si="0"/>
        <v>0</v>
      </c>
      <c r="J7" s="54"/>
      <c r="K7" s="279"/>
      <c r="L7" s="214"/>
      <c r="M7" s="42"/>
      <c r="N7" s="244"/>
      <c r="O7" s="245"/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573"/>
      <c r="S8" s="491"/>
      <c r="T8" s="13"/>
      <c r="U8" s="13"/>
      <c r="V8" s="13"/>
    </row>
    <row r="9" spans="2:26" ht="30" hidden="1" customHeight="1" thickTop="1" thickBot="1" x14ac:dyDescent="0.35">
      <c r="B9" s="514" t="s">
        <v>105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54"/>
      <c r="K9" s="279"/>
      <c r="L9" s="214"/>
      <c r="M9" s="42"/>
      <c r="N9" s="547"/>
      <c r="O9" s="548"/>
      <c r="P9" s="325">
        <f t="shared" si="1"/>
        <v>0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514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547"/>
      <c r="O10" s="548"/>
      <c r="P10" s="325">
        <f t="shared" si="1"/>
        <v>0</v>
      </c>
      <c r="Q10" s="326">
        <f t="shared" si="1"/>
        <v>0</v>
      </c>
      <c r="R10" s="574"/>
      <c r="S10" s="45"/>
      <c r="T10" s="13"/>
      <c r="U10" s="13"/>
      <c r="V10" s="13"/>
    </row>
    <row r="11" spans="2:26" ht="32.25" customHeight="1" thickTop="1" thickBot="1" x14ac:dyDescent="0.35">
      <c r="B11" s="514" t="s">
        <v>17</v>
      </c>
      <c r="C11" s="28"/>
      <c r="D11" s="29"/>
      <c r="E11" s="30"/>
      <c r="F11" s="590">
        <v>-10</v>
      </c>
      <c r="G11" s="591">
        <v>-1</v>
      </c>
      <c r="H11" s="224">
        <f t="shared" si="0"/>
        <v>-10</v>
      </c>
      <c r="I11" s="225">
        <f t="shared" si="0"/>
        <v>-1</v>
      </c>
      <c r="J11" s="54"/>
      <c r="K11" s="279"/>
      <c r="L11" s="214"/>
      <c r="M11" s="42"/>
      <c r="N11" s="547"/>
      <c r="O11" s="548"/>
      <c r="P11" s="325">
        <f t="shared" si="1"/>
        <v>0</v>
      </c>
      <c r="Q11" s="326">
        <f t="shared" si="1"/>
        <v>0</v>
      </c>
      <c r="R11" s="574"/>
      <c r="S11" s="603" t="s">
        <v>143</v>
      </c>
      <c r="T11" s="13"/>
      <c r="U11" s="13"/>
      <c r="V11" s="13"/>
    </row>
    <row r="12" spans="2:26" ht="22.5" customHeight="1" thickTop="1" thickBot="1" x14ac:dyDescent="0.35">
      <c r="B12" s="514" t="s">
        <v>106</v>
      </c>
      <c r="C12" s="28"/>
      <c r="D12" s="29"/>
      <c r="E12" s="193"/>
      <c r="F12" s="28">
        <v>1344.5</v>
      </c>
      <c r="G12" s="31">
        <v>95</v>
      </c>
      <c r="H12" s="226">
        <f t="shared" si="0"/>
        <v>1344.5</v>
      </c>
      <c r="I12" s="225">
        <f t="shared" si="0"/>
        <v>95</v>
      </c>
      <c r="J12" s="54"/>
      <c r="K12" s="598">
        <v>1344.5</v>
      </c>
      <c r="L12" s="599">
        <v>95</v>
      </c>
      <c r="M12" s="42"/>
      <c r="N12" s="547">
        <v>1343.6</v>
      </c>
      <c r="O12" s="548">
        <v>95</v>
      </c>
      <c r="P12" s="327">
        <f t="shared" ref="P12:Q50" si="2">H12-K12</f>
        <v>0</v>
      </c>
      <c r="Q12" s="448">
        <f t="shared" si="2"/>
        <v>0</v>
      </c>
      <c r="R12" s="410"/>
      <c r="S12" s="604"/>
      <c r="T12" s="13"/>
      <c r="U12" s="13"/>
      <c r="V12" s="13"/>
    </row>
    <row r="13" spans="2:26" ht="30" customHeight="1" thickTop="1" thickBot="1" x14ac:dyDescent="0.35">
      <c r="B13" s="514" t="s">
        <v>18</v>
      </c>
      <c r="C13" s="28">
        <v>90</v>
      </c>
      <c r="D13" s="29">
        <v>9</v>
      </c>
      <c r="E13" s="30"/>
      <c r="F13" s="28">
        <v>50</v>
      </c>
      <c r="G13" s="31">
        <v>5</v>
      </c>
      <c r="H13" s="521">
        <f t="shared" si="0"/>
        <v>140</v>
      </c>
      <c r="I13" s="522">
        <f t="shared" si="0"/>
        <v>14</v>
      </c>
      <c r="J13" s="523"/>
      <c r="K13" s="524">
        <v>140</v>
      </c>
      <c r="L13" s="525">
        <v>14</v>
      </c>
      <c r="M13" s="526"/>
      <c r="N13" s="547">
        <v>140</v>
      </c>
      <c r="O13" s="548">
        <v>14</v>
      </c>
      <c r="P13" s="327">
        <f>N13-H13</f>
        <v>0</v>
      </c>
      <c r="Q13" s="328">
        <f>O13-I13</f>
        <v>0</v>
      </c>
      <c r="R13" s="575"/>
      <c r="S13" s="605"/>
      <c r="T13" s="66"/>
      <c r="U13" s="66"/>
      <c r="V13" s="13"/>
    </row>
    <row r="14" spans="2:26" ht="27" customHeight="1" thickTop="1" thickBot="1" x14ac:dyDescent="0.35">
      <c r="B14" s="514" t="s">
        <v>19</v>
      </c>
      <c r="C14" s="60">
        <v>30</v>
      </c>
      <c r="D14" s="29">
        <v>3</v>
      </c>
      <c r="E14" s="30"/>
      <c r="F14" s="60">
        <v>150</v>
      </c>
      <c r="G14" s="31">
        <v>15</v>
      </c>
      <c r="H14" s="521">
        <f t="shared" si="0"/>
        <v>180</v>
      </c>
      <c r="I14" s="522">
        <f t="shared" si="0"/>
        <v>18</v>
      </c>
      <c r="J14" s="523"/>
      <c r="K14" s="524">
        <v>180</v>
      </c>
      <c r="L14" s="525">
        <v>18</v>
      </c>
      <c r="M14" s="526"/>
      <c r="N14" s="595">
        <v>160</v>
      </c>
      <c r="O14" s="596">
        <v>16</v>
      </c>
      <c r="P14" s="475">
        <f t="shared" ref="P14:Q40" si="3">N14-H14</f>
        <v>-20</v>
      </c>
      <c r="Q14" s="476">
        <f t="shared" si="3"/>
        <v>-2</v>
      </c>
      <c r="R14" s="411"/>
      <c r="S14" s="606" t="s">
        <v>145</v>
      </c>
      <c r="T14" s="13"/>
      <c r="U14" s="13"/>
      <c r="V14" s="13"/>
    </row>
    <row r="15" spans="2:26" ht="30" customHeight="1" thickTop="1" thickBot="1" x14ac:dyDescent="0.35">
      <c r="B15" s="515" t="s">
        <v>138</v>
      </c>
      <c r="C15" s="28"/>
      <c r="D15" s="29"/>
      <c r="E15" s="30"/>
      <c r="F15" s="28">
        <v>2882.67</v>
      </c>
      <c r="G15" s="31">
        <v>103</v>
      </c>
      <c r="H15" s="521">
        <f t="shared" si="0"/>
        <v>2882.67</v>
      </c>
      <c r="I15" s="522">
        <f t="shared" si="0"/>
        <v>103</v>
      </c>
      <c r="J15" s="523"/>
      <c r="K15" s="580">
        <v>2883.21</v>
      </c>
      <c r="L15" s="525">
        <v>103</v>
      </c>
      <c r="M15" s="526"/>
      <c r="N15" s="734">
        <v>3617.26</v>
      </c>
      <c r="O15" s="736">
        <v>141</v>
      </c>
      <c r="P15" s="597">
        <f t="shared" si="3"/>
        <v>734.59000000000015</v>
      </c>
      <c r="Q15" s="383">
        <f t="shared" si="3"/>
        <v>38</v>
      </c>
      <c r="R15" s="411"/>
      <c r="S15" s="738" t="s">
        <v>145</v>
      </c>
      <c r="T15" s="13"/>
      <c r="U15" s="13"/>
      <c r="V15" s="13"/>
    </row>
    <row r="16" spans="2:26" ht="30" hidden="1" customHeight="1" thickTop="1" thickBot="1" x14ac:dyDescent="0.35">
      <c r="B16" s="515" t="s">
        <v>69</v>
      </c>
      <c r="C16" s="28"/>
      <c r="D16" s="29"/>
      <c r="E16" s="30"/>
      <c r="F16" s="28"/>
      <c r="G16" s="31"/>
      <c r="H16" s="521">
        <f t="shared" si="0"/>
        <v>0</v>
      </c>
      <c r="I16" s="522">
        <f t="shared" si="0"/>
        <v>0</v>
      </c>
      <c r="J16" s="523"/>
      <c r="K16" s="524"/>
      <c r="L16" s="525"/>
      <c r="M16" s="526"/>
      <c r="N16" s="735"/>
      <c r="O16" s="737"/>
      <c r="P16" s="597">
        <f t="shared" si="3"/>
        <v>0</v>
      </c>
      <c r="Q16" s="383">
        <f t="shared" si="3"/>
        <v>0</v>
      </c>
      <c r="R16" s="412"/>
      <c r="S16" s="738"/>
      <c r="T16" s="13"/>
      <c r="U16" s="13"/>
      <c r="V16" s="13"/>
    </row>
    <row r="17" spans="2:22" ht="32.25" hidden="1" customHeight="1" thickTop="1" thickBot="1" x14ac:dyDescent="0.35">
      <c r="B17" s="514" t="s">
        <v>21</v>
      </c>
      <c r="C17" s="28"/>
      <c r="D17" s="29"/>
      <c r="E17" s="30"/>
      <c r="F17" s="28"/>
      <c r="G17" s="31"/>
      <c r="H17" s="521">
        <f t="shared" si="0"/>
        <v>0</v>
      </c>
      <c r="I17" s="522">
        <f t="shared" si="0"/>
        <v>0</v>
      </c>
      <c r="J17" s="523"/>
      <c r="K17" s="524"/>
      <c r="L17" s="525"/>
      <c r="M17" s="526"/>
      <c r="N17" s="512"/>
      <c r="O17" s="513"/>
      <c r="P17" s="563">
        <f t="shared" si="3"/>
        <v>0</v>
      </c>
      <c r="Q17" s="564">
        <f t="shared" si="3"/>
        <v>0</v>
      </c>
      <c r="R17" s="412"/>
      <c r="S17" s="607"/>
      <c r="T17" s="13"/>
      <c r="U17" s="13"/>
      <c r="V17" s="13"/>
    </row>
    <row r="18" spans="2:22" ht="22.5" hidden="1" thickTop="1" thickBot="1" x14ac:dyDescent="0.35">
      <c r="B18" s="506" t="s">
        <v>76</v>
      </c>
      <c r="C18" s="508"/>
      <c r="D18" s="509"/>
      <c r="E18" s="507"/>
      <c r="F18" s="581"/>
      <c r="G18" s="582"/>
      <c r="H18" s="583">
        <f t="shared" si="0"/>
        <v>0</v>
      </c>
      <c r="I18" s="584">
        <f t="shared" si="0"/>
        <v>0</v>
      </c>
      <c r="J18" s="523"/>
      <c r="K18" s="524"/>
      <c r="L18" s="525"/>
      <c r="M18" s="526"/>
      <c r="N18" s="244"/>
      <c r="O18" s="245"/>
      <c r="P18" s="566">
        <f t="shared" si="3"/>
        <v>0</v>
      </c>
      <c r="Q18" s="567">
        <f t="shared" si="3"/>
        <v>0</v>
      </c>
      <c r="R18" s="436"/>
      <c r="S18" s="606"/>
      <c r="T18" s="13"/>
      <c r="U18" s="13"/>
      <c r="V18" s="13"/>
    </row>
    <row r="19" spans="2:22" ht="29.25" hidden="1" customHeight="1" thickTop="1" thickBot="1" x14ac:dyDescent="0.35">
      <c r="B19" s="514" t="s">
        <v>22</v>
      </c>
      <c r="C19" s="28"/>
      <c r="D19" s="29"/>
      <c r="E19" s="30"/>
      <c r="F19" s="28"/>
      <c r="G19" s="31"/>
      <c r="H19" s="521">
        <f t="shared" si="0"/>
        <v>0</v>
      </c>
      <c r="I19" s="522">
        <f t="shared" si="0"/>
        <v>0</v>
      </c>
      <c r="J19" s="523"/>
      <c r="K19" s="524">
        <v>1642.5</v>
      </c>
      <c r="L19" s="525">
        <v>40</v>
      </c>
      <c r="M19" s="526"/>
      <c r="N19" s="547">
        <v>2806.36</v>
      </c>
      <c r="O19" s="548">
        <v>85</v>
      </c>
      <c r="P19" s="585">
        <f t="shared" si="3"/>
        <v>2806.36</v>
      </c>
      <c r="Q19" s="326">
        <f t="shared" si="3"/>
        <v>85</v>
      </c>
      <c r="R19" s="437"/>
      <c r="S19" s="608"/>
      <c r="T19" s="13"/>
      <c r="U19" s="13"/>
      <c r="V19" s="13"/>
    </row>
    <row r="20" spans="2:22" ht="32.25" hidden="1" customHeight="1" thickTop="1" thickBot="1" x14ac:dyDescent="0.35">
      <c r="B20" s="514" t="s">
        <v>119</v>
      </c>
      <c r="C20" s="28"/>
      <c r="D20" s="29"/>
      <c r="E20" s="30"/>
      <c r="F20" s="28"/>
      <c r="G20" s="31"/>
      <c r="H20" s="521">
        <f t="shared" si="0"/>
        <v>0</v>
      </c>
      <c r="I20" s="522">
        <f t="shared" si="0"/>
        <v>0</v>
      </c>
      <c r="J20" s="523"/>
      <c r="K20" s="524"/>
      <c r="L20" s="525"/>
      <c r="M20" s="526"/>
      <c r="N20" s="547"/>
      <c r="O20" s="548"/>
      <c r="P20" s="327">
        <f t="shared" si="3"/>
        <v>0</v>
      </c>
      <c r="Q20" s="328">
        <f t="shared" si="3"/>
        <v>0</v>
      </c>
      <c r="R20" s="576"/>
      <c r="S20" s="607"/>
      <c r="T20" s="13"/>
      <c r="U20" s="13"/>
      <c r="V20" s="13"/>
    </row>
    <row r="21" spans="2:22" ht="32.25" customHeight="1" thickTop="1" thickBot="1" x14ac:dyDescent="0.35">
      <c r="B21" s="514" t="s">
        <v>61</v>
      </c>
      <c r="C21" s="28"/>
      <c r="D21" s="29"/>
      <c r="E21" s="30"/>
      <c r="F21" s="28">
        <v>1854.67</v>
      </c>
      <c r="G21" s="31">
        <v>92</v>
      </c>
      <c r="H21" s="521">
        <f t="shared" si="0"/>
        <v>1854.67</v>
      </c>
      <c r="I21" s="522">
        <f t="shared" si="0"/>
        <v>92</v>
      </c>
      <c r="J21" s="523"/>
      <c r="K21" s="524">
        <v>1854.67</v>
      </c>
      <c r="L21" s="525">
        <v>92</v>
      </c>
      <c r="M21" s="526"/>
      <c r="N21" s="593">
        <v>1120.5</v>
      </c>
      <c r="O21" s="594">
        <v>57</v>
      </c>
      <c r="P21" s="475">
        <f t="shared" si="3"/>
        <v>-734.17000000000007</v>
      </c>
      <c r="Q21" s="476">
        <f t="shared" si="3"/>
        <v>-35</v>
      </c>
      <c r="R21" s="413"/>
      <c r="S21" s="738" t="s">
        <v>145</v>
      </c>
      <c r="T21" s="77"/>
      <c r="U21" s="77"/>
      <c r="V21" s="13"/>
    </row>
    <row r="22" spans="2:22" ht="32.25" hidden="1" customHeight="1" thickTop="1" thickBot="1" x14ac:dyDescent="0.35">
      <c r="B22" s="514" t="s">
        <v>25</v>
      </c>
      <c r="C22" s="28"/>
      <c r="D22" s="29"/>
      <c r="E22" s="30"/>
      <c r="F22" s="28"/>
      <c r="G22" s="31"/>
      <c r="H22" s="521">
        <f t="shared" si="0"/>
        <v>0</v>
      </c>
      <c r="I22" s="522">
        <f t="shared" si="0"/>
        <v>0</v>
      </c>
      <c r="J22" s="523"/>
      <c r="K22" s="524"/>
      <c r="L22" s="525"/>
      <c r="M22" s="526"/>
      <c r="N22" s="547"/>
      <c r="O22" s="548"/>
      <c r="P22" s="327">
        <f t="shared" ref="P22" si="4">N22-H22</f>
        <v>0</v>
      </c>
      <c r="Q22" s="328">
        <f t="shared" ref="Q22" si="5">O22-I22</f>
        <v>0</v>
      </c>
      <c r="R22" s="577"/>
      <c r="S22" s="738"/>
      <c r="T22" s="78"/>
      <c r="U22" s="78"/>
      <c r="V22" s="13"/>
    </row>
    <row r="23" spans="2:22" ht="29.25" customHeight="1" thickTop="1" thickBot="1" x14ac:dyDescent="0.35">
      <c r="B23" s="514" t="s">
        <v>26</v>
      </c>
      <c r="C23" s="28">
        <v>693.8</v>
      </c>
      <c r="D23" s="29">
        <v>38</v>
      </c>
      <c r="E23" s="30"/>
      <c r="F23" s="28"/>
      <c r="G23" s="31"/>
      <c r="H23" s="521">
        <f t="shared" si="0"/>
        <v>693.8</v>
      </c>
      <c r="I23" s="522">
        <f t="shared" si="0"/>
        <v>38</v>
      </c>
      <c r="J23" s="523"/>
      <c r="K23" s="524">
        <v>694.3</v>
      </c>
      <c r="L23" s="525">
        <v>38</v>
      </c>
      <c r="M23" s="526"/>
      <c r="N23" s="593">
        <v>703.57</v>
      </c>
      <c r="O23" s="594">
        <v>38</v>
      </c>
      <c r="P23" s="475">
        <f t="shared" si="3"/>
        <v>9.7700000000000955</v>
      </c>
      <c r="Q23" s="476">
        <f t="shared" si="3"/>
        <v>0</v>
      </c>
      <c r="R23" s="578"/>
      <c r="S23" s="738" t="s">
        <v>145</v>
      </c>
      <c r="T23" s="13"/>
      <c r="U23" s="13"/>
      <c r="V23" s="13"/>
    </row>
    <row r="24" spans="2:22" ht="29.25" hidden="1" customHeight="1" thickTop="1" thickBot="1" x14ac:dyDescent="0.35">
      <c r="B24" s="514" t="s">
        <v>94</v>
      </c>
      <c r="C24" s="28"/>
      <c r="D24" s="29"/>
      <c r="E24" s="30"/>
      <c r="F24" s="28"/>
      <c r="G24" s="31"/>
      <c r="H24" s="521">
        <f t="shared" ref="H24:I47" si="6">F24+C24</f>
        <v>0</v>
      </c>
      <c r="I24" s="522">
        <f t="shared" si="6"/>
        <v>0</v>
      </c>
      <c r="J24" s="523"/>
      <c r="K24" s="524"/>
      <c r="L24" s="525"/>
      <c r="M24" s="526"/>
      <c r="N24" s="547"/>
      <c r="O24" s="548"/>
      <c r="P24" s="327">
        <f t="shared" si="3"/>
        <v>0</v>
      </c>
      <c r="Q24" s="328">
        <f t="shared" si="3"/>
        <v>0</v>
      </c>
      <c r="R24" s="414"/>
      <c r="S24" s="738"/>
      <c r="T24" s="13"/>
      <c r="U24" s="13"/>
      <c r="V24" s="13"/>
    </row>
    <row r="25" spans="2:22" ht="20.25" thickTop="1" thickBot="1" x14ac:dyDescent="0.35">
      <c r="B25" s="514" t="s">
        <v>29</v>
      </c>
      <c r="C25" s="28"/>
      <c r="D25" s="29"/>
      <c r="E25" s="30"/>
      <c r="F25" s="28">
        <v>608.36</v>
      </c>
      <c r="G25" s="31">
        <v>134</v>
      </c>
      <c r="H25" s="521">
        <f t="shared" si="6"/>
        <v>608.36</v>
      </c>
      <c r="I25" s="522">
        <f t="shared" si="6"/>
        <v>134</v>
      </c>
      <c r="J25" s="523"/>
      <c r="K25" s="524">
        <v>612.9</v>
      </c>
      <c r="L25" s="525">
        <v>135</v>
      </c>
      <c r="M25" s="526"/>
      <c r="N25" s="547">
        <v>612.9</v>
      </c>
      <c r="O25" s="548">
        <v>135</v>
      </c>
      <c r="P25" s="327">
        <f t="shared" si="3"/>
        <v>4.5399999999999636</v>
      </c>
      <c r="Q25" s="328">
        <f t="shared" si="3"/>
        <v>1</v>
      </c>
      <c r="R25" s="438"/>
      <c r="S25" s="609" t="s">
        <v>142</v>
      </c>
      <c r="T25" s="13"/>
      <c r="U25" s="13"/>
      <c r="V25" s="13"/>
    </row>
    <row r="26" spans="2:22" ht="32.25" hidden="1" customHeight="1" thickTop="1" thickBot="1" x14ac:dyDescent="0.35">
      <c r="B26" s="514" t="s">
        <v>27</v>
      </c>
      <c r="C26" s="28"/>
      <c r="D26" s="29"/>
      <c r="E26" s="30"/>
      <c r="F26" s="451">
        <v>0</v>
      </c>
      <c r="G26" s="452">
        <v>0</v>
      </c>
      <c r="H26" s="521">
        <f t="shared" si="6"/>
        <v>0</v>
      </c>
      <c r="I26" s="522">
        <f t="shared" si="6"/>
        <v>0</v>
      </c>
      <c r="J26" s="523"/>
      <c r="K26" s="524"/>
      <c r="L26" s="525"/>
      <c r="M26" s="526"/>
      <c r="N26" s="547"/>
      <c r="O26" s="548"/>
      <c r="P26" s="327">
        <f t="shared" si="3"/>
        <v>0</v>
      </c>
      <c r="Q26" s="328">
        <f t="shared" si="3"/>
        <v>0</v>
      </c>
      <c r="R26" s="579"/>
      <c r="S26" s="610"/>
      <c r="T26" s="13"/>
      <c r="U26" s="13"/>
      <c r="V26" s="13"/>
    </row>
    <row r="27" spans="2:22" ht="29.25" customHeight="1" thickTop="1" thickBot="1" x14ac:dyDescent="0.35">
      <c r="B27" s="514" t="s">
        <v>72</v>
      </c>
      <c r="C27" s="28"/>
      <c r="D27" s="29"/>
      <c r="E27" s="30"/>
      <c r="F27" s="87">
        <v>25.78</v>
      </c>
      <c r="G27" s="88">
        <v>3</v>
      </c>
      <c r="H27" s="521">
        <f t="shared" si="6"/>
        <v>25.78</v>
      </c>
      <c r="I27" s="522">
        <f t="shared" si="6"/>
        <v>3</v>
      </c>
      <c r="J27" s="523"/>
      <c r="K27" s="524">
        <v>25.78</v>
      </c>
      <c r="L27" s="525">
        <v>3</v>
      </c>
      <c r="M27" s="526"/>
      <c r="N27" s="547">
        <v>25.78</v>
      </c>
      <c r="O27" s="548">
        <v>3</v>
      </c>
      <c r="P27" s="327">
        <f t="shared" si="3"/>
        <v>0</v>
      </c>
      <c r="Q27" s="328">
        <f t="shared" si="3"/>
        <v>0</v>
      </c>
      <c r="R27" s="211"/>
      <c r="S27" s="605"/>
      <c r="T27" s="13"/>
      <c r="U27" s="13"/>
      <c r="V27" s="13"/>
    </row>
    <row r="28" spans="2:22" ht="29.25" hidden="1" customHeight="1" thickTop="1" thickBot="1" x14ac:dyDescent="0.35">
      <c r="B28" s="515" t="s">
        <v>33</v>
      </c>
      <c r="C28" s="28"/>
      <c r="D28" s="29"/>
      <c r="E28" s="30"/>
      <c r="F28" s="87"/>
      <c r="G28" s="88"/>
      <c r="H28" s="521">
        <f t="shared" si="6"/>
        <v>0</v>
      </c>
      <c r="I28" s="522">
        <f t="shared" si="6"/>
        <v>0</v>
      </c>
      <c r="J28" s="523"/>
      <c r="K28" s="524"/>
      <c r="L28" s="525"/>
      <c r="M28" s="526"/>
      <c r="N28" s="547"/>
      <c r="O28" s="548"/>
      <c r="P28" s="327">
        <f t="shared" si="3"/>
        <v>0</v>
      </c>
      <c r="Q28" s="328">
        <f t="shared" si="3"/>
        <v>0</v>
      </c>
      <c r="R28" s="211"/>
      <c r="S28" s="611"/>
      <c r="T28" s="13"/>
      <c r="U28" s="13"/>
      <c r="V28" s="13"/>
    </row>
    <row r="29" spans="2:22" ht="32.25" customHeight="1" thickTop="1" thickBot="1" x14ac:dyDescent="0.35">
      <c r="B29" s="514" t="s">
        <v>34</v>
      </c>
      <c r="C29" s="28"/>
      <c r="D29" s="29"/>
      <c r="E29" s="30"/>
      <c r="F29" s="87">
        <v>463.98</v>
      </c>
      <c r="G29" s="88">
        <v>16</v>
      </c>
      <c r="H29" s="521">
        <f t="shared" si="6"/>
        <v>463.98</v>
      </c>
      <c r="I29" s="522">
        <f t="shared" si="6"/>
        <v>16</v>
      </c>
      <c r="J29" s="523"/>
      <c r="K29" s="524">
        <v>464.34</v>
      </c>
      <c r="L29" s="525">
        <v>16</v>
      </c>
      <c r="M29" s="526"/>
      <c r="N29" s="547">
        <v>463.98</v>
      </c>
      <c r="O29" s="548">
        <v>16</v>
      </c>
      <c r="P29" s="327">
        <f t="shared" si="3"/>
        <v>0</v>
      </c>
      <c r="Q29" s="328">
        <f t="shared" si="3"/>
        <v>0</v>
      </c>
      <c r="R29" s="211"/>
      <c r="S29" s="605"/>
      <c r="T29" s="13"/>
      <c r="U29" s="13"/>
      <c r="V29" s="13"/>
    </row>
    <row r="30" spans="2:22" ht="32.25" hidden="1" customHeight="1" thickTop="1" thickBot="1" x14ac:dyDescent="0.35">
      <c r="B30" s="514" t="s">
        <v>70</v>
      </c>
      <c r="C30" s="28"/>
      <c r="D30" s="29"/>
      <c r="E30" s="30"/>
      <c r="F30" s="87"/>
      <c r="G30" s="88"/>
      <c r="H30" s="521">
        <f t="shared" si="6"/>
        <v>0</v>
      </c>
      <c r="I30" s="522">
        <f t="shared" si="6"/>
        <v>0</v>
      </c>
      <c r="J30" s="523"/>
      <c r="K30" s="524"/>
      <c r="L30" s="525"/>
      <c r="M30" s="526"/>
      <c r="N30" s="547"/>
      <c r="O30" s="548"/>
      <c r="P30" s="327">
        <f t="shared" si="3"/>
        <v>0</v>
      </c>
      <c r="Q30" s="328">
        <f t="shared" si="3"/>
        <v>0</v>
      </c>
      <c r="R30" s="415"/>
      <c r="S30" s="610"/>
      <c r="T30" s="13"/>
      <c r="U30" s="13"/>
      <c r="V30" s="13"/>
    </row>
    <row r="31" spans="2:22" ht="29.25" customHeight="1" thickTop="1" thickBot="1" x14ac:dyDescent="0.35">
      <c r="B31" s="514" t="s">
        <v>39</v>
      </c>
      <c r="C31" s="28">
        <v>1660.42</v>
      </c>
      <c r="D31" s="29">
        <v>61</v>
      </c>
      <c r="E31" s="30"/>
      <c r="F31" s="87"/>
      <c r="G31" s="88"/>
      <c r="H31" s="535">
        <f t="shared" si="6"/>
        <v>1660.42</v>
      </c>
      <c r="I31" s="536">
        <f t="shared" si="6"/>
        <v>61</v>
      </c>
      <c r="J31" s="523"/>
      <c r="K31" s="524">
        <v>1659.41</v>
      </c>
      <c r="L31" s="525">
        <v>61</v>
      </c>
      <c r="M31" s="526"/>
      <c r="N31" s="547">
        <v>1660.42</v>
      </c>
      <c r="O31" s="548">
        <v>61</v>
      </c>
      <c r="P31" s="327">
        <f t="shared" si="3"/>
        <v>0</v>
      </c>
      <c r="Q31" s="328">
        <f t="shared" si="3"/>
        <v>0</v>
      </c>
      <c r="R31" s="575"/>
      <c r="S31" s="612" t="s">
        <v>144</v>
      </c>
      <c r="T31" s="13"/>
      <c r="U31" s="13"/>
      <c r="V31" s="13"/>
    </row>
    <row r="32" spans="2:22" ht="29.25" customHeight="1" thickTop="1" thickBot="1" x14ac:dyDescent="0.35">
      <c r="B32" s="592" t="s">
        <v>120</v>
      </c>
      <c r="C32" s="28">
        <v>10</v>
      </c>
      <c r="D32" s="29">
        <v>1</v>
      </c>
      <c r="E32" s="30"/>
      <c r="F32" s="87"/>
      <c r="G32" s="88"/>
      <c r="H32" s="535">
        <f t="shared" si="6"/>
        <v>10</v>
      </c>
      <c r="I32" s="536">
        <f t="shared" si="6"/>
        <v>1</v>
      </c>
      <c r="J32" s="523"/>
      <c r="K32" s="524">
        <v>10</v>
      </c>
      <c r="L32" s="525">
        <v>1</v>
      </c>
      <c r="M32" s="526"/>
      <c r="N32" s="593"/>
      <c r="O32" s="594"/>
      <c r="P32" s="327">
        <f t="shared" si="3"/>
        <v>-10</v>
      </c>
      <c r="Q32" s="328">
        <f t="shared" si="3"/>
        <v>-1</v>
      </c>
      <c r="R32" s="575"/>
      <c r="S32" s="613" t="s">
        <v>146</v>
      </c>
      <c r="T32" s="13"/>
      <c r="U32" s="13"/>
      <c r="V32" s="13"/>
    </row>
    <row r="33" spans="1:22" ht="29.25" customHeight="1" thickTop="1" thickBot="1" x14ac:dyDescent="0.35">
      <c r="B33" s="514" t="s">
        <v>57</v>
      </c>
      <c r="C33" s="28">
        <v>9820</v>
      </c>
      <c r="D33" s="29">
        <v>982</v>
      </c>
      <c r="E33" s="30"/>
      <c r="F33" s="87"/>
      <c r="G33" s="88"/>
      <c r="H33" s="535">
        <f t="shared" si="6"/>
        <v>9820</v>
      </c>
      <c r="I33" s="536">
        <f t="shared" si="6"/>
        <v>982</v>
      </c>
      <c r="J33" s="523"/>
      <c r="K33" s="524">
        <v>9820</v>
      </c>
      <c r="L33" s="525">
        <v>982</v>
      </c>
      <c r="M33" s="526"/>
      <c r="N33" s="547">
        <v>9820</v>
      </c>
      <c r="O33" s="548">
        <v>982</v>
      </c>
      <c r="P33" s="327">
        <f t="shared" si="3"/>
        <v>0</v>
      </c>
      <c r="Q33" s="328">
        <f t="shared" si="3"/>
        <v>0</v>
      </c>
      <c r="R33" s="416"/>
      <c r="S33" s="605"/>
      <c r="T33" s="13"/>
      <c r="U33" s="13"/>
      <c r="V33" s="13"/>
    </row>
    <row r="34" spans="1:22" ht="29.25" customHeight="1" thickTop="1" thickBot="1" x14ac:dyDescent="0.35">
      <c r="B34" s="516" t="s">
        <v>95</v>
      </c>
      <c r="C34" s="96">
        <v>2310</v>
      </c>
      <c r="D34" s="97">
        <v>231</v>
      </c>
      <c r="E34" s="98"/>
      <c r="F34" s="96"/>
      <c r="G34" s="103"/>
      <c r="H34" s="535">
        <f t="shared" si="6"/>
        <v>2310</v>
      </c>
      <c r="I34" s="536">
        <f t="shared" si="6"/>
        <v>231</v>
      </c>
      <c r="J34" s="523"/>
      <c r="K34" s="524">
        <v>2310</v>
      </c>
      <c r="L34" s="525">
        <v>231</v>
      </c>
      <c r="M34" s="526"/>
      <c r="N34" s="547">
        <v>2310</v>
      </c>
      <c r="O34" s="548">
        <v>231</v>
      </c>
      <c r="P34" s="327">
        <f t="shared" si="3"/>
        <v>0</v>
      </c>
      <c r="Q34" s="328">
        <f t="shared" si="3"/>
        <v>0</v>
      </c>
      <c r="R34" s="417"/>
      <c r="S34" s="605"/>
      <c r="T34" s="13"/>
      <c r="U34" s="13"/>
      <c r="V34" s="13"/>
    </row>
    <row r="35" spans="1:22" ht="32.25" hidden="1" customHeight="1" thickTop="1" thickBot="1" x14ac:dyDescent="0.35">
      <c r="B35" s="186" t="s">
        <v>32</v>
      </c>
      <c r="C35" s="96"/>
      <c r="D35" s="97"/>
      <c r="E35" s="102"/>
      <c r="F35" s="96"/>
      <c r="G35" s="103"/>
      <c r="H35" s="535">
        <f t="shared" si="6"/>
        <v>0</v>
      </c>
      <c r="I35" s="536">
        <f t="shared" si="6"/>
        <v>0</v>
      </c>
      <c r="J35" s="523"/>
      <c r="K35" s="524"/>
      <c r="L35" s="525"/>
      <c r="M35" s="526"/>
      <c r="N35" s="547"/>
      <c r="O35" s="548"/>
      <c r="P35" s="327">
        <f t="shared" si="3"/>
        <v>0</v>
      </c>
      <c r="Q35" s="328">
        <f t="shared" si="3"/>
        <v>0</v>
      </c>
      <c r="R35" s="418"/>
      <c r="S35" s="605"/>
      <c r="T35" s="13"/>
      <c r="U35" s="13"/>
      <c r="V35" s="13"/>
    </row>
    <row r="36" spans="1:22" ht="32.25" hidden="1" customHeight="1" thickTop="1" thickBot="1" x14ac:dyDescent="0.35">
      <c r="B36" s="186" t="s">
        <v>31</v>
      </c>
      <c r="C36" s="96"/>
      <c r="D36" s="97"/>
      <c r="E36" s="102"/>
      <c r="F36" s="96"/>
      <c r="G36" s="103"/>
      <c r="H36" s="535">
        <f t="shared" si="6"/>
        <v>0</v>
      </c>
      <c r="I36" s="536">
        <f t="shared" si="6"/>
        <v>0</v>
      </c>
      <c r="J36" s="523"/>
      <c r="K36" s="524"/>
      <c r="L36" s="525"/>
      <c r="M36" s="526"/>
      <c r="N36" s="547"/>
      <c r="O36" s="548"/>
      <c r="P36" s="327">
        <f t="shared" si="3"/>
        <v>0</v>
      </c>
      <c r="Q36" s="328">
        <f t="shared" si="3"/>
        <v>0</v>
      </c>
      <c r="R36" s="418"/>
      <c r="S36" s="614"/>
      <c r="T36" s="13"/>
      <c r="U36" s="13"/>
      <c r="V36" s="13"/>
    </row>
    <row r="37" spans="1:22" ht="32.25" customHeight="1" thickTop="1" thickBot="1" x14ac:dyDescent="0.35">
      <c r="B37" s="517" t="s">
        <v>132</v>
      </c>
      <c r="C37" s="28"/>
      <c r="D37" s="29"/>
      <c r="E37" s="102"/>
      <c r="F37" s="96">
        <v>585</v>
      </c>
      <c r="G37" s="103">
        <v>39</v>
      </c>
      <c r="H37" s="535">
        <f t="shared" si="6"/>
        <v>585</v>
      </c>
      <c r="I37" s="536">
        <f t="shared" si="6"/>
        <v>39</v>
      </c>
      <c r="J37" s="523"/>
      <c r="K37" s="524">
        <v>585</v>
      </c>
      <c r="L37" s="525">
        <v>39</v>
      </c>
      <c r="M37" s="526"/>
      <c r="N37" s="547">
        <v>585</v>
      </c>
      <c r="O37" s="548">
        <v>393</v>
      </c>
      <c r="P37" s="327">
        <f t="shared" si="3"/>
        <v>0</v>
      </c>
      <c r="Q37" s="328">
        <f t="shared" si="3"/>
        <v>354</v>
      </c>
      <c r="R37" s="577"/>
      <c r="S37" s="605"/>
      <c r="T37" s="13"/>
      <c r="U37" s="13"/>
      <c r="V37" s="13"/>
    </row>
    <row r="38" spans="1:22" ht="29.25" customHeight="1" thickTop="1" thickBot="1" x14ac:dyDescent="0.35">
      <c r="A38" s="109"/>
      <c r="B38" s="518" t="s">
        <v>140</v>
      </c>
      <c r="C38" s="28"/>
      <c r="D38" s="29"/>
      <c r="E38" s="102"/>
      <c r="F38" s="28">
        <v>2806.36</v>
      </c>
      <c r="G38" s="31">
        <v>85</v>
      </c>
      <c r="H38" s="535">
        <f t="shared" si="6"/>
        <v>2806.36</v>
      </c>
      <c r="I38" s="536">
        <f t="shared" si="6"/>
        <v>85</v>
      </c>
      <c r="J38" s="523"/>
      <c r="K38" s="524">
        <v>2806.36</v>
      </c>
      <c r="L38" s="525">
        <v>85</v>
      </c>
      <c r="M38" s="526"/>
      <c r="N38" s="547">
        <v>2806.36</v>
      </c>
      <c r="O38" s="548">
        <v>85</v>
      </c>
      <c r="P38" s="327">
        <f t="shared" si="3"/>
        <v>0</v>
      </c>
      <c r="Q38" s="328">
        <f t="shared" si="3"/>
        <v>0</v>
      </c>
      <c r="R38" s="577"/>
      <c r="S38" s="615"/>
      <c r="T38" s="13"/>
      <c r="U38" s="13"/>
      <c r="V38" s="13"/>
    </row>
    <row r="39" spans="1:22" ht="39" hidden="1" thickTop="1" thickBot="1" x14ac:dyDescent="0.35">
      <c r="B39" s="504" t="s">
        <v>130</v>
      </c>
      <c r="C39" s="28"/>
      <c r="D39" s="29"/>
      <c r="E39" s="102"/>
      <c r="F39" s="96"/>
      <c r="G39" s="103"/>
      <c r="H39" s="537">
        <f t="shared" si="6"/>
        <v>0</v>
      </c>
      <c r="I39" s="538">
        <f t="shared" si="6"/>
        <v>0</v>
      </c>
      <c r="J39" s="523"/>
      <c r="K39" s="524"/>
      <c r="L39" s="525"/>
      <c r="M39" s="526"/>
      <c r="N39" s="551"/>
      <c r="O39" s="552"/>
      <c r="P39" s="327">
        <f t="shared" si="3"/>
        <v>0</v>
      </c>
      <c r="Q39" s="328">
        <f t="shared" si="3"/>
        <v>0</v>
      </c>
      <c r="R39" s="114"/>
      <c r="S39" s="616"/>
      <c r="T39" s="13"/>
      <c r="U39" s="13"/>
      <c r="V39" s="13"/>
    </row>
    <row r="40" spans="1:22" ht="32.25" customHeight="1" thickTop="1" thickBot="1" x14ac:dyDescent="0.35">
      <c r="B40" s="505" t="s">
        <v>131</v>
      </c>
      <c r="C40" s="115"/>
      <c r="D40" s="29"/>
      <c r="E40" s="102"/>
      <c r="F40" s="96">
        <v>8901.2999999999993</v>
      </c>
      <c r="G40" s="103">
        <v>10</v>
      </c>
      <c r="H40" s="537">
        <f t="shared" si="6"/>
        <v>8901.2999999999993</v>
      </c>
      <c r="I40" s="538">
        <f t="shared" si="6"/>
        <v>10</v>
      </c>
      <c r="J40" s="523"/>
      <c r="K40" s="524"/>
      <c r="L40" s="525"/>
      <c r="M40" s="526"/>
      <c r="N40" s="593"/>
      <c r="O40" s="594"/>
      <c r="P40" s="327">
        <f t="shared" si="3"/>
        <v>-8901.2999999999993</v>
      </c>
      <c r="Q40" s="328">
        <f t="shared" si="3"/>
        <v>-10</v>
      </c>
      <c r="R40" s="419"/>
      <c r="S40" s="617" t="s">
        <v>147</v>
      </c>
      <c r="T40" s="13"/>
      <c r="U40" s="13"/>
      <c r="V40" s="13"/>
    </row>
    <row r="41" spans="1:22" ht="32.25" hidden="1" customHeight="1" thickTop="1" thickBot="1" x14ac:dyDescent="0.35">
      <c r="B41" s="519" t="s">
        <v>37</v>
      </c>
      <c r="C41" s="255"/>
      <c r="D41" s="97"/>
      <c r="E41" s="102"/>
      <c r="F41" s="96"/>
      <c r="G41" s="258"/>
      <c r="H41" s="539">
        <f t="shared" si="6"/>
        <v>0</v>
      </c>
      <c r="I41" s="538">
        <f t="shared" si="6"/>
        <v>0</v>
      </c>
      <c r="J41" s="523"/>
      <c r="K41" s="540"/>
      <c r="L41" s="541"/>
      <c r="M41" s="526"/>
      <c r="N41" s="547"/>
      <c r="O41" s="548"/>
      <c r="P41" s="327">
        <f t="shared" ref="P41:Q44" si="7">H41-K41</f>
        <v>0</v>
      </c>
      <c r="Q41" s="328">
        <f t="shared" si="7"/>
        <v>0</v>
      </c>
      <c r="R41" s="419"/>
      <c r="S41" s="605"/>
      <c r="T41" s="13"/>
      <c r="U41" s="13"/>
      <c r="V41" s="13"/>
    </row>
    <row r="42" spans="1:22" ht="32.25" hidden="1" customHeight="1" thickTop="1" thickBot="1" x14ac:dyDescent="0.35">
      <c r="B42" s="519" t="s">
        <v>41</v>
      </c>
      <c r="C42" s="255"/>
      <c r="D42" s="97"/>
      <c r="E42" s="111"/>
      <c r="F42" s="96"/>
      <c r="G42" s="258"/>
      <c r="H42" s="539">
        <f t="shared" si="6"/>
        <v>0</v>
      </c>
      <c r="I42" s="538">
        <f t="shared" si="6"/>
        <v>0</v>
      </c>
      <c r="J42" s="542"/>
      <c r="K42" s="543"/>
      <c r="L42" s="544"/>
      <c r="M42" s="542"/>
      <c r="N42" s="547"/>
      <c r="O42" s="548"/>
      <c r="P42" s="327">
        <f t="shared" si="7"/>
        <v>0</v>
      </c>
      <c r="Q42" s="328">
        <f t="shared" si="7"/>
        <v>0</v>
      </c>
      <c r="R42" s="420"/>
      <c r="S42" s="605"/>
      <c r="T42" s="13"/>
      <c r="U42" s="13"/>
      <c r="V42" s="13"/>
    </row>
    <row r="43" spans="1:22" ht="32.25" hidden="1" customHeight="1" thickTop="1" thickBot="1" x14ac:dyDescent="0.35">
      <c r="B43" s="520" t="s">
        <v>43</v>
      </c>
      <c r="C43" s="115"/>
      <c r="D43" s="29"/>
      <c r="E43" s="30"/>
      <c r="F43" s="28"/>
      <c r="G43" s="259"/>
      <c r="H43" s="539">
        <f t="shared" si="6"/>
        <v>0</v>
      </c>
      <c r="I43" s="538">
        <f t="shared" si="6"/>
        <v>0</v>
      </c>
      <c r="J43" s="523"/>
      <c r="K43" s="543"/>
      <c r="L43" s="544"/>
      <c r="M43" s="542"/>
      <c r="N43" s="547"/>
      <c r="O43" s="548"/>
      <c r="P43" s="327">
        <f t="shared" si="7"/>
        <v>0</v>
      </c>
      <c r="Q43" s="328">
        <f t="shared" si="7"/>
        <v>0</v>
      </c>
      <c r="R43" s="577"/>
      <c r="S43" s="605"/>
      <c r="T43" s="13"/>
      <c r="U43" s="13"/>
      <c r="V43" s="13"/>
    </row>
    <row r="44" spans="1:22" ht="20.25" hidden="1" thickTop="1" thickBot="1" x14ac:dyDescent="0.35">
      <c r="B44" s="520" t="s">
        <v>42</v>
      </c>
      <c r="C44" s="115"/>
      <c r="D44" s="29"/>
      <c r="E44" s="30"/>
      <c r="F44" s="28"/>
      <c r="G44" s="259"/>
      <c r="H44" s="539">
        <f t="shared" si="6"/>
        <v>0</v>
      </c>
      <c r="I44" s="538">
        <f t="shared" si="6"/>
        <v>0</v>
      </c>
      <c r="J44" s="523"/>
      <c r="K44" s="543"/>
      <c r="L44" s="544"/>
      <c r="M44" s="542"/>
      <c r="N44" s="547"/>
      <c r="O44" s="548"/>
      <c r="P44" s="327">
        <f t="shared" si="7"/>
        <v>0</v>
      </c>
      <c r="Q44" s="328">
        <f t="shared" si="7"/>
        <v>0</v>
      </c>
      <c r="R44" s="577"/>
      <c r="S44" s="605"/>
      <c r="T44" s="13"/>
      <c r="U44" s="13"/>
      <c r="V44" s="13"/>
    </row>
    <row r="45" spans="1:22" ht="29.25" customHeight="1" thickTop="1" thickBot="1" x14ac:dyDescent="0.35">
      <c r="B45" s="519" t="s">
        <v>74</v>
      </c>
      <c r="C45" s="115">
        <v>168.34</v>
      </c>
      <c r="D45" s="29">
        <v>7</v>
      </c>
      <c r="E45" s="30"/>
      <c r="F45" s="28">
        <v>883.55</v>
      </c>
      <c r="G45" s="259">
        <v>35</v>
      </c>
      <c r="H45" s="539">
        <f t="shared" si="6"/>
        <v>1051.8899999999999</v>
      </c>
      <c r="I45" s="538">
        <f t="shared" si="6"/>
        <v>42</v>
      </c>
      <c r="J45" s="523"/>
      <c r="K45" s="543">
        <v>1051.8900000000001</v>
      </c>
      <c r="L45" s="544">
        <v>42</v>
      </c>
      <c r="M45" s="542"/>
      <c r="N45" s="547">
        <v>1051.9100000000001</v>
      </c>
      <c r="O45" s="548">
        <v>42</v>
      </c>
      <c r="P45" s="327">
        <f>N45-H45</f>
        <v>2.0000000000209184E-2</v>
      </c>
      <c r="Q45" s="328">
        <f>O45-I45</f>
        <v>0</v>
      </c>
      <c r="R45" s="577"/>
      <c r="S45" s="605"/>
      <c r="T45" s="13"/>
      <c r="U45" s="13"/>
      <c r="V45" s="13"/>
    </row>
    <row r="46" spans="1:22" ht="45.75" hidden="1" customHeight="1" thickTop="1" thickBot="1" x14ac:dyDescent="0.4">
      <c r="B46" s="519" t="s">
        <v>60</v>
      </c>
      <c r="C46" s="375"/>
      <c r="D46" s="374"/>
      <c r="E46" s="30"/>
      <c r="F46" s="28"/>
      <c r="G46" s="259"/>
      <c r="H46" s="539">
        <f t="shared" si="6"/>
        <v>0</v>
      </c>
      <c r="I46" s="545">
        <f t="shared" si="6"/>
        <v>0</v>
      </c>
      <c r="J46" s="523"/>
      <c r="K46" s="543"/>
      <c r="L46" s="546"/>
      <c r="M46" s="542"/>
      <c r="N46" s="547"/>
      <c r="O46" s="548"/>
      <c r="P46" s="327">
        <f t="shared" ref="P46:Q47" si="8">N46-H46</f>
        <v>0</v>
      </c>
      <c r="Q46" s="328">
        <f t="shared" si="8"/>
        <v>0</v>
      </c>
      <c r="R46" s="577"/>
      <c r="S46" s="611"/>
      <c r="T46" s="13"/>
      <c r="U46" s="13"/>
      <c r="V46" s="13"/>
    </row>
    <row r="47" spans="1:22" ht="33.75" hidden="1" customHeight="1" thickTop="1" thickBot="1" x14ac:dyDescent="0.35">
      <c r="B47" s="519" t="s">
        <v>44</v>
      </c>
      <c r="C47" s="115"/>
      <c r="D47" s="29"/>
      <c r="E47" s="30"/>
      <c r="F47" s="28"/>
      <c r="G47" s="259"/>
      <c r="H47" s="539">
        <f t="shared" si="6"/>
        <v>0</v>
      </c>
      <c r="I47" s="538">
        <f t="shared" si="6"/>
        <v>0</v>
      </c>
      <c r="J47" s="523"/>
      <c r="K47" s="543"/>
      <c r="L47" s="544"/>
      <c r="M47" s="542"/>
      <c r="N47" s="547"/>
      <c r="O47" s="548"/>
      <c r="P47" s="327">
        <f t="shared" si="8"/>
        <v>0</v>
      </c>
      <c r="Q47" s="328">
        <f t="shared" si="8"/>
        <v>0</v>
      </c>
      <c r="R47" s="577"/>
      <c r="S47" s="605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539">
        <f t="shared" ref="H48:I50" si="9">F48+C48</f>
        <v>0</v>
      </c>
      <c r="I48" s="538">
        <f t="shared" si="9"/>
        <v>0</v>
      </c>
      <c r="J48" s="523"/>
      <c r="K48" s="543"/>
      <c r="L48" s="544"/>
      <c r="M48" s="542"/>
      <c r="N48" s="244"/>
      <c r="O48" s="245"/>
      <c r="P48" s="327">
        <f t="shared" si="2"/>
        <v>0</v>
      </c>
      <c r="Q48" s="328">
        <f t="shared" si="2"/>
        <v>0</v>
      </c>
      <c r="R48" s="577"/>
      <c r="S48" s="605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539">
        <f t="shared" si="9"/>
        <v>0</v>
      </c>
      <c r="I49" s="538">
        <f t="shared" si="9"/>
        <v>0</v>
      </c>
      <c r="J49" s="523"/>
      <c r="K49" s="543"/>
      <c r="L49" s="544"/>
      <c r="M49" s="542"/>
      <c r="N49" s="244"/>
      <c r="O49" s="245"/>
      <c r="P49" s="327">
        <f t="shared" si="2"/>
        <v>0</v>
      </c>
      <c r="Q49" s="328">
        <f t="shared" si="2"/>
        <v>0</v>
      </c>
      <c r="R49" s="577"/>
      <c r="S49" s="605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539">
        <f t="shared" si="9"/>
        <v>0</v>
      </c>
      <c r="I50" s="538">
        <f t="shared" si="9"/>
        <v>0</v>
      </c>
      <c r="J50" s="523"/>
      <c r="K50" s="543"/>
      <c r="L50" s="544"/>
      <c r="M50" s="542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31.5" customHeight="1" thickBot="1" x14ac:dyDescent="0.35">
      <c r="B51" s="145"/>
      <c r="D51" s="147"/>
      <c r="F51" s="711" t="s">
        <v>46</v>
      </c>
      <c r="G51" s="711"/>
      <c r="H51" s="560">
        <f>SUM(H5:H34)</f>
        <v>22552.550000000003</v>
      </c>
      <c r="I51" s="561">
        <f>SUM(I5:I34)</f>
        <v>1808</v>
      </c>
      <c r="J51" s="149"/>
      <c r="K51" s="149"/>
      <c r="L51" s="149"/>
      <c r="M51" s="150"/>
      <c r="N51" s="559">
        <f>SUM(N5:N42)</f>
        <v>28743.9</v>
      </c>
      <c r="O51" s="559">
        <f>SUM(O5:O42)</f>
        <v>2373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3.25" hidden="1" customHeight="1" x14ac:dyDescent="0.3">
      <c r="B56" s="175"/>
      <c r="C56" s="176"/>
      <c r="D56" s="177"/>
      <c r="E56" s="77"/>
      <c r="F56" s="77"/>
      <c r="G56" s="13"/>
      <c r="H56" s="13"/>
      <c r="I56" s="13"/>
      <c r="J56" s="13"/>
      <c r="K56" s="13"/>
      <c r="L56" s="13"/>
      <c r="M56" s="13"/>
      <c r="N56" s="13"/>
      <c r="O56" s="178"/>
      <c r="P56" s="179"/>
      <c r="Q56" s="169"/>
    </row>
    <row r="57" spans="2:22" ht="27.75" customHeight="1" x14ac:dyDescent="0.3">
      <c r="B57" s="175"/>
      <c r="C57" s="485" t="s">
        <v>148</v>
      </c>
      <c r="D57" s="486"/>
      <c r="E57" s="487"/>
      <c r="F57" s="487"/>
      <c r="G57" s="487"/>
      <c r="H57" s="487"/>
      <c r="I57" s="488"/>
      <c r="J57" s="488"/>
      <c r="K57" s="488"/>
      <c r="L57" s="181"/>
      <c r="M57" s="181"/>
      <c r="N57" s="181"/>
      <c r="O57" s="181"/>
      <c r="P57" s="179"/>
      <c r="Q57" s="169"/>
    </row>
    <row r="58" spans="2:22" ht="31.5" customHeight="1" x14ac:dyDescent="0.3">
      <c r="B58" s="175"/>
      <c r="C58" s="600" t="s">
        <v>149</v>
      </c>
      <c r="D58" s="601"/>
      <c r="E58" s="602"/>
      <c r="F58" s="602"/>
      <c r="G58" s="602"/>
      <c r="H58" s="602"/>
      <c r="I58" s="602"/>
      <c r="J58" s="602"/>
      <c r="K58" s="602"/>
      <c r="L58" s="183"/>
      <c r="M58" s="183"/>
      <c r="N58" s="183"/>
      <c r="O58" s="178"/>
      <c r="P58" s="184"/>
      <c r="Q58" s="185"/>
    </row>
    <row r="59" spans="2:22" ht="18.75" customHeight="1" x14ac:dyDescent="0.3">
      <c r="B59" s="175"/>
      <c r="C59" s="176"/>
      <c r="D59" s="186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78"/>
      <c r="P59" s="184"/>
      <c r="Q59" s="185"/>
    </row>
    <row r="60" spans="2:22" ht="18.75" customHeight="1" x14ac:dyDescent="0.3">
      <c r="B60" s="175"/>
      <c r="C60" s="176"/>
      <c r="D60" s="187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9.5" customHeight="1" x14ac:dyDescent="0.3">
      <c r="B61" s="175"/>
      <c r="C61" s="176"/>
      <c r="D61" s="188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</row>
    <row r="62" spans="2:22" x14ac:dyDescent="0.3">
      <c r="B62" s="1"/>
    </row>
  </sheetData>
  <mergeCells count="14">
    <mergeCell ref="N15:N16"/>
    <mergeCell ref="O15:O16"/>
    <mergeCell ref="S15:S16"/>
    <mergeCell ref="F51:G51"/>
    <mergeCell ref="S21:S22"/>
    <mergeCell ref="S23:S24"/>
    <mergeCell ref="B1:C1"/>
    <mergeCell ref="F2:I2"/>
    <mergeCell ref="J2:L3"/>
    <mergeCell ref="N2:O3"/>
    <mergeCell ref="P2:Q3"/>
    <mergeCell ref="C3:D3"/>
    <mergeCell ref="F3:G3"/>
    <mergeCell ref="I3:I4"/>
  </mergeCells>
  <pageMargins left="0.70866141732283472" right="0.23622047244094491" top="0.35433070866141736" bottom="0.27559055118110237" header="0.31496062992125984" footer="0.31496062992125984"/>
  <pageSetup paperSize="5" scale="8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 E N E R O    2 0 2 3      </vt:lpstr>
      <vt:lpstr>F E B R E R O    2 0 2 3    </vt:lpstr>
      <vt:lpstr>    M A R Z O      2 0 2 3     </vt:lpstr>
      <vt:lpstr>    A B R I L     2 0 2 3      </vt:lpstr>
      <vt:lpstr>  M A Y O       2 0 2 3       </vt:lpstr>
      <vt:lpstr>   J U N I O      2 0 2 3      </vt:lpstr>
      <vt:lpstr>   J U L I O       2 0 2 3     </vt:lpstr>
      <vt:lpstr>  A G O S TO      2 0 2 3      </vt:lpstr>
      <vt:lpstr>SEPTIEMBRE     2 0 2 3        </vt:lpstr>
      <vt:lpstr>  OCTUBRE    2 0 2 3        </vt:lpstr>
      <vt:lpstr>  NOVIEMBRE   2 0 2 3       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2023-12-16T19:11:07Z</cp:lastPrinted>
  <dcterms:created xsi:type="dcterms:W3CDTF">2023-02-15T18:57:21Z</dcterms:created>
  <dcterms:modified xsi:type="dcterms:W3CDTF">2023-12-19T19:02:12Z</dcterms:modified>
</cp:coreProperties>
</file>