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12" activeTab="1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Hoja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M31" i="15" l="1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Q36" i="15" s="1"/>
  <c r="P35" i="15"/>
  <c r="Q35" i="15" s="1"/>
  <c r="P34" i="15"/>
  <c r="Q34" i="15" s="1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<sst xmlns="http://schemas.openxmlformats.org/spreadsheetml/2006/main" count="782" uniqueCount="451">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</sst>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Fill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/>
    </xf>
    <xf numFmtId="165" fontId="3" fillId="0" borderId="69" xfId="0" applyNumberFormat="1" applyFont="1" applyFill="1" applyBorder="1" applyAlignment="1">
      <alignment horizontal="center"/>
    </xf>
    <xf numFmtId="165" fontId="48" fillId="0" borderId="24" xfId="0" applyNumberFormat="1" applyFont="1" applyFill="1" applyBorder="1" applyAlignment="1">
      <alignment horizontal="center"/>
    </xf>
    <xf numFmtId="165" fontId="40" fillId="0" borderId="24" xfId="0" applyNumberFormat="1" applyFont="1" applyFill="1" applyBorder="1" applyAlignment="1">
      <alignment horizontal="center"/>
    </xf>
    <xf numFmtId="165" fontId="40" fillId="0" borderId="61" xfId="0" applyNumberFormat="1" applyFont="1" applyFill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49" fontId="3" fillId="0" borderId="70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29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65" t="s">
        <v>4</v>
      </c>
      <c r="F4" s="366"/>
      <c r="H4" s="367" t="s">
        <v>5</v>
      </c>
      <c r="I4" s="368"/>
      <c r="J4" s="18"/>
      <c r="K4" s="19"/>
      <c r="L4" s="20"/>
      <c r="M4" s="21" t="s">
        <v>6</v>
      </c>
      <c r="N4" s="22" t="s">
        <v>7</v>
      </c>
      <c r="P4" s="369" t="s">
        <v>8</v>
      </c>
      <c r="Q4" s="370"/>
      <c r="R4" s="36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61">
        <f>SUM(M5:M39)</f>
        <v>1666347.5</v>
      </c>
      <c r="N49" s="37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62"/>
      <c r="N50" s="37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74" t="s">
        <v>13</v>
      </c>
      <c r="I55" s="375"/>
      <c r="J55" s="135"/>
      <c r="K55" s="376">
        <f>I53+L53</f>
        <v>63475.360000000001</v>
      </c>
      <c r="L55" s="377"/>
      <c r="M55" s="378">
        <f>N49+M49</f>
        <v>1715746.5</v>
      </c>
      <c r="N55" s="379"/>
      <c r="P55" s="36"/>
      <c r="Q55" s="9"/>
    </row>
    <row r="56" spans="1:18" ht="15.75" x14ac:dyDescent="0.25">
      <c r="D56" s="371" t="s">
        <v>14</v>
      </c>
      <c r="E56" s="37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2" t="s">
        <v>15</v>
      </c>
      <c r="E57" s="342"/>
      <c r="F57" s="131">
        <v>-1524395.48</v>
      </c>
      <c r="I57" s="343" t="s">
        <v>16</v>
      </c>
      <c r="J57" s="344"/>
      <c r="K57" s="345">
        <f>F59+F60+F61</f>
        <v>393764.05999999994</v>
      </c>
      <c r="L57" s="34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47">
        <f>-C4</f>
        <v>-373948.72</v>
      </c>
      <c r="L59" s="34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49" t="s">
        <v>21</v>
      </c>
      <c r="E61" s="350"/>
      <c r="F61" s="151">
        <v>223528.9</v>
      </c>
      <c r="I61" s="351" t="s">
        <v>22</v>
      </c>
      <c r="J61" s="352"/>
      <c r="K61" s="353">
        <f>K57+K59</f>
        <v>19815.339999999967</v>
      </c>
      <c r="L61" s="35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380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3170751</v>
      </c>
      <c r="N45" s="372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66093.360000000015</v>
      </c>
      <c r="L51" s="377"/>
      <c r="M51" s="378">
        <f>N45+M45</f>
        <v>3202502.23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-3128572.23</v>
      </c>
      <c r="I53" s="343" t="s">
        <v>16</v>
      </c>
      <c r="J53" s="344"/>
      <c r="K53" s="383">
        <f>F55+F56+F57</f>
        <v>417897.52000000014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85">
        <f>-C4</f>
        <v>-345633.69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49" t="s">
        <v>21</v>
      </c>
      <c r="E57" s="350"/>
      <c r="F57" s="316">
        <v>359108.11</v>
      </c>
      <c r="I57" s="390" t="s">
        <v>22</v>
      </c>
      <c r="J57" s="391"/>
      <c r="K57" s="392">
        <f>K53+K55</f>
        <v>72263.830000000133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 t="s">
        <v>9</v>
      </c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topLeftCell="A28" workbookViewId="0">
      <selection activeCell="E39" sqref="E39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381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>
        <v>143637</v>
      </c>
      <c r="G32" s="29"/>
      <c r="H32" s="30">
        <v>45137</v>
      </c>
      <c r="I32" s="31">
        <v>5</v>
      </c>
      <c r="J32" s="86"/>
      <c r="K32" s="280"/>
      <c r="L32" s="281"/>
      <c r="M32" s="33">
        <f>116000+27632</f>
        <v>143632</v>
      </c>
      <c r="N32" s="34">
        <v>0</v>
      </c>
      <c r="O32" s="35"/>
      <c r="P32" s="235">
        <f t="shared" si="0"/>
        <v>143637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>
        <v>854250</v>
      </c>
      <c r="D34" s="82"/>
      <c r="E34" s="27"/>
      <c r="F34" s="28"/>
      <c r="G34" s="29"/>
      <c r="H34" s="30"/>
      <c r="I34" s="31"/>
      <c r="J34" s="86">
        <v>45111</v>
      </c>
      <c r="K34" s="332" t="s">
        <v>390</v>
      </c>
      <c r="L34" s="284">
        <v>14500</v>
      </c>
      <c r="M34" s="33">
        <v>0</v>
      </c>
      <c r="N34" s="34">
        <v>0</v>
      </c>
      <c r="O34" s="35"/>
      <c r="P34" s="235">
        <f t="shared" si="0"/>
        <v>868750</v>
      </c>
      <c r="Q34" s="236">
        <f t="shared" si="1"/>
        <v>868750</v>
      </c>
      <c r="R34" s="238">
        <v>0</v>
      </c>
      <c r="S34" s="37"/>
    </row>
    <row r="35" spans="1:19" ht="18" thickBot="1" x14ac:dyDescent="0.35">
      <c r="A35" s="23"/>
      <c r="B35" s="24"/>
      <c r="C35" s="25">
        <v>37120</v>
      </c>
      <c r="D35" s="77"/>
      <c r="E35" s="27"/>
      <c r="F35" s="28"/>
      <c r="G35" s="29"/>
      <c r="H35" s="30"/>
      <c r="I35" s="31"/>
      <c r="J35" s="86">
        <v>45114</v>
      </c>
      <c r="K35" s="282" t="s">
        <v>391</v>
      </c>
      <c r="L35" s="216">
        <v>1392</v>
      </c>
      <c r="M35" s="33">
        <v>0</v>
      </c>
      <c r="N35" s="34">
        <v>0</v>
      </c>
      <c r="O35" s="35"/>
      <c r="P35" s="235">
        <f t="shared" si="0"/>
        <v>38512</v>
      </c>
      <c r="Q35" s="236">
        <f t="shared" si="1"/>
        <v>38512</v>
      </c>
      <c r="R35" s="238">
        <v>0</v>
      </c>
      <c r="S35" s="37"/>
    </row>
    <row r="36" spans="1:19" ht="18" thickBot="1" x14ac:dyDescent="0.35">
      <c r="A36" s="23"/>
      <c r="B36" s="24"/>
      <c r="C36" s="25">
        <v>943600</v>
      </c>
      <c r="D36" s="85"/>
      <c r="E36" s="27"/>
      <c r="F36" s="28"/>
      <c r="G36" s="29"/>
      <c r="H36" s="30"/>
      <c r="I36" s="31"/>
      <c r="J36" s="86">
        <v>45128</v>
      </c>
      <c r="K36" s="319" t="s">
        <v>111</v>
      </c>
      <c r="L36" s="216">
        <v>549</v>
      </c>
      <c r="M36" s="33">
        <v>0</v>
      </c>
      <c r="N36" s="34">
        <v>0</v>
      </c>
      <c r="O36" s="35"/>
      <c r="P36" s="235">
        <f t="shared" si="0"/>
        <v>944149</v>
      </c>
      <c r="Q36" s="236">
        <f t="shared" si="1"/>
        <v>944149</v>
      </c>
      <c r="R36" s="238">
        <v>0</v>
      </c>
      <c r="S36" s="37"/>
    </row>
    <row r="37" spans="1:19" ht="18" thickBot="1" x14ac:dyDescent="0.35">
      <c r="A37" s="23"/>
      <c r="B37" s="24"/>
      <c r="C37" s="25">
        <v>37120</v>
      </c>
      <c r="D37" s="82"/>
      <c r="E37" s="27"/>
      <c r="F37" s="28"/>
      <c r="G37" s="29"/>
      <c r="H37" s="30"/>
      <c r="I37" s="31"/>
      <c r="J37" s="86">
        <v>45135</v>
      </c>
      <c r="K37" s="285" t="s">
        <v>109</v>
      </c>
      <c r="L37" s="216">
        <v>1031.47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330" t="s">
        <v>392</v>
      </c>
      <c r="L38" s="216">
        <v>1032.9000000000001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82" t="s">
        <v>393</v>
      </c>
      <c r="L39" s="281">
        <v>1225.1199999999999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3725440</v>
      </c>
      <c r="N45" s="372">
        <f>SUM(N5:N39)</f>
        <v>22373</v>
      </c>
      <c r="P45" s="98">
        <f t="shared" si="0"/>
        <v>3747813</v>
      </c>
      <c r="Q45" s="236">
        <f>SUM(Q5:Q44)</f>
        <v>1852124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1955542</v>
      </c>
      <c r="D49" s="123"/>
      <c r="E49" s="124" t="s">
        <v>10</v>
      </c>
      <c r="F49" s="125">
        <f>SUM(F5:F48)</f>
        <v>3815531</v>
      </c>
      <c r="G49" s="123"/>
      <c r="H49" s="126" t="s">
        <v>11</v>
      </c>
      <c r="I49" s="127">
        <f>SUM(I5:I48)</f>
        <v>3183</v>
      </c>
      <c r="J49" s="290"/>
      <c r="K49" s="291" t="s">
        <v>12</v>
      </c>
      <c r="L49" s="292">
        <f>SUM(L5:L48)</f>
        <v>56126.490000000005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59309.490000000005</v>
      </c>
      <c r="L51" s="377"/>
      <c r="M51" s="378">
        <f>N45+M45</f>
        <v>3747813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1800679.5099999998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-2396693.7400000002</v>
      </c>
      <c r="I53" s="343" t="s">
        <v>16</v>
      </c>
      <c r="J53" s="344"/>
      <c r="K53" s="383">
        <f>F55+F56+F57</f>
        <v>-136344.11000000045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-596014.23000000045</v>
      </c>
      <c r="H55" s="23"/>
      <c r="I55" s="146" t="s">
        <v>18</v>
      </c>
      <c r="J55" s="147"/>
      <c r="K55" s="385">
        <f>-C4</f>
        <v>-359108.11</v>
      </c>
      <c r="L55" s="386"/>
      <c r="Q55" s="9"/>
    </row>
    <row r="56" spans="1:17" ht="16.5" thickBot="1" x14ac:dyDescent="0.3">
      <c r="D56" s="148" t="s">
        <v>19</v>
      </c>
      <c r="E56" s="133" t="s">
        <v>20</v>
      </c>
      <c r="F56" s="149">
        <v>101442</v>
      </c>
    </row>
    <row r="57" spans="1:17" ht="20.25" thickTop="1" thickBot="1" x14ac:dyDescent="0.35">
      <c r="C57" s="150">
        <v>45137</v>
      </c>
      <c r="D57" s="349" t="s">
        <v>21</v>
      </c>
      <c r="E57" s="350"/>
      <c r="F57" s="316">
        <v>358228.12</v>
      </c>
      <c r="I57" s="387" t="s">
        <v>170</v>
      </c>
      <c r="J57" s="388"/>
      <c r="K57" s="397">
        <f>K53+K55</f>
        <v>-495452.22000000044</v>
      </c>
      <c r="L57" s="39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sortState ref="J34:L39">
    <sortCondition ref="J34:J39"/>
  </sortState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52" activePane="bottomLeft" state="frozen"/>
      <selection pane="bottomLeft" activeCell="D84" sqref="D84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>
        <v>45110</v>
      </c>
      <c r="B3" s="341" t="s">
        <v>394</v>
      </c>
      <c r="C3" s="322">
        <v>127061.9</v>
      </c>
      <c r="D3" s="244"/>
      <c r="E3" s="220"/>
      <c r="F3" s="180">
        <f>C3-E3</f>
        <v>127061.9</v>
      </c>
    </row>
    <row r="4" spans="1:7" ht="22.5" customHeight="1" x14ac:dyDescent="0.25">
      <c r="A4" s="335">
        <v>45111</v>
      </c>
      <c r="B4" s="341" t="s">
        <v>395</v>
      </c>
      <c r="C4" s="322">
        <v>106089.8</v>
      </c>
      <c r="D4" s="244"/>
      <c r="E4" s="220"/>
      <c r="F4" s="183">
        <f>C4-E4+F3</f>
        <v>233151.7</v>
      </c>
    </row>
    <row r="5" spans="1:7" ht="21" customHeight="1" x14ac:dyDescent="0.25">
      <c r="A5" s="335">
        <v>45112</v>
      </c>
      <c r="B5" s="341" t="s">
        <v>396</v>
      </c>
      <c r="C5" s="322">
        <v>148542.16</v>
      </c>
      <c r="D5" s="244"/>
      <c r="E5" s="220"/>
      <c r="F5" s="183">
        <f t="shared" ref="F5:F68" si="0">C5-E5+F4</f>
        <v>381693.86</v>
      </c>
    </row>
    <row r="6" spans="1:7" ht="21" customHeight="1" x14ac:dyDescent="0.3">
      <c r="A6" s="335">
        <v>45113</v>
      </c>
      <c r="B6" s="341" t="s">
        <v>397</v>
      </c>
      <c r="C6" s="322">
        <v>91606.01</v>
      </c>
      <c r="D6" s="244"/>
      <c r="E6" s="220"/>
      <c r="F6" s="183">
        <f t="shared" si="0"/>
        <v>473299.87</v>
      </c>
      <c r="G6" s="184"/>
    </row>
    <row r="7" spans="1:7" ht="21" customHeight="1" x14ac:dyDescent="0.25">
      <c r="A7" s="335">
        <v>45114</v>
      </c>
      <c r="B7" s="341" t="s">
        <v>398</v>
      </c>
      <c r="C7" s="322">
        <v>139761.34</v>
      </c>
      <c r="D7" s="244"/>
      <c r="E7" s="220"/>
      <c r="F7" s="183">
        <f t="shared" si="0"/>
        <v>613061.21</v>
      </c>
    </row>
    <row r="8" spans="1:7" ht="21" customHeight="1" x14ac:dyDescent="0.25">
      <c r="A8" s="335">
        <v>45114</v>
      </c>
      <c r="B8" s="341" t="s">
        <v>399</v>
      </c>
      <c r="C8" s="322">
        <v>19507.55</v>
      </c>
      <c r="D8" s="244"/>
      <c r="E8" s="220"/>
      <c r="F8" s="183">
        <f t="shared" si="0"/>
        <v>632568.76</v>
      </c>
    </row>
    <row r="9" spans="1:7" ht="21" customHeight="1" x14ac:dyDescent="0.25">
      <c r="A9" s="335">
        <v>45115</v>
      </c>
      <c r="B9" s="341" t="s">
        <v>400</v>
      </c>
      <c r="C9" s="322">
        <v>13626</v>
      </c>
      <c r="D9" s="181"/>
      <c r="E9" s="149"/>
      <c r="F9" s="183">
        <f t="shared" si="0"/>
        <v>646194.76</v>
      </c>
    </row>
    <row r="10" spans="1:7" ht="21" customHeight="1" x14ac:dyDescent="0.25">
      <c r="A10" s="335">
        <v>45115</v>
      </c>
      <c r="B10" s="341" t="s">
        <v>401</v>
      </c>
      <c r="C10" s="322">
        <v>137491.6</v>
      </c>
      <c r="D10" s="181"/>
      <c r="E10" s="149"/>
      <c r="F10" s="183">
        <f t="shared" si="0"/>
        <v>783686.36</v>
      </c>
    </row>
    <row r="11" spans="1:7" ht="21" customHeight="1" x14ac:dyDescent="0.25">
      <c r="A11" s="335">
        <v>45115</v>
      </c>
      <c r="B11" s="341" t="s">
        <v>403</v>
      </c>
      <c r="C11" s="322">
        <v>86570.4</v>
      </c>
      <c r="D11" s="181"/>
      <c r="E11" s="149"/>
      <c r="F11" s="183">
        <f t="shared" si="0"/>
        <v>870256.76</v>
      </c>
    </row>
    <row r="12" spans="1:7" ht="21" customHeight="1" x14ac:dyDescent="0.3">
      <c r="A12" s="335">
        <v>45117</v>
      </c>
      <c r="B12" s="341" t="s">
        <v>402</v>
      </c>
      <c r="C12" s="322">
        <v>76708.800000000003</v>
      </c>
      <c r="D12" s="181"/>
      <c r="E12" s="149"/>
      <c r="F12" s="183">
        <f t="shared" si="0"/>
        <v>946965.56</v>
      </c>
      <c r="G12" s="184"/>
    </row>
    <row r="13" spans="1:7" ht="21" customHeight="1" x14ac:dyDescent="0.25">
      <c r="A13" s="335">
        <v>45117</v>
      </c>
      <c r="B13" s="341" t="s">
        <v>404</v>
      </c>
      <c r="C13" s="322">
        <v>47903.7</v>
      </c>
      <c r="D13" s="181"/>
      <c r="E13" s="149"/>
      <c r="F13" s="183">
        <f t="shared" si="0"/>
        <v>994869.26</v>
      </c>
    </row>
    <row r="14" spans="1:7" ht="21" customHeight="1" x14ac:dyDescent="0.25">
      <c r="A14" s="335">
        <v>45118</v>
      </c>
      <c r="B14" s="341" t="s">
        <v>405</v>
      </c>
      <c r="C14" s="322">
        <v>48347.37</v>
      </c>
      <c r="D14" s="181"/>
      <c r="E14" s="149"/>
      <c r="F14" s="183">
        <f t="shared" si="0"/>
        <v>1043216.63</v>
      </c>
    </row>
    <row r="15" spans="1:7" ht="21" customHeight="1" x14ac:dyDescent="0.25">
      <c r="A15" s="335">
        <v>45118</v>
      </c>
      <c r="B15" s="341" t="s">
        <v>406</v>
      </c>
      <c r="C15" s="322">
        <v>0</v>
      </c>
      <c r="D15" s="181"/>
      <c r="E15" s="149"/>
      <c r="F15" s="183">
        <f t="shared" si="0"/>
        <v>1043216.63</v>
      </c>
    </row>
    <row r="16" spans="1:7" ht="21" customHeight="1" x14ac:dyDescent="0.25">
      <c r="A16" s="335">
        <v>45119</v>
      </c>
      <c r="B16" s="341" t="s">
        <v>407</v>
      </c>
      <c r="C16" s="322">
        <v>0</v>
      </c>
      <c r="D16" s="181"/>
      <c r="E16" s="149"/>
      <c r="F16" s="183">
        <f t="shared" si="0"/>
        <v>1043216.63</v>
      </c>
    </row>
    <row r="17" spans="1:10" ht="21" customHeight="1" x14ac:dyDescent="0.25">
      <c r="A17" s="335">
        <v>45119</v>
      </c>
      <c r="B17" s="341" t="s">
        <v>408</v>
      </c>
      <c r="C17" s="322">
        <v>66833.850000000006</v>
      </c>
      <c r="D17" s="181"/>
      <c r="E17" s="149"/>
      <c r="F17" s="183">
        <f t="shared" si="0"/>
        <v>1110050.48</v>
      </c>
    </row>
    <row r="18" spans="1:10" ht="21" customHeight="1" x14ac:dyDescent="0.25">
      <c r="A18" s="335">
        <v>45119</v>
      </c>
      <c r="B18" s="341" t="s">
        <v>409</v>
      </c>
      <c r="C18" s="322">
        <v>1345.4</v>
      </c>
      <c r="D18" s="181"/>
      <c r="E18" s="149"/>
      <c r="F18" s="183">
        <f t="shared" si="0"/>
        <v>1111395.8799999999</v>
      </c>
      <c r="J18" s="133" t="s">
        <v>363</v>
      </c>
    </row>
    <row r="19" spans="1:10" ht="21" customHeight="1" x14ac:dyDescent="0.25">
      <c r="A19" s="335">
        <v>45120</v>
      </c>
      <c r="B19" s="341" t="s">
        <v>410</v>
      </c>
      <c r="C19" s="322">
        <v>62164.47</v>
      </c>
      <c r="D19" s="181"/>
      <c r="E19" s="149"/>
      <c r="F19" s="183">
        <f t="shared" si="0"/>
        <v>1173560.3499999999</v>
      </c>
    </row>
    <row r="20" spans="1:10" ht="21" customHeight="1" x14ac:dyDescent="0.25">
      <c r="A20" s="335">
        <v>45121</v>
      </c>
      <c r="B20" s="341" t="s">
        <v>411</v>
      </c>
      <c r="C20" s="322">
        <v>51273.68</v>
      </c>
      <c r="D20" s="181"/>
      <c r="E20" s="149"/>
      <c r="F20" s="183">
        <f t="shared" si="0"/>
        <v>1224834.0299999998</v>
      </c>
    </row>
    <row r="21" spans="1:10" ht="24.75" customHeight="1" x14ac:dyDescent="0.25">
      <c r="A21" s="335">
        <v>45122</v>
      </c>
      <c r="B21" s="341" t="s">
        <v>412</v>
      </c>
      <c r="C21" s="322">
        <v>0</v>
      </c>
      <c r="D21" s="181"/>
      <c r="E21" s="149"/>
      <c r="F21" s="183">
        <f t="shared" si="0"/>
        <v>1224834.0299999998</v>
      </c>
    </row>
    <row r="22" spans="1:10" ht="21" customHeight="1" x14ac:dyDescent="0.25">
      <c r="A22" s="335">
        <v>45122</v>
      </c>
      <c r="B22" s="341" t="s">
        <v>413</v>
      </c>
      <c r="C22" s="322">
        <v>49319.38</v>
      </c>
      <c r="D22" s="181"/>
      <c r="E22" s="149"/>
      <c r="F22" s="183">
        <f t="shared" si="0"/>
        <v>1274153.4099999997</v>
      </c>
    </row>
    <row r="23" spans="1:10" ht="24.75" customHeight="1" x14ac:dyDescent="0.25">
      <c r="A23" s="335">
        <v>45122</v>
      </c>
      <c r="B23" s="341" t="s">
        <v>414</v>
      </c>
      <c r="C23" s="322">
        <v>19983.599999999999</v>
      </c>
      <c r="D23" s="181"/>
      <c r="E23" s="149"/>
      <c r="F23" s="183">
        <f t="shared" si="0"/>
        <v>1294137.0099999998</v>
      </c>
    </row>
    <row r="24" spans="1:10" ht="21" customHeight="1" x14ac:dyDescent="0.3">
      <c r="A24" s="335">
        <v>45122</v>
      </c>
      <c r="B24" s="341" t="s">
        <v>415</v>
      </c>
      <c r="C24" s="322">
        <v>60011.519999999997</v>
      </c>
      <c r="D24" s="181"/>
      <c r="E24" s="149"/>
      <c r="F24" s="183">
        <f t="shared" si="0"/>
        <v>1354148.5299999998</v>
      </c>
      <c r="G24" s="184"/>
    </row>
    <row r="25" spans="1:10" ht="21" customHeight="1" x14ac:dyDescent="0.25">
      <c r="A25" s="335">
        <v>45124</v>
      </c>
      <c r="B25" s="341" t="s">
        <v>416</v>
      </c>
      <c r="C25" s="322">
        <v>73787.100000000006</v>
      </c>
      <c r="D25" s="181"/>
      <c r="E25" s="149"/>
      <c r="F25" s="183">
        <f t="shared" si="0"/>
        <v>1427935.63</v>
      </c>
    </row>
    <row r="26" spans="1:10" ht="21" customHeight="1" x14ac:dyDescent="0.25">
      <c r="A26" s="335">
        <v>45124</v>
      </c>
      <c r="B26" s="341" t="s">
        <v>417</v>
      </c>
      <c r="C26" s="322">
        <v>81209.850000000006</v>
      </c>
      <c r="D26" s="181"/>
      <c r="E26" s="149"/>
      <c r="F26" s="183">
        <f t="shared" si="0"/>
        <v>1509145.48</v>
      </c>
    </row>
    <row r="27" spans="1:10" ht="21" customHeight="1" x14ac:dyDescent="0.25">
      <c r="A27" s="335">
        <v>45124</v>
      </c>
      <c r="B27" s="341" t="s">
        <v>418</v>
      </c>
      <c r="C27" s="322">
        <v>0</v>
      </c>
      <c r="D27" s="181"/>
      <c r="E27" s="149"/>
      <c r="F27" s="183">
        <f t="shared" si="0"/>
        <v>1509145.48</v>
      </c>
    </row>
    <row r="28" spans="1:10" ht="21" customHeight="1" x14ac:dyDescent="0.25">
      <c r="A28" s="335">
        <v>45125</v>
      </c>
      <c r="B28" s="341" t="s">
        <v>419</v>
      </c>
      <c r="C28" s="322">
        <v>16014</v>
      </c>
      <c r="D28" s="181"/>
      <c r="E28" s="149"/>
      <c r="F28" s="183">
        <f t="shared" si="0"/>
        <v>1525159.48</v>
      </c>
    </row>
    <row r="29" spans="1:10" ht="21" customHeight="1" x14ac:dyDescent="0.25">
      <c r="A29" s="335">
        <v>45125</v>
      </c>
      <c r="B29" s="341" t="s">
        <v>420</v>
      </c>
      <c r="C29" s="322">
        <v>0</v>
      </c>
      <c r="D29" s="181"/>
      <c r="E29" s="149"/>
      <c r="F29" s="183">
        <f t="shared" si="0"/>
        <v>1525159.48</v>
      </c>
      <c r="J29" s="149">
        <v>0</v>
      </c>
    </row>
    <row r="30" spans="1:10" ht="21" customHeight="1" x14ac:dyDescent="0.25">
      <c r="A30" s="335">
        <v>45125</v>
      </c>
      <c r="B30" s="341" t="s">
        <v>421</v>
      </c>
      <c r="C30" s="322">
        <v>17158</v>
      </c>
      <c r="D30" s="181"/>
      <c r="E30" s="149"/>
      <c r="F30" s="183">
        <f t="shared" si="0"/>
        <v>1542317.48</v>
      </c>
      <c r="J30" s="149">
        <v>0</v>
      </c>
    </row>
    <row r="31" spans="1:10" ht="21" customHeight="1" x14ac:dyDescent="0.25">
      <c r="A31" s="335">
        <v>45125</v>
      </c>
      <c r="B31" s="341" t="s">
        <v>422</v>
      </c>
      <c r="C31" s="322">
        <v>39357.599999999999</v>
      </c>
      <c r="D31" s="181"/>
      <c r="E31" s="149"/>
      <c r="F31" s="183">
        <f t="shared" si="0"/>
        <v>1581675.08</v>
      </c>
      <c r="J31" s="149">
        <v>0</v>
      </c>
    </row>
    <row r="32" spans="1:10" ht="21" customHeight="1" x14ac:dyDescent="0.3">
      <c r="A32" s="335">
        <v>45126</v>
      </c>
      <c r="B32" s="341" t="s">
        <v>423</v>
      </c>
      <c r="C32" s="322">
        <v>79733.740000000005</v>
      </c>
      <c r="D32" s="181"/>
      <c r="E32" s="149"/>
      <c r="F32" s="183">
        <f t="shared" si="0"/>
        <v>1661408.82</v>
      </c>
      <c r="G32" s="184"/>
      <c r="J32" s="149">
        <v>0</v>
      </c>
    </row>
    <row r="33" spans="1:10" ht="21" customHeight="1" x14ac:dyDescent="0.25">
      <c r="A33" s="335">
        <v>45126</v>
      </c>
      <c r="B33" s="341" t="s">
        <v>424</v>
      </c>
      <c r="C33" s="322">
        <v>0</v>
      </c>
      <c r="D33" s="181"/>
      <c r="E33" s="149"/>
      <c r="F33" s="183">
        <f t="shared" si="0"/>
        <v>1661408.82</v>
      </c>
      <c r="J33" s="149">
        <v>0</v>
      </c>
    </row>
    <row r="34" spans="1:10" ht="21" customHeight="1" x14ac:dyDescent="0.25">
      <c r="A34" s="335">
        <v>45126</v>
      </c>
      <c r="B34" s="341" t="s">
        <v>425</v>
      </c>
      <c r="C34" s="322">
        <v>594</v>
      </c>
      <c r="D34" s="181"/>
      <c r="E34" s="149"/>
      <c r="F34" s="183">
        <f t="shared" si="0"/>
        <v>1662002.82</v>
      </c>
      <c r="J34" s="149">
        <v>0</v>
      </c>
    </row>
    <row r="35" spans="1:10" ht="23.25" customHeight="1" x14ac:dyDescent="0.25">
      <c r="A35" s="335">
        <v>45126</v>
      </c>
      <c r="B35" s="341" t="s">
        <v>426</v>
      </c>
      <c r="C35" s="322">
        <v>0</v>
      </c>
      <c r="D35" s="181"/>
      <c r="E35" s="149"/>
      <c r="F35" s="183">
        <f t="shared" si="0"/>
        <v>1662002.82</v>
      </c>
      <c r="J35" s="149">
        <v>0</v>
      </c>
    </row>
    <row r="36" spans="1:10" ht="23.25" customHeight="1" x14ac:dyDescent="0.25">
      <c r="A36" s="335">
        <v>45127</v>
      </c>
      <c r="B36" s="341" t="s">
        <v>427</v>
      </c>
      <c r="C36" s="322">
        <v>0</v>
      </c>
      <c r="D36" s="181"/>
      <c r="E36" s="149"/>
      <c r="F36" s="183">
        <f t="shared" si="0"/>
        <v>1662002.82</v>
      </c>
      <c r="J36" s="133">
        <v>0</v>
      </c>
    </row>
    <row r="37" spans="1:10" ht="23.25" customHeight="1" x14ac:dyDescent="0.25">
      <c r="A37" s="335">
        <v>45127</v>
      </c>
      <c r="B37" s="341" t="s">
        <v>428</v>
      </c>
      <c r="C37" s="322">
        <v>89753.15</v>
      </c>
      <c r="D37" s="181"/>
      <c r="E37" s="149"/>
      <c r="F37" s="183">
        <f t="shared" si="0"/>
        <v>1751755.97</v>
      </c>
      <c r="J37" s="187">
        <f>SUM(J29:J36)</f>
        <v>0</v>
      </c>
    </row>
    <row r="38" spans="1:10" ht="23.25" customHeight="1" x14ac:dyDescent="0.25">
      <c r="A38" s="335">
        <v>45128</v>
      </c>
      <c r="B38" s="341" t="s">
        <v>429</v>
      </c>
      <c r="C38" s="322">
        <v>8469.0499999999993</v>
      </c>
      <c r="D38" s="181"/>
      <c r="E38" s="149"/>
      <c r="F38" s="183">
        <f t="shared" si="0"/>
        <v>1760225.02</v>
      </c>
    </row>
    <row r="39" spans="1:10" ht="23.25" customHeight="1" x14ac:dyDescent="0.25">
      <c r="A39" s="335">
        <v>45128</v>
      </c>
      <c r="B39" s="341" t="s">
        <v>430</v>
      </c>
      <c r="C39" s="322">
        <v>69894.600000000006</v>
      </c>
      <c r="D39" s="181"/>
      <c r="E39" s="149"/>
      <c r="F39" s="183">
        <f t="shared" si="0"/>
        <v>1830119.62</v>
      </c>
    </row>
    <row r="40" spans="1:10" ht="23.25" customHeight="1" x14ac:dyDescent="0.25">
      <c r="A40" s="335">
        <v>45128</v>
      </c>
      <c r="B40" s="341" t="s">
        <v>431</v>
      </c>
      <c r="C40" s="322">
        <v>0</v>
      </c>
      <c r="D40" s="181"/>
      <c r="E40" s="100"/>
      <c r="F40" s="183">
        <f t="shared" si="0"/>
        <v>1830119.62</v>
      </c>
    </row>
    <row r="41" spans="1:10" ht="23.25" customHeight="1" x14ac:dyDescent="0.25">
      <c r="A41" s="335">
        <v>45128</v>
      </c>
      <c r="B41" s="341" t="s">
        <v>432</v>
      </c>
      <c r="C41" s="322">
        <v>3432.8</v>
      </c>
      <c r="D41" s="181"/>
      <c r="E41" s="100"/>
      <c r="F41" s="183">
        <f t="shared" si="0"/>
        <v>1833552.4200000002</v>
      </c>
    </row>
    <row r="42" spans="1:10" ht="23.25" customHeight="1" x14ac:dyDescent="0.25">
      <c r="A42" s="335">
        <v>45128</v>
      </c>
      <c r="B42" s="341" t="s">
        <v>433</v>
      </c>
      <c r="C42" s="322">
        <v>0</v>
      </c>
      <c r="D42" s="185"/>
      <c r="E42" s="100"/>
      <c r="F42" s="183">
        <f t="shared" si="0"/>
        <v>1833552.4200000002</v>
      </c>
    </row>
    <row r="43" spans="1:10" ht="23.25" customHeight="1" x14ac:dyDescent="0.25">
      <c r="A43" s="335">
        <v>45129</v>
      </c>
      <c r="B43" s="341" t="s">
        <v>434</v>
      </c>
      <c r="C43" s="322">
        <v>0</v>
      </c>
      <c r="D43" s="192"/>
      <c r="E43" s="100"/>
      <c r="F43" s="183">
        <f t="shared" si="0"/>
        <v>1833552.4200000002</v>
      </c>
    </row>
    <row r="44" spans="1:10" ht="23.25" customHeight="1" x14ac:dyDescent="0.25">
      <c r="A44" s="335">
        <v>45129</v>
      </c>
      <c r="B44" s="341" t="s">
        <v>435</v>
      </c>
      <c r="C44" s="322">
        <v>55115.4</v>
      </c>
      <c r="D44" s="192"/>
      <c r="E44" s="100"/>
      <c r="F44" s="183">
        <f t="shared" si="0"/>
        <v>1888667.82</v>
      </c>
    </row>
    <row r="45" spans="1:10" ht="23.25" customHeight="1" x14ac:dyDescent="0.25">
      <c r="A45" s="335">
        <v>45129</v>
      </c>
      <c r="B45" s="341" t="s">
        <v>436</v>
      </c>
      <c r="C45" s="322">
        <v>66157.350000000006</v>
      </c>
      <c r="D45" s="192"/>
      <c r="E45" s="100"/>
      <c r="F45" s="183">
        <f t="shared" si="0"/>
        <v>1954825.1700000002</v>
      </c>
    </row>
    <row r="46" spans="1:10" ht="23.25" customHeight="1" x14ac:dyDescent="0.25">
      <c r="A46" s="335">
        <v>45129</v>
      </c>
      <c r="B46" s="341" t="s">
        <v>437</v>
      </c>
      <c r="C46" s="322">
        <v>1730.4</v>
      </c>
      <c r="D46" s="192"/>
      <c r="E46" s="100"/>
      <c r="F46" s="183">
        <f t="shared" si="0"/>
        <v>1956555.57</v>
      </c>
    </row>
    <row r="47" spans="1:10" ht="23.25" customHeight="1" x14ac:dyDescent="0.25">
      <c r="A47" s="335">
        <v>45131</v>
      </c>
      <c r="B47" s="341" t="s">
        <v>438</v>
      </c>
      <c r="C47" s="322">
        <v>8367.4</v>
      </c>
      <c r="D47" s="192"/>
      <c r="E47" s="100"/>
      <c r="F47" s="183">
        <f t="shared" si="0"/>
        <v>1964922.97</v>
      </c>
    </row>
    <row r="48" spans="1:10" ht="23.25" customHeight="1" x14ac:dyDescent="0.25">
      <c r="A48" s="335">
        <v>45131</v>
      </c>
      <c r="B48" s="341" t="s">
        <v>439</v>
      </c>
      <c r="C48" s="322">
        <v>69725.83</v>
      </c>
      <c r="D48" s="192"/>
      <c r="E48" s="100"/>
      <c r="F48" s="183">
        <f t="shared" si="0"/>
        <v>2034648.8</v>
      </c>
    </row>
    <row r="49" spans="1:6" ht="23.25" customHeight="1" x14ac:dyDescent="0.25">
      <c r="A49" s="335">
        <v>45133</v>
      </c>
      <c r="B49" s="341" t="s">
        <v>440</v>
      </c>
      <c r="C49" s="322">
        <v>71238.23</v>
      </c>
      <c r="D49" s="192"/>
      <c r="E49" s="100"/>
      <c r="F49" s="183">
        <f t="shared" si="0"/>
        <v>2105887.0300000003</v>
      </c>
    </row>
    <row r="50" spans="1:6" ht="23.25" customHeight="1" x14ac:dyDescent="0.25">
      <c r="A50" s="335">
        <v>45133</v>
      </c>
      <c r="B50" s="341" t="s">
        <v>441</v>
      </c>
      <c r="C50" s="322">
        <v>0</v>
      </c>
      <c r="D50" s="192"/>
      <c r="E50" s="100"/>
      <c r="F50" s="183">
        <f t="shared" si="0"/>
        <v>2105887.0300000003</v>
      </c>
    </row>
    <row r="51" spans="1:6" ht="23.25" customHeight="1" x14ac:dyDescent="0.25">
      <c r="A51" s="335">
        <v>45134</v>
      </c>
      <c r="B51" s="341" t="s">
        <v>442</v>
      </c>
      <c r="C51" s="322">
        <v>0</v>
      </c>
      <c r="D51" s="192"/>
      <c r="E51" s="100"/>
      <c r="F51" s="183">
        <f t="shared" si="0"/>
        <v>2105887.0300000003</v>
      </c>
    </row>
    <row r="52" spans="1:6" ht="23.25" customHeight="1" x14ac:dyDescent="0.25">
      <c r="A52" s="336">
        <v>45134</v>
      </c>
      <c r="B52" s="248" t="s">
        <v>443</v>
      </c>
      <c r="C52" s="149">
        <v>68136.3</v>
      </c>
      <c r="D52" s="192"/>
      <c r="E52" s="100"/>
      <c r="F52" s="183">
        <f t="shared" si="0"/>
        <v>2174023.33</v>
      </c>
    </row>
    <row r="53" spans="1:6" ht="23.25" customHeight="1" x14ac:dyDescent="0.25">
      <c r="A53" s="336">
        <v>45135</v>
      </c>
      <c r="B53" s="248" t="s">
        <v>444</v>
      </c>
      <c r="C53" s="149">
        <v>331.8</v>
      </c>
      <c r="D53" s="192"/>
      <c r="E53" s="100"/>
      <c r="F53" s="183">
        <f t="shared" si="0"/>
        <v>2174355.13</v>
      </c>
    </row>
    <row r="54" spans="1:6" ht="23.25" customHeight="1" x14ac:dyDescent="0.25">
      <c r="A54" s="336">
        <v>45135</v>
      </c>
      <c r="B54" s="248" t="s">
        <v>445</v>
      </c>
      <c r="C54" s="149">
        <v>79638.87</v>
      </c>
      <c r="D54" s="192"/>
      <c r="E54" s="100"/>
      <c r="F54" s="183">
        <f t="shared" si="0"/>
        <v>2253994</v>
      </c>
    </row>
    <row r="55" spans="1:6" ht="23.25" customHeight="1" x14ac:dyDescent="0.25">
      <c r="A55" s="336">
        <v>45135</v>
      </c>
      <c r="B55" s="248" t="s">
        <v>446</v>
      </c>
      <c r="C55" s="149">
        <v>0</v>
      </c>
      <c r="D55" s="192"/>
      <c r="E55" s="100"/>
      <c r="F55" s="183">
        <f t="shared" si="0"/>
        <v>2253994</v>
      </c>
    </row>
    <row r="56" spans="1:6" ht="23.25" customHeight="1" x14ac:dyDescent="0.25">
      <c r="A56" s="336">
        <v>45135</v>
      </c>
      <c r="B56" s="248" t="s">
        <v>447</v>
      </c>
      <c r="C56" s="149">
        <v>27350.46</v>
      </c>
      <c r="D56" s="192"/>
      <c r="E56" s="100"/>
      <c r="F56" s="183">
        <f t="shared" si="0"/>
        <v>2281344.46</v>
      </c>
    </row>
    <row r="57" spans="1:6" ht="29.25" customHeight="1" x14ac:dyDescent="0.25">
      <c r="A57" s="337">
        <v>45136</v>
      </c>
      <c r="B57" s="194" t="s">
        <v>448</v>
      </c>
      <c r="C57" s="100">
        <v>0</v>
      </c>
      <c r="D57" s="192"/>
      <c r="E57" s="100"/>
      <c r="F57" s="183">
        <f t="shared" si="0"/>
        <v>2281344.46</v>
      </c>
    </row>
    <row r="58" spans="1:6" ht="29.25" customHeight="1" x14ac:dyDescent="0.25">
      <c r="A58" s="337">
        <v>45136</v>
      </c>
      <c r="B58" s="194" t="s">
        <v>449</v>
      </c>
      <c r="C58" s="100">
        <v>60701.279999999999</v>
      </c>
      <c r="D58" s="192"/>
      <c r="E58" s="100"/>
      <c r="F58" s="183">
        <f t="shared" si="0"/>
        <v>2342045.7399999998</v>
      </c>
    </row>
    <row r="59" spans="1:6" ht="29.25" customHeight="1" x14ac:dyDescent="0.25">
      <c r="A59" s="337">
        <v>45136</v>
      </c>
      <c r="B59" s="194" t="s">
        <v>450</v>
      </c>
      <c r="C59" s="100">
        <v>54648</v>
      </c>
      <c r="D59" s="192"/>
      <c r="E59" s="100"/>
      <c r="F59" s="183">
        <f t="shared" si="0"/>
        <v>2396693.7399999998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2396693.7399999998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2396693.7399999998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2396693.7399999998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2396693.7399999998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2396693.7399999998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2396693.7399999998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2396693.7399999998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2396693.7399999998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2396693.7399999998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2396693.7399999998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2396693.7399999998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2396693.7399999998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2396693.7399999998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2396693.7399999998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2396693.7399999998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2396693.7399999998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2396693.7399999998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2396693.7399999998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2396693.7399999998</v>
      </c>
    </row>
    <row r="79" spans="1:6" ht="39.75" customHeight="1" thickBot="1" x14ac:dyDescent="0.35">
      <c r="A79" s="340"/>
      <c r="B79" s="202"/>
      <c r="C79" s="317">
        <f>SUM(C3:C78)</f>
        <v>2396693.7399999998</v>
      </c>
      <c r="D79" s="175"/>
      <c r="E79" s="204">
        <f>SUM(E3:E78)</f>
        <v>0</v>
      </c>
      <c r="F79" s="205">
        <f>F78</f>
        <v>2396693.7399999998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61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65" t="s">
        <v>4</v>
      </c>
      <c r="F4" s="366"/>
      <c r="H4" s="367" t="s">
        <v>5</v>
      </c>
      <c r="I4" s="368"/>
      <c r="J4" s="18"/>
      <c r="K4" s="19"/>
      <c r="L4" s="20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61">
        <f>SUM(M5:M39)</f>
        <v>2238523</v>
      </c>
      <c r="N45" s="37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90767.040000000008</v>
      </c>
      <c r="L51" s="377"/>
      <c r="M51" s="378">
        <f>N45+M45</f>
        <v>2335781</v>
      </c>
      <c r="N51" s="379"/>
      <c r="P51" s="36"/>
      <c r="Q51" s="9"/>
    </row>
    <row r="52" spans="1:17" ht="15.75" x14ac:dyDescent="0.25">
      <c r="D52" s="371" t="s">
        <v>14</v>
      </c>
      <c r="E52" s="37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2" t="s">
        <v>15</v>
      </c>
      <c r="E53" s="342"/>
      <c r="F53" s="131">
        <v>-2224189.7400000002</v>
      </c>
      <c r="I53" s="343" t="s">
        <v>16</v>
      </c>
      <c r="J53" s="344"/>
      <c r="K53" s="345">
        <f>F55+F56+F57</f>
        <v>296963.76999999973</v>
      </c>
      <c r="L53" s="34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47">
        <f>-C4</f>
        <v>-223528.9</v>
      </c>
      <c r="L55" s="34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49" t="s">
        <v>21</v>
      </c>
      <c r="E57" s="350"/>
      <c r="F57" s="151">
        <v>230554.55</v>
      </c>
      <c r="I57" s="351" t="s">
        <v>22</v>
      </c>
      <c r="J57" s="352"/>
      <c r="K57" s="353">
        <f>K53+K55</f>
        <v>73434.869999999733</v>
      </c>
      <c r="L57" s="35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115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6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61">
        <f>SUM(M5:M39)</f>
        <v>2689952</v>
      </c>
      <c r="N45" s="372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425400.67</v>
      </c>
      <c r="L51" s="377"/>
      <c r="M51" s="378">
        <f>N45+M45</f>
        <v>2751374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-2869426.04</v>
      </c>
      <c r="I53" s="343" t="s">
        <v>16</v>
      </c>
      <c r="J53" s="344"/>
      <c r="K53" s="383">
        <f>F55+F56+F57</f>
        <v>-32021.369999999937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85">
        <f>-C4</f>
        <v>-230554.55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49" t="s">
        <v>21</v>
      </c>
      <c r="E57" s="350"/>
      <c r="F57" s="151">
        <v>341192.34</v>
      </c>
      <c r="I57" s="387" t="s">
        <v>170</v>
      </c>
      <c r="J57" s="388"/>
      <c r="K57" s="389">
        <f>K53+K55</f>
        <v>-262575.91999999993</v>
      </c>
      <c r="L57" s="38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171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61">
        <f>SUM(M5:M39)</f>
        <v>2488709</v>
      </c>
      <c r="N45" s="372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124244.06999999999</v>
      </c>
      <c r="L51" s="377"/>
      <c r="M51" s="378">
        <f>N45+M45</f>
        <v>2567419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-2463938.5299999998</v>
      </c>
      <c r="I53" s="343" t="s">
        <v>16</v>
      </c>
      <c r="J53" s="344"/>
      <c r="K53" s="383">
        <f>F55+F56+F57</f>
        <v>439109.10000000038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85">
        <f>-C4</f>
        <v>-341192.34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49" t="s">
        <v>21</v>
      </c>
      <c r="E57" s="350"/>
      <c r="F57" s="151">
        <v>394548.7</v>
      </c>
      <c r="I57" s="390" t="s">
        <v>22</v>
      </c>
      <c r="J57" s="391"/>
      <c r="K57" s="392">
        <f>K53+K55</f>
        <v>97916.760000000359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4"/>
      <c r="C1" s="356" t="s">
        <v>231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21" ht="16.5" thickBot="1" x14ac:dyDescent="0.3">
      <c r="B2" s="35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8" t="s">
        <v>0</v>
      </c>
      <c r="C3" s="359"/>
      <c r="D3" s="10"/>
      <c r="E3" s="11"/>
      <c r="F3" s="11"/>
      <c r="H3" s="360" t="s">
        <v>1</v>
      </c>
      <c r="I3" s="36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65" t="s">
        <v>4</v>
      </c>
      <c r="F4" s="366"/>
      <c r="H4" s="367" t="s">
        <v>5</v>
      </c>
      <c r="I4" s="368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1">
        <f>SUM(M5:M39)</f>
        <v>3007589</v>
      </c>
      <c r="N45" s="372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2"/>
      <c r="N46" s="37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74" t="s">
        <v>13</v>
      </c>
      <c r="I51" s="375"/>
      <c r="J51" s="135"/>
      <c r="K51" s="376">
        <f>I49+L49</f>
        <v>84500.43</v>
      </c>
      <c r="L51" s="377"/>
      <c r="M51" s="378">
        <f>N45+M45</f>
        <v>3037341</v>
      </c>
      <c r="N51" s="379"/>
      <c r="P51" s="36"/>
      <c r="Q51" s="9"/>
    </row>
    <row r="52" spans="1:17" x14ac:dyDescent="0.25">
      <c r="D52" s="371" t="s">
        <v>14</v>
      </c>
      <c r="E52" s="371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42" t="s">
        <v>15</v>
      </c>
      <c r="E53" s="342"/>
      <c r="F53" s="131">
        <v>-2955802.29</v>
      </c>
      <c r="I53" s="343" t="s">
        <v>16</v>
      </c>
      <c r="J53" s="344"/>
      <c r="K53" s="383">
        <f>F55+F56+F57</f>
        <v>419364.9699999998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85">
        <f>-C4</f>
        <v>-394548.7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49" t="s">
        <v>21</v>
      </c>
      <c r="E57" s="350"/>
      <c r="F57" s="316">
        <v>345633.69</v>
      </c>
      <c r="I57" s="390" t="s">
        <v>22</v>
      </c>
      <c r="J57" s="391"/>
      <c r="K57" s="392">
        <f>K53+K55</f>
        <v>24816.269999999786</v>
      </c>
      <c r="L57" s="39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2023-09-11T16:00:52Z</dcterms:modified>
</cp:coreProperties>
</file>