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0" yWindow="0" windowWidth="18720" windowHeight="11715" firstSheet="7" activeTab="9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Hoja1" sheetId="11" r:id="rId11"/>
    <sheet name="Hoja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3" i="9" l="1"/>
  <c r="J82" i="9"/>
  <c r="J83" i="9"/>
  <c r="N81" i="9"/>
  <c r="N103" i="7"/>
  <c r="N4" i="10" l="1"/>
  <c r="J4" i="10"/>
  <c r="I7" i="10" l="1"/>
  <c r="N22" i="9" l="1"/>
  <c r="N23" i="9"/>
  <c r="V293" i="10" l="1"/>
  <c r="S293" i="10"/>
  <c r="Q293" i="10"/>
  <c r="L293" i="10"/>
  <c r="N292" i="10"/>
  <c r="E292" i="10"/>
  <c r="N291" i="10"/>
  <c r="E291" i="10"/>
  <c r="N290" i="10"/>
  <c r="E290" i="10"/>
  <c r="I289" i="10"/>
  <c r="N289" i="10" s="1"/>
  <c r="E289" i="10"/>
  <c r="N288" i="10"/>
  <c r="J288" i="10"/>
  <c r="E288" i="10"/>
  <c r="N287" i="10"/>
  <c r="J287" i="10"/>
  <c r="E287" i="10"/>
  <c r="N286" i="10"/>
  <c r="J286" i="10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E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J80" i="10"/>
  <c r="N79" i="10"/>
  <c r="J79" i="10"/>
  <c r="N78" i="10"/>
  <c r="J78" i="10"/>
  <c r="N77" i="10"/>
  <c r="J77" i="10"/>
  <c r="N76" i="10"/>
  <c r="N75" i="10"/>
  <c r="J75" i="10"/>
  <c r="N74" i="10"/>
  <c r="J74" i="10"/>
  <c r="N73" i="10"/>
  <c r="J73" i="10"/>
  <c r="N72" i="10"/>
  <c r="N71" i="10"/>
  <c r="N70" i="10"/>
  <c r="J70" i="10"/>
  <c r="N69" i="10"/>
  <c r="J69" i="10"/>
  <c r="N68" i="10"/>
  <c r="J68" i="10"/>
  <c r="N65" i="10"/>
  <c r="J65" i="10"/>
  <c r="N64" i="10"/>
  <c r="J64" i="10"/>
  <c r="N63" i="10"/>
  <c r="J63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3" i="10"/>
  <c r="J13" i="10"/>
  <c r="E13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3" i="10" l="1"/>
  <c r="N296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<sst xmlns="http://schemas.openxmlformats.org/spreadsheetml/2006/main" count="1766" uniqueCount="748">
  <si>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</si>
  <si>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</si>
  <si>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</si>
  <si>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</si>
  <si>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</si>
  <si>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</si>
  <si>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</si>
  <si>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</si>
  <si>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</si>
  <si>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</si>
  <si>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</si>
  <si>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</si>
  <si>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</si>
  <si>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</si>
  <si>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</si>
  <si>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</si>
  <si>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</si>
  <si>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</si>
  <si>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</si>
  <si>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</si>
  <si>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</si>
  <si>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</si>
  <si>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</si>
  <si>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</si>
  <si>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</si>
  <si>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</si>
  <si>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</si>
  <si>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</si>
  <si>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</si>
  <si>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</si>
  <si>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</si>
  <si>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</si>
  <si>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</si>
  <si>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</si>
  <si>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</si>
  <si>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</si>
  <si>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</si>
  <si>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</si>
  <si>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</si>
  <si>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</si>
  <si>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</si>
  <si>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</si>
  <si>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</si>
  <si>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</si>
  <si>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</si>
  <si>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</si>
  <si>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</si>
  <si>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</si>
  <si>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</si>
  <si>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</si>
  <si>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</si>
  <si>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</si>
  <si>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</si>
  <si>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</si>
  <si>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</si>
  <si>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</si>
  <si>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</si>
  <si>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</si>
  <si>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</si>
  <si>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</si>
  <si>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</si>
  <si>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</si>
  <si>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</si>
  <si>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</si>
  <si>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</si>
  <si>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</si>
  <si>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</si>
  <si>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</si>
  <si>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</si>
  <si>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</si>
  <si>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</si>
  <si>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</si>
  <si>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</si>
  <si>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</si>
  <si>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</si>
  <si>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</si>
  <si>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</si>
  <si>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</si>
  <si>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</si>
  <si>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</si>
  <si>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</si>
  <si>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</si>
  <si>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</si>
  <si>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</si>
  <si>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</si>
  <si>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</si>
  <si>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</si>
  <si>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</si>
  <si>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</si>
  <si>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</si>
  <si>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</si>
  <si>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</si>
  <si>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</si>
  <si>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</si>
  <si>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</si>
  <si>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</si>
  <si>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</si>
  <si>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</si>
  <si>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</si>
  <si>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</si>
  <si>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</si>
  <si>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</si>
  <si>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</si>
  <si>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</si>
  <si>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</si>
  <si>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</si>
  <si>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</si>
  <si>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</si>
  <si>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</si>
  <si>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</si>
  <si>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</si>
  <si>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</si>
  <si>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</si>
  <si>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</si>
  <si>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</si>
  <si>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</si>
  <si>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</si>
  <si>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</si>
  <si>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</si>
  <si>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</si>
  <si>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</si>
  <si>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</si>
  <si>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</si>
  <si>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</si>
  <si>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</si>
  <si>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</si>
  <si>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</si>
  <si>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</si>
  <si>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</si>
  <si>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</si>
  <si>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</si>
  <si>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</si>
  <si>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</si>
  <si>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</si>
  <si>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</si>
  <si>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</si>
  <si>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</si>
  <si>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</si>
  <si>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</si>
  <si>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</si>
  <si>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</si>
  <si>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</si>
  <si>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</si>
  <si>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</si>
  <si>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</si>
  <si>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</si>
  <si>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</si>
  <si>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</si>
  <si>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</si>
  <si>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</si>
  <si>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</si>
  <si>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</si>
  <si>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</si>
  <si>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</si>
  <si>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</si>
  <si>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</si>
  <si>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</si>
  <si>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</si>
  <si>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</si>
  <si>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</si>
  <si>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</si>
  <si>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</si>
  <si>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</si>
  <si>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</si>
  <si>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</si>
  <si>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</si>
  <si>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</si>
  <si>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</si>
  <si>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</si>
  <si>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</si>
  <si>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</si>
  <si>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</si>
  <si>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</si>
  <si>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</si>
  <si>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</si>
  <si>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</si>
  <si>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</si>
  <si>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</si>
  <si>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</si>
  <si>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</si>
  <si>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</si>
  <si>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</si>
  <si>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</si>
  <si>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</si>
  <si>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</si>
  <si>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</si>
  <si>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</si>
  <si>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</si>
  <si>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</si>
  <si>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</si>
  <si>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</si>
  <si>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</si>
  <si>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</si>
  <si>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</si>
  <si>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</si>
  <si>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</si>
  <si>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</si>
  <si>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</si>
  <si>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</si>
  <si>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</si>
  <si>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</si>
  <si>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</si>
  <si>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</si>
  <si>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</si>
  <si>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</si>
  <si>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</si>
  <si>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</si>
  <si>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</si>
  <si>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</si>
  <si>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</si>
  <si>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</si>
  <si>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</si>
  <si>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</si>
  <si>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</si>
  <si>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</si>
  <si>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</si>
  <si>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</si>
  <si>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</si>
  <si>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</si>
  <si>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</si>
  <si>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</si>
  <si>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</si>
  <si>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</si>
  <si>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</si>
  <si>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</si>
  <si>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</si>
  <si>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</si>
  <si>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</si>
  <si>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</si>
  <si>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</si>
  <si>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</si>
  <si>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</si>
  <si>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</si>
  <si>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</si>
  <si>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</si>
  <si>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</si>
  <si>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</si>
  <si>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</si>
  <si>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</si>
  <si>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</si>
  <si>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</si>
  <si>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</si>
  <si>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</si>
  <si>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</si>
  <si>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</si>
  <si>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</si>
  <si>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</si>
  <si>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</si>
  <si>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</si>
  <si>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</si>
  <si>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</si>
  <si>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</si>
  <si>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</si>
  <si>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</si>
  <si>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</si>
  <si>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</si>
  <si>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</si>
  <si>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</si>
  <si>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</si>
  <si>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</si>
  <si>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</si>
  <si>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</si>
  <si>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</si>
  <si>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</si>
  <si>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</si>
  <si>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</si>
  <si>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</si>
  <si>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</si>
  <si>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</si>
  <si>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</si>
  <si>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</si>
  <si>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</si>
  <si>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</si>
  <si>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</si>
  <si>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</si>
  <si>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</si>
  <si>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</si>
  <si>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</si>
  <si>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</si>
  <si>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</si>
  <si>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</si>
  <si>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</si>
  <si>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</si>
  <si>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</si>
  <si>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</si>
  <si>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</si>
  <si>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</si>
  <si>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</si>
  <si>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</si>
  <si>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</si>
  <si>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</si>
  <si>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</si>
  <si>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</si>
  <si>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</si>
  <si>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</si>
  <si>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</si>
  <si>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</si>
  <si>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</si>
  <si>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</si>
  <si>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</si>
  <si>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</si>
  <si>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</si>
  <si>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</si>
  <si>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</si>
  <si>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</si>
  <si>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</si>
  <si>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</si>
  <si>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</si>
  <si>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</si>
  <si>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</si>
  <si>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</si>
  <si>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</si>
  <si>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</si>
  <si>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</si>
  <si>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</si>
  <si>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</si>
  <si>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</si>
  <si>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</si>
  <si>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</si>
  <si>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</si>
  <si>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</si>
  <si>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</si>
  <si>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</si>
  <si>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</si>
  <si>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</si>
  <si>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</si>
  <si>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</si>
  <si>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</si>
  <si>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</si>
  <si>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</si>
  <si>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</si>
  <si>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</si>
  <si>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</si>
  <si>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</si>
  <si>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</si>
  <si>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</si>
  <si>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</si>
  <si>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</si>
  <si>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</si>
  <si>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</si>
  <si>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</si>
  <si>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</si>
  <si>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</si>
  <si>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</si>
  <si>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</si>
  <si>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</si>
  <si>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</si>
  <si>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</si>
  <si>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</si>
  <si>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</si>
  <si>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</si>
  <si>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</si>
  <si>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</si>
  <si>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</si>
  <si>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</si>
  <si>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</si>
  <si>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</si>
  <si>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</si>
  <si>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</si>
  <si>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</si>
  <si>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</si>
  <si>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</si>
  <si>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</si>
  <si>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</si>
  <si>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</si>
  <si>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</si>
  <si>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</si>
  <si>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</si>
  <si>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</si>
  <si>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</si>
  <si>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</si>
  <si>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</si>
  <si>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</si>
  <si>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</si>
  <si>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</si>
  <si>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</si>
  <si>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</si>
  <si>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</si>
  <si>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</si>
  <si>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</si>
  <si>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</si>
  <si>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</si>
  <si>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</si>
  <si>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</si>
  <si>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</si>
  <si>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</si>
  <si>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</si>
  <si>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</si>
  <si>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</si>
  <si>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</si>
  <si>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</si>
  <si>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</si>
  <si>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</si>
  <si>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</si>
  <si>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</si>
  <si>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</si>
  <si>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</si>
  <si>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</si>
  <si>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</si>
  <si>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</si>
  <si>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</si>
  <si>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</si>
  <si>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</si>
  <si>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</si>
  <si>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</si>
  <si>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</si>
  <si>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</si>
  <si>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</si>
  <si>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</si>
  <si>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</si>
  <si>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</si>
  <si>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</si>
  <si>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</si>
  <si>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</si>
  <si>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</si>
  <si>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</si>
  <si>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</si>
  <si>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</si>
  <si>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</si>
  <si>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</si>
  <si>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</si>
  <si>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</si>
  <si>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</si>
  <si>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</si>
  <si>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</si>
  <si>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</si>
  <si>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</si>
  <si>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</si>
  <si>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</si>
  <si>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</si>
  <si>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</si>
  <si>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</si>
  <si>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</si>
  <si>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</si>
  <si>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</si>
  <si>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</si>
  <si>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</si>
  <si>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</si>
  <si>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</si>
  <si>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</si>
  <si>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</si>
  <si>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</si>
  <si>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</si>
  <si>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</si>
  <si>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</si>
  <si>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</si>
  <si>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</si>
  <si>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</si>
  <si>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</si>
  <si>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</si>
  <si>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</si>
  <si>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</si>
  <si>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</si>
  <si>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</si>
  <si>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</si>
  <si>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</si>
  <si>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</si>
  <si>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</si>
  <si>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</si>
  <si>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</si>
  <si>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</si>
  <si>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</si>
  <si>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</si>
  <si>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</si>
  <si>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</si>
  <si>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</si>
  <si>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</si>
  <si>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</si>
  <si>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</si>
  <si>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</si>
  <si>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</si>
  <si>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</si>
  <si>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</si>
  <si>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</si>
  <si>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</si>
  <si>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</si>
  <si>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</si>
  <si>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</si>
  <si>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</si>
  <si>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</si>
  <si>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</si>
  <si>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</si>
  <si>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</si>
  <si>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</si>
  <si>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</si>
  <si>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</si>
  <si>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</si>
  <si>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</si>
  <si>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</si>
  <si>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</si>
  <si>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</si>
  <si>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</si>
  <si>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</si>
  <si>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</si>
  <si>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</si>
  <si>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</si>
  <si>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</si>
  <si>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</si>
  <si>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</si>
  <si>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</si>
  <si>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</si>
  <si>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</si>
  <si>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</si>
  <si>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</si>
  <si>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</si>
  <si>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</si>
  <si>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</si>
  <si>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</si>
  <si>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</si>
  <si>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</si>
  <si>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</si>
  <si>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</si>
  <si>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</si>
  <si>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</si>
  <si>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</si>
  <si>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</si>
  <si>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</si>
  <si>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</si>
  <si>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</si>
  <si>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</si>
  <si>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</si>
  <si>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</si>
  <si>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</si>
  <si>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</si>
  <si>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</si>
  <si>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</si>
  <si>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</si>
  <si>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</si>
  <si>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</si>
  <si>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</si>
  <si>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</si>
  <si>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</si>
  <si>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</si>
  <si>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</si>
  <si>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</si>
  <si>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</si>
  <si>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</si>
  <si>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</si>
  <si>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</si>
  <si>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</si>
  <si>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</si>
  <si>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</si>
  <si>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</si>
  <si>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</si>
  <si>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</si>
  <si>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</si>
  <si>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</si>
  <si>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</si>
  <si>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</si>
  <si>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</si>
  <si>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</si>
  <si>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</si>
  <si>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</si>
  <si>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</si>
  <si>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</si>
  <si>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</si>
  <si>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</si>
  <si>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</si>
  <si>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</si>
  <si>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</si>
  <si>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</si>
  <si>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</si>
  <si>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</si>
  <si>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</si>
  <si>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</si>
  <si>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</si>
  <si>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</si>
  <si>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</si>
  <si>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</si>
  <si>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</si>
  <si>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</si>
  <si>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</si>
  <si>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</si>
  <si>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</si>
  <si>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</si>
  <si>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</si>
  <si>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</si>
  <si>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</si>
  <si>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</si>
  <si>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</si>
  <si>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</si>
  <si>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</si>
  <si>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</si>
  <si>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</si>
  <si>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</si>
  <si>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</si>
  <si>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</si>
  <si>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</si>
  <si>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</si>
  <si>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</si>
  <si>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</si>
  <si>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</si>
  <si>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</si>
  <si>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</si>
  <si>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</si>
  <si>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</si>
  <si>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</si>
  <si>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</si>
  <si>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</si>
  <si>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</si>
  <si>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</si>
  <si>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</si>
  <si>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</si>
  <si>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</si>
  <si>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</si>
  <si>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</si>
  <si>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</si>
  <si>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</si>
  <si>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</si>
  <si>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</si>
  <si>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</si>
  <si>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</si>
  <si>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</si>
  <si>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</si>
  <si>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</si>
  <si>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</si>
  <si>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</si>
  <si>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</si>
  <si>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</si>
  <si>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</si>
  <si>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</si>
  <si>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</si>
  <si>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</si>
  <si>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</si>
  <si>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</si>
  <si>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</si>
  <si>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</si>
  <si>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</si>
  <si>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</si>
  <si>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</si>
  <si>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</si>
  <si>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</si>
  <si>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</si>
  <si>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</si>
  <si>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</si>
  <si>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</si>
  <si>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</si>
  <si>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</si>
  <si>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</si>
  <si>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</si>
  <si>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</si>
  <si>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</si>
  <si>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</si>
  <si>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</si>
  <si>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</si>
  <si>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</si>
  <si>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</si>
  <si>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</si>
  <si>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</si>
  <si>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</si>
  <si>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</si>
  <si>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</si>
  <si>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</si>
  <si>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</si>
  <si>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</si>
  <si>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</si>
  <si>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</si>
  <si>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</si>
  <si>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</si>
  <si>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</si>
  <si>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</si>
  <si>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</si>
  <si>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</si>
  <si>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</si>
  <si>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</si>
  <si>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</si>
  <si>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</si>
  <si>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</si>
  <si>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FOLIO 11417</t>
  </si>
  <si>
    <t>CANALES  21</t>
  </si>
  <si>
    <t>FOLIO 11415</t>
  </si>
  <si>
    <t>CANALES  98</t>
  </si>
  <si>
    <t>FOLIO 11418</t>
  </si>
  <si>
    <t>CANALES  109</t>
  </si>
  <si>
    <t>FOLIO 11422</t>
  </si>
  <si>
    <t xml:space="preserve"> CANALES 248</t>
  </si>
  <si>
    <t>FOLIO 11425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</si>
  <si>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</si>
  <si>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</si>
  <si>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</si>
  <si>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24433---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</si>
  <si>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</si>
  <si>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</si>
  <si>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</si>
  <si>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</si>
  <si>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</si>
  <si>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</si>
  <si>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</si>
  <si>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</si>
  <si>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</si>
  <si>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</si>
  <si>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13-Oct-23-----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</si>
  <si>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</si>
  <si>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</si>
  <si>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</si>
  <si>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</si>
  <si>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</si>
  <si>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</si>
  <si>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</si>
  <si>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</si>
  <si>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</si>
  <si>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</si>
  <si>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</si>
  <si>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</si>
  <si>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</si>
  <si>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</si>
  <si>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</si>
  <si>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</si>
  <si>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</si>
  <si>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</si>
  <si>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</si>
  <si>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</si>
  <si>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</si>
  <si>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</si>
  <si>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</si>
  <si>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</si>
  <si>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</si>
  <si>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</si>
  <si>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</si>
  <si>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</si>
  <si>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</si>
  <si>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</si>
  <si>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</si>
  <si>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</si>
  <si>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</si>
  <si>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</si>
  <si>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</si>
  <si>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</si>
  <si>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</si>
  <si>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</si>
  <si>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</si>
  <si>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</si>
  <si>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</si>
  <si>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</si>
  <si>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</si>
  <si>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</si>
  <si>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</si>
  <si>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</si>
  <si>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</si>
  <si>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</si>
  <si>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</si>
  <si>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</si>
  <si>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</si>
  <si>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</si>
  <si>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SAM FARMS  LLC</t>
  </si>
  <si>
    <t>COMBOS   PERNIL</t>
  </si>
  <si>
    <t>FOL,IO 11439</t>
  </si>
  <si>
    <t>11783---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</si>
</sst>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10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46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64" fontId="2" fillId="0" borderId="35" xfId="0" applyNumberFormat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64" fillId="0" borderId="26" xfId="0" applyFont="1" applyFill="1" applyBorder="1" applyAlignment="1">
      <alignment wrapText="1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" fillId="0" borderId="35" xfId="0" applyNumberFormat="1" applyFont="1" applyBorder="1" applyAlignment="1">
      <alignment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15" fillId="0" borderId="26" xfId="0" applyNumberFormat="1" applyFont="1" applyFill="1" applyBorder="1" applyAlignment="1"/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10" fillId="0" borderId="55" xfId="0" applyFont="1" applyBorder="1" applyAlignment="1">
      <alignment horizontal="center" wrapText="1"/>
    </xf>
    <xf numFmtId="44" fontId="10" fillId="0" borderId="55" xfId="1" applyFont="1" applyBorder="1" applyAlignment="1">
      <alignment horizontal="center" wrapText="1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44" fontId="6" fillId="0" borderId="0" xfId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wrapText="1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6" fillId="0" borderId="0" xfId="0" applyFont="1" applyFill="1" applyBorder="1" applyAlignment="1">
      <alignment horizontal="center" vertical="center" wrapText="1"/>
    </xf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0" fontId="9" fillId="0" borderId="47" xfId="0" applyFont="1" applyFill="1" applyBorder="1" applyAlignment="1">
      <alignment horizontal="center" vertical="center"/>
    </xf>
    <xf numFmtId="0" fontId="16" fillId="0" borderId="94" xfId="0" applyFont="1" applyBorder="1" applyAlignment="1">
      <alignment horizontal="center" vertical="center" wrapText="1"/>
    </xf>
    <xf numFmtId="0" fontId="16" fillId="0" borderId="95" xfId="0" applyFont="1" applyBorder="1" applyAlignment="1">
      <alignment horizontal="center" vertical="center" wrapText="1"/>
    </xf>
    <xf numFmtId="0" fontId="16" fillId="0" borderId="96" xfId="0" applyFont="1" applyBorder="1" applyAlignment="1">
      <alignment horizontal="center" vertical="center" wrapText="1"/>
    </xf>
    <xf numFmtId="168" fontId="2" fillId="0" borderId="27" xfId="0" applyNumberFormat="1" applyFont="1" applyBorder="1" applyAlignment="1">
      <alignment wrapText="1"/>
    </xf>
    <xf numFmtId="4" fontId="2" fillId="0" borderId="21" xfId="0" applyNumberFormat="1" applyFont="1" applyBorder="1" applyAlignment="1">
      <alignment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68" fontId="2" fillId="0" borderId="25" xfId="0" applyNumberFormat="1" applyFont="1" applyBorder="1" applyAlignment="1">
      <alignment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1" fontId="7" fillId="0" borderId="100" xfId="0" applyNumberFormat="1" applyFont="1" applyBorder="1" applyAlignment="1">
      <alignment horizontal="center" vertical="center" wrapText="1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77" fillId="0" borderId="21" xfId="0" applyFont="1" applyFill="1" applyBorder="1" applyAlignment="1">
      <alignment horizontal="center" wrapText="1"/>
    </xf>
    <xf numFmtId="0" fontId="9" fillId="0" borderId="101" xfId="0" applyFont="1" applyFill="1" applyBorder="1" applyAlignment="1">
      <alignment horizontal="center" vertical="center"/>
    </xf>
    <xf numFmtId="166" fontId="12" fillId="0" borderId="102" xfId="0" applyNumberFormat="1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166" fontId="12" fillId="0" borderId="103" xfId="0" applyNumberFormat="1" applyFont="1" applyFill="1" applyBorder="1" applyAlignment="1">
      <alignment horizontal="center" vertical="center"/>
    </xf>
    <xf numFmtId="0" fontId="9" fillId="0" borderId="104" xfId="0" applyFont="1" applyFill="1" applyBorder="1" applyAlignment="1">
      <alignment horizontal="center" vertical="center"/>
    </xf>
    <xf numFmtId="166" fontId="12" fillId="0" borderId="105" xfId="0" applyNumberFormat="1" applyFont="1" applyFill="1" applyBorder="1" applyAlignment="1">
      <alignment horizontal="center" vertic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660033"/>
      <color rgb="FF800000"/>
      <color rgb="FF0000FF"/>
      <color rgb="FFFF00FF"/>
      <color rgb="FFCC99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87" t="s">
        <v>30</v>
      </c>
      <c r="B1" s="887"/>
      <c r="C1" s="887"/>
      <c r="D1" s="887"/>
      <c r="E1" s="887"/>
      <c r="F1" s="887"/>
      <c r="G1" s="887"/>
      <c r="H1" s="887"/>
      <c r="I1" s="887"/>
      <c r="J1" s="887"/>
      <c r="K1" s="363"/>
      <c r="L1" s="363"/>
      <c r="M1" s="363"/>
      <c r="N1" s="363"/>
      <c r="O1" s="364"/>
      <c r="S1" s="888" t="s">
        <v>0</v>
      </c>
      <c r="T1" s="888"/>
      <c r="U1" s="4" t="s">
        <v>1</v>
      </c>
      <c r="V1" s="5" t="s">
        <v>2</v>
      </c>
      <c r="W1" s="890" t="s">
        <v>3</v>
      </c>
      <c r="X1" s="891"/>
    </row>
    <row r="2" spans="1:24" thickBot="1" x14ac:dyDescent="0.3">
      <c r="A2" s="887"/>
      <c r="B2" s="887"/>
      <c r="C2" s="887"/>
      <c r="D2" s="887"/>
      <c r="E2" s="887"/>
      <c r="F2" s="887"/>
      <c r="G2" s="887"/>
      <c r="H2" s="887"/>
      <c r="I2" s="887"/>
      <c r="J2" s="887"/>
      <c r="K2" s="365"/>
      <c r="L2" s="365"/>
      <c r="M2" s="365"/>
      <c r="N2" s="366"/>
      <c r="O2" s="367"/>
      <c r="Q2" s="6"/>
      <c r="R2" s="7"/>
      <c r="S2" s="889"/>
      <c r="T2" s="88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92" t="s">
        <v>16</v>
      </c>
      <c r="P3" s="89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894"/>
      <c r="M90" s="895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894"/>
      <c r="M91" s="895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896"/>
      <c r="P97" s="898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897"/>
      <c r="P98" s="899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885" t="s">
        <v>27</v>
      </c>
      <c r="G262" s="885"/>
      <c r="H262" s="886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22"/>
  <sheetViews>
    <sheetView tabSelected="1" topLeftCell="C1" workbookViewId="0">
      <pane ySplit="3" topLeftCell="A64" activePane="bottomLeft" state="frozen"/>
      <selection pane="bottomLeft" activeCell="N71" sqref="N71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816" customWidth="1"/>
    <col min="7" max="7" width="14.140625" style="298" bestFit="1" customWidth="1"/>
    <col min="8" max="8" width="13.28515625" style="301" customWidth="1"/>
    <col min="9" max="9" width="16.28515625" style="816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87" t="s">
        <v>666</v>
      </c>
      <c r="B1" s="887"/>
      <c r="C1" s="887"/>
      <c r="D1" s="887"/>
      <c r="E1" s="887"/>
      <c r="F1" s="887"/>
      <c r="G1" s="887"/>
      <c r="H1" s="887"/>
      <c r="I1" s="887"/>
      <c r="J1" s="887"/>
      <c r="K1" s="363"/>
      <c r="L1" s="562"/>
      <c r="M1" s="363"/>
      <c r="N1" s="363"/>
      <c r="O1" s="364"/>
      <c r="S1" s="888" t="s">
        <v>0</v>
      </c>
      <c r="T1" s="888"/>
      <c r="U1" s="4" t="s">
        <v>1</v>
      </c>
      <c r="V1" s="5" t="s">
        <v>2</v>
      </c>
      <c r="W1" s="890" t="s">
        <v>3</v>
      </c>
      <c r="X1" s="891"/>
    </row>
    <row r="2" spans="1:24" ht="24" thickBot="1" x14ac:dyDescent="0.4">
      <c r="A2" s="887"/>
      <c r="B2" s="887"/>
      <c r="C2" s="887"/>
      <c r="D2" s="887"/>
      <c r="E2" s="887"/>
      <c r="F2" s="887"/>
      <c r="G2" s="887"/>
      <c r="H2" s="887"/>
      <c r="I2" s="887"/>
      <c r="J2" s="887"/>
      <c r="K2" s="365"/>
      <c r="L2" s="563"/>
      <c r="M2" s="365"/>
      <c r="N2" s="366"/>
      <c r="O2" s="367"/>
      <c r="Q2" s="6"/>
      <c r="R2" s="7"/>
      <c r="S2" s="889"/>
      <c r="T2" s="88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844" t="s">
        <v>6</v>
      </c>
      <c r="D3" s="14" t="s">
        <v>7</v>
      </c>
      <c r="E3" s="15" t="s">
        <v>8</v>
      </c>
      <c r="F3" s="802" t="s">
        <v>9</v>
      </c>
      <c r="G3" s="17" t="s">
        <v>10</v>
      </c>
      <c r="H3" s="18" t="s">
        <v>11</v>
      </c>
      <c r="I3" s="818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92" t="s">
        <v>16</v>
      </c>
      <c r="P3" s="89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24.75" thickTop="1" thickBot="1" x14ac:dyDescent="0.4">
      <c r="A4" s="834" t="s">
        <v>31</v>
      </c>
      <c r="B4" s="854" t="s">
        <v>692</v>
      </c>
      <c r="C4" s="843"/>
      <c r="D4" s="835"/>
      <c r="E4" s="836"/>
      <c r="F4" s="837">
        <v>18650</v>
      </c>
      <c r="G4" s="838">
        <v>45201</v>
      </c>
      <c r="H4" s="839"/>
      <c r="I4" s="840">
        <v>18650</v>
      </c>
      <c r="J4" s="39">
        <f>I4-F4</f>
        <v>0</v>
      </c>
      <c r="K4" s="841">
        <v>46.2</v>
      </c>
      <c r="L4" s="845"/>
      <c r="M4" s="846"/>
      <c r="N4" s="42">
        <f>K4*I4</f>
        <v>861630</v>
      </c>
      <c r="O4" s="855" t="s">
        <v>21</v>
      </c>
      <c r="P4" s="664">
        <v>45208</v>
      </c>
      <c r="Q4" s="847"/>
      <c r="R4" s="848"/>
      <c r="S4" s="849"/>
      <c r="T4" s="850"/>
      <c r="U4" s="851"/>
      <c r="V4" s="852"/>
      <c r="W4" s="853"/>
      <c r="X4" s="842"/>
    </row>
    <row r="5" spans="1:24" ht="33" customHeight="1" thickTop="1" thickBot="1" x14ac:dyDescent="0.4">
      <c r="A5" s="799" t="s">
        <v>31</v>
      </c>
      <c r="B5" s="559" t="s">
        <v>42</v>
      </c>
      <c r="C5" s="78"/>
      <c r="D5" s="33"/>
      <c r="E5" s="34">
        <f>D5*F5</f>
        <v>0</v>
      </c>
      <c r="F5" s="803">
        <v>21540</v>
      </c>
      <c r="G5" s="657">
        <v>45203</v>
      </c>
      <c r="H5" s="553">
        <v>43925</v>
      </c>
      <c r="I5" s="819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789"/>
      <c r="X5" s="788"/>
    </row>
    <row r="6" spans="1:24" ht="33" customHeight="1" thickTop="1" thickBot="1" x14ac:dyDescent="0.4">
      <c r="A6" s="799" t="s">
        <v>682</v>
      </c>
      <c r="B6" s="559" t="s">
        <v>563</v>
      </c>
      <c r="C6" s="78"/>
      <c r="D6" s="784"/>
      <c r="E6" s="34">
        <f>D6*F6</f>
        <v>0</v>
      </c>
      <c r="F6" s="803">
        <v>22410</v>
      </c>
      <c r="G6" s="657">
        <v>45205</v>
      </c>
      <c r="H6" s="553" t="s">
        <v>689</v>
      </c>
      <c r="I6" s="819">
        <v>22910</v>
      </c>
      <c r="J6" s="39">
        <f t="shared" ref="J6:J70" si="0">I6-F6</f>
        <v>500</v>
      </c>
      <c r="K6" s="40">
        <v>33.5</v>
      </c>
      <c r="L6" s="565"/>
      <c r="M6" s="554"/>
      <c r="N6" s="42">
        <f t="shared" ref="N6:N71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51"/>
      <c r="X6" s="52"/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4">
        <v>0</v>
      </c>
      <c r="G7" s="658">
        <v>45205</v>
      </c>
      <c r="H7" s="453" t="s">
        <v>683</v>
      </c>
      <c r="I7" s="820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684</v>
      </c>
      <c r="Q7" s="64"/>
      <c r="R7" s="65"/>
      <c r="S7" s="47"/>
      <c r="T7" s="48"/>
      <c r="U7" s="49"/>
      <c r="V7" s="50"/>
      <c r="W7" s="49"/>
      <c r="X7" s="52"/>
    </row>
    <row r="8" spans="1:24" ht="28.5" customHeight="1" thickTop="1" thickBot="1" x14ac:dyDescent="0.4">
      <c r="A8" s="53" t="s">
        <v>31</v>
      </c>
      <c r="B8" s="613" t="s">
        <v>42</v>
      </c>
      <c r="C8" s="55" t="s">
        <v>668</v>
      </c>
      <c r="D8" s="56"/>
      <c r="E8" s="34">
        <f>D8*F8</f>
        <v>0</v>
      </c>
      <c r="F8" s="804">
        <v>23270</v>
      </c>
      <c r="G8" s="658">
        <v>45208</v>
      </c>
      <c r="H8" s="506" t="s">
        <v>685</v>
      </c>
      <c r="I8" s="820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/>
      <c r="V8" s="50"/>
      <c r="W8" s="49"/>
      <c r="X8" s="52"/>
    </row>
    <row r="9" spans="1:24" ht="41.25" customHeight="1" thickTop="1" thickBot="1" x14ac:dyDescent="0.4">
      <c r="A9" s="76" t="s">
        <v>81</v>
      </c>
      <c r="B9" s="613" t="s">
        <v>669</v>
      </c>
      <c r="C9" s="55" t="s">
        <v>670</v>
      </c>
      <c r="D9" s="56"/>
      <c r="E9" s="34">
        <f>D9*F9</f>
        <v>0</v>
      </c>
      <c r="F9" s="804">
        <v>18794.8</v>
      </c>
      <c r="G9" s="658">
        <v>45209</v>
      </c>
      <c r="H9" s="453"/>
      <c r="I9" s="820">
        <v>18617.21</v>
      </c>
      <c r="J9" s="39">
        <f t="shared" si="0"/>
        <v>-177.59000000000015</v>
      </c>
      <c r="K9" s="40">
        <v>40.5</v>
      </c>
      <c r="L9" s="566"/>
      <c r="M9" s="61"/>
      <c r="N9" s="42">
        <f t="shared" si="1"/>
        <v>753997.005</v>
      </c>
      <c r="O9" s="472"/>
      <c r="P9" s="665"/>
      <c r="Q9" s="64"/>
      <c r="R9" s="65"/>
      <c r="S9" s="47"/>
      <c r="T9" s="48"/>
      <c r="U9" s="49"/>
      <c r="V9" s="50"/>
      <c r="W9" s="66"/>
      <c r="X9" s="52"/>
    </row>
    <row r="10" spans="1:24" ht="24.75" thickTop="1" thickBot="1" x14ac:dyDescent="0.4">
      <c r="A10" s="767" t="s">
        <v>81</v>
      </c>
      <c r="B10" s="613" t="s">
        <v>671</v>
      </c>
      <c r="C10" s="55" t="s">
        <v>672</v>
      </c>
      <c r="D10" s="56"/>
      <c r="E10" s="34">
        <f t="shared" ref="E10:E62" si="2">D10*F10</f>
        <v>0</v>
      </c>
      <c r="F10" s="804">
        <v>8140</v>
      </c>
      <c r="G10" s="658">
        <v>45210</v>
      </c>
      <c r="H10" s="556"/>
      <c r="I10" s="820">
        <v>8149</v>
      </c>
      <c r="J10" s="39">
        <f t="shared" si="0"/>
        <v>9</v>
      </c>
      <c r="K10" s="40">
        <v>44</v>
      </c>
      <c r="L10" s="568"/>
      <c r="M10" s="463"/>
      <c r="N10" s="42">
        <f t="shared" si="1"/>
        <v>358556</v>
      </c>
      <c r="O10" s="472"/>
      <c r="P10" s="665"/>
      <c r="Q10" s="64"/>
      <c r="R10" s="65"/>
      <c r="S10" s="47"/>
      <c r="T10" s="48"/>
      <c r="U10" s="49"/>
      <c r="V10" s="50"/>
      <c r="W10" s="790"/>
      <c r="X10" s="788"/>
    </row>
    <row r="11" spans="1:24" ht="24.75" thickTop="1" thickBot="1" x14ac:dyDescent="0.4">
      <c r="A11" s="76" t="s">
        <v>81</v>
      </c>
      <c r="B11" s="613" t="s">
        <v>673</v>
      </c>
      <c r="C11" s="67" t="s">
        <v>674</v>
      </c>
      <c r="D11" s="56"/>
      <c r="E11" s="34">
        <f t="shared" si="2"/>
        <v>0</v>
      </c>
      <c r="F11" s="804">
        <v>9453</v>
      </c>
      <c r="G11" s="658">
        <v>45211</v>
      </c>
      <c r="H11" s="506"/>
      <c r="I11" s="820">
        <v>9390</v>
      </c>
      <c r="J11" s="39">
        <f t="shared" si="0"/>
        <v>-63</v>
      </c>
      <c r="K11" s="40">
        <v>44</v>
      </c>
      <c r="L11" s="568"/>
      <c r="M11" s="463"/>
      <c r="N11" s="42">
        <f t="shared" si="1"/>
        <v>413160</v>
      </c>
      <c r="O11" s="508"/>
      <c r="P11" s="665"/>
      <c r="Q11" s="64"/>
      <c r="R11" s="65"/>
      <c r="S11" s="47"/>
      <c r="T11" s="48"/>
      <c r="U11" s="49"/>
      <c r="V11" s="50"/>
      <c r="W11" s="791"/>
      <c r="X11" s="788"/>
    </row>
    <row r="12" spans="1:24" ht="39.75" customHeight="1" thickTop="1" thickBot="1" x14ac:dyDescent="0.4">
      <c r="A12" s="76" t="s">
        <v>677</v>
      </c>
      <c r="B12" s="613" t="s">
        <v>675</v>
      </c>
      <c r="C12" s="67" t="s">
        <v>676</v>
      </c>
      <c r="D12" s="56"/>
      <c r="E12" s="34">
        <f t="shared" si="2"/>
        <v>0</v>
      </c>
      <c r="F12" s="804">
        <v>22850</v>
      </c>
      <c r="G12" s="658">
        <v>45212</v>
      </c>
      <c r="H12" s="506" t="s">
        <v>680</v>
      </c>
      <c r="I12" s="820">
        <v>29390</v>
      </c>
      <c r="J12" s="39">
        <f t="shared" si="0"/>
        <v>6540</v>
      </c>
      <c r="K12" s="40">
        <v>33.5</v>
      </c>
      <c r="L12" s="568"/>
      <c r="M12" s="463"/>
      <c r="N12" s="42">
        <f t="shared" si="1"/>
        <v>984565</v>
      </c>
      <c r="O12" s="508"/>
      <c r="P12" s="665"/>
      <c r="Q12" s="64">
        <v>31275</v>
      </c>
      <c r="R12" s="65">
        <v>45212</v>
      </c>
      <c r="S12" s="47">
        <v>30240</v>
      </c>
      <c r="T12" s="48" t="s">
        <v>681</v>
      </c>
      <c r="U12" s="49"/>
      <c r="V12" s="50"/>
      <c r="W12" s="791"/>
      <c r="X12" s="788"/>
    </row>
    <row r="13" spans="1:24" ht="30.75" customHeight="1" thickTop="1" thickBot="1" x14ac:dyDescent="0.35">
      <c r="A13" s="76" t="s">
        <v>31</v>
      </c>
      <c r="B13" s="613" t="s">
        <v>42</v>
      </c>
      <c r="C13" s="67" t="s">
        <v>735</v>
      </c>
      <c r="D13" s="56"/>
      <c r="E13" s="34">
        <f t="shared" si="2"/>
        <v>0</v>
      </c>
      <c r="F13" s="804">
        <v>24090</v>
      </c>
      <c r="G13" s="658">
        <v>45215</v>
      </c>
      <c r="H13" s="506"/>
      <c r="I13" s="820">
        <v>24090</v>
      </c>
      <c r="J13" s="39">
        <f t="shared" si="0"/>
        <v>0</v>
      </c>
      <c r="K13" s="40">
        <v>47.5</v>
      </c>
      <c r="L13" s="1030"/>
      <c r="M13" s="1031"/>
      <c r="N13" s="42">
        <f t="shared" si="1"/>
        <v>1144275</v>
      </c>
      <c r="O13" s="474"/>
      <c r="P13" s="666"/>
      <c r="Q13" s="64"/>
      <c r="R13" s="65"/>
      <c r="S13" s="47"/>
      <c r="T13" s="48"/>
      <c r="U13" s="49"/>
      <c r="V13" s="50"/>
      <c r="W13" s="49"/>
      <c r="X13" s="52"/>
    </row>
    <row r="14" spans="1:24" ht="30.75" customHeight="1" thickTop="1" thickBot="1" x14ac:dyDescent="0.4">
      <c r="A14" s="76" t="s">
        <v>562</v>
      </c>
      <c r="B14" s="613" t="s">
        <v>42</v>
      </c>
      <c r="C14" s="67" t="s">
        <v>743</v>
      </c>
      <c r="D14" s="56"/>
      <c r="E14" s="34">
        <f t="shared" si="2"/>
        <v>0</v>
      </c>
      <c r="F14" s="804">
        <v>29235</v>
      </c>
      <c r="G14" s="658">
        <v>45219</v>
      </c>
      <c r="H14" s="453"/>
      <c r="I14" s="820">
        <v>22880</v>
      </c>
      <c r="J14" s="39">
        <f t="shared" si="0"/>
        <v>-6355</v>
      </c>
      <c r="K14" s="40">
        <v>34.5</v>
      </c>
      <c r="L14" s="568"/>
      <c r="M14" s="463"/>
      <c r="N14" s="42">
        <f t="shared" si="1"/>
        <v>789360</v>
      </c>
      <c r="O14" s="474"/>
      <c r="P14" s="666"/>
      <c r="Q14" s="64"/>
      <c r="R14" s="65"/>
      <c r="S14" s="47"/>
      <c r="T14" s="48"/>
      <c r="U14" s="49"/>
      <c r="V14" s="50"/>
      <c r="W14" s="49"/>
      <c r="X14" s="52"/>
    </row>
    <row r="15" spans="1:24" ht="34.5" customHeight="1" thickTop="1" thickBot="1" x14ac:dyDescent="0.4">
      <c r="A15" s="53"/>
      <c r="B15" s="613"/>
      <c r="C15" s="55"/>
      <c r="D15" s="56"/>
      <c r="E15" s="34">
        <f t="shared" si="2"/>
        <v>0</v>
      </c>
      <c r="F15" s="804"/>
      <c r="G15" s="658"/>
      <c r="H15" s="453"/>
      <c r="I15" s="820"/>
      <c r="J15" s="39">
        <f t="shared" si="0"/>
        <v>0</v>
      </c>
      <c r="K15" s="40"/>
      <c r="L15" s="568"/>
      <c r="M15" s="463"/>
      <c r="N15" s="42">
        <f t="shared" si="1"/>
        <v>0</v>
      </c>
      <c r="O15" s="476"/>
      <c r="P15" s="666"/>
      <c r="Q15" s="64"/>
      <c r="R15" s="65"/>
      <c r="S15" s="47"/>
      <c r="T15" s="48"/>
      <c r="U15" s="49"/>
      <c r="V15" s="50"/>
      <c r="W15" s="49"/>
      <c r="X15" s="52"/>
    </row>
    <row r="16" spans="1:24" ht="27.75" customHeight="1" thickTop="1" thickBot="1" x14ac:dyDescent="0.4">
      <c r="A16" s="53"/>
      <c r="B16" s="54"/>
      <c r="C16" s="55"/>
      <c r="D16" s="56"/>
      <c r="E16" s="34">
        <f t="shared" si="2"/>
        <v>0</v>
      </c>
      <c r="F16" s="804"/>
      <c r="G16" s="658"/>
      <c r="H16" s="453"/>
      <c r="I16" s="820"/>
      <c r="J16" s="39">
        <f t="shared" si="0"/>
        <v>0</v>
      </c>
      <c r="K16" s="40"/>
      <c r="L16" s="566"/>
      <c r="M16" s="61"/>
      <c r="N16" s="42">
        <f t="shared" si="1"/>
        <v>0</v>
      </c>
      <c r="O16" s="476"/>
      <c r="P16" s="666"/>
      <c r="Q16" s="64"/>
      <c r="R16" s="65"/>
      <c r="S16" s="47"/>
      <c r="T16" s="48"/>
      <c r="U16" s="49"/>
      <c r="V16" s="50"/>
      <c r="W16" s="49"/>
      <c r="X16" s="52"/>
    </row>
    <row r="17" spans="1:24" ht="37.5" customHeight="1" thickTop="1" thickBot="1" x14ac:dyDescent="0.4">
      <c r="A17" s="53"/>
      <c r="B17" s="54"/>
      <c r="C17" s="55"/>
      <c r="D17" s="73"/>
      <c r="E17" s="34">
        <f t="shared" si="2"/>
        <v>0</v>
      </c>
      <c r="F17" s="804"/>
      <c r="G17" s="658"/>
      <c r="H17" s="453"/>
      <c r="I17" s="820"/>
      <c r="J17" s="39">
        <f t="shared" si="0"/>
        <v>0</v>
      </c>
      <c r="K17" s="40"/>
      <c r="L17" s="566"/>
      <c r="M17" s="61"/>
      <c r="N17" s="42">
        <f t="shared" si="1"/>
        <v>0</v>
      </c>
      <c r="O17" s="476"/>
      <c r="P17" s="666"/>
      <c r="Q17" s="64"/>
      <c r="R17" s="65"/>
      <c r="S17" s="47"/>
      <c r="T17" s="48"/>
      <c r="U17" s="49"/>
      <c r="V17" s="50"/>
      <c r="W17" s="791"/>
      <c r="X17" s="788"/>
    </row>
    <row r="18" spans="1:24" ht="27.75" customHeight="1" thickTop="1" thickBot="1" x14ac:dyDescent="0.4">
      <c r="A18" s="76"/>
      <c r="B18" s="54"/>
      <c r="C18" s="55"/>
      <c r="D18" s="56"/>
      <c r="E18" s="34">
        <f t="shared" si="2"/>
        <v>0</v>
      </c>
      <c r="F18" s="804"/>
      <c r="G18" s="658"/>
      <c r="H18" s="453"/>
      <c r="I18" s="820"/>
      <c r="J18" s="39">
        <f t="shared" si="0"/>
        <v>0</v>
      </c>
      <c r="K18" s="40"/>
      <c r="L18" s="566"/>
      <c r="M18" s="61"/>
      <c r="N18" s="42">
        <f t="shared" si="1"/>
        <v>0</v>
      </c>
      <c r="O18" s="476"/>
      <c r="P18" s="666"/>
      <c r="Q18" s="64"/>
      <c r="R18" s="65"/>
      <c r="S18" s="47"/>
      <c r="T18" s="48"/>
      <c r="U18" s="49"/>
      <c r="V18" s="50"/>
      <c r="W18" s="791"/>
      <c r="X18" s="788"/>
    </row>
    <row r="19" spans="1:24" ht="27.75" customHeight="1" thickTop="1" thickBot="1" x14ac:dyDescent="0.4">
      <c r="A19" s="76"/>
      <c r="B19" s="54"/>
      <c r="C19" s="77"/>
      <c r="D19" s="56"/>
      <c r="E19" s="34">
        <f t="shared" si="2"/>
        <v>0</v>
      </c>
      <c r="F19" s="804"/>
      <c r="G19" s="658"/>
      <c r="H19" s="453"/>
      <c r="I19" s="820"/>
      <c r="J19" s="39">
        <f t="shared" si="0"/>
        <v>0</v>
      </c>
      <c r="K19" s="40"/>
      <c r="L19" s="566"/>
      <c r="M19" s="61"/>
      <c r="N19" s="42">
        <f t="shared" si="1"/>
        <v>0</v>
      </c>
      <c r="O19" s="476"/>
      <c r="P19" s="666"/>
      <c r="Q19" s="64"/>
      <c r="R19" s="65"/>
      <c r="S19" s="47"/>
      <c r="T19" s="48"/>
      <c r="U19" s="49"/>
      <c r="V19" s="50"/>
      <c r="W19" s="49"/>
      <c r="X19" s="52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4"/>
      <c r="G20" s="658"/>
      <c r="H20" s="453"/>
      <c r="I20" s="820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49"/>
      <c r="X20" s="52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4"/>
      <c r="G21" s="658"/>
      <c r="H21" s="453"/>
      <c r="I21" s="820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791"/>
      <c r="X21" s="788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4"/>
      <c r="G22" s="658"/>
      <c r="H22" s="453"/>
      <c r="I22" s="820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791"/>
      <c r="X22" s="788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4"/>
      <c r="G23" s="658"/>
      <c r="H23" s="453"/>
      <c r="I23" s="820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5"/>
      <c r="G24" s="658"/>
      <c r="H24" s="453"/>
      <c r="I24" s="821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4"/>
      <c r="G25" s="658"/>
      <c r="H25" s="453"/>
      <c r="I25" s="820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4"/>
      <c r="G26" s="658"/>
      <c r="H26" s="453"/>
      <c r="I26" s="820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4"/>
      <c r="G27" s="658"/>
      <c r="H27" s="453"/>
      <c r="I27" s="820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49"/>
      <c r="X27" s="52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4"/>
      <c r="G28" s="658"/>
      <c r="H28" s="453"/>
      <c r="I28" s="820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6"/>
      <c r="G29" s="120"/>
      <c r="H29" s="59"/>
      <c r="I29" s="807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6"/>
      <c r="G30" s="120"/>
      <c r="H30" s="59"/>
      <c r="I30" s="807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6"/>
      <c r="G31" s="120"/>
      <c r="H31" s="59"/>
      <c r="I31" s="807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6"/>
      <c r="G32" s="120"/>
      <c r="H32" s="59"/>
      <c r="I32" s="807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6"/>
      <c r="G33" s="120"/>
      <c r="H33" s="59"/>
      <c r="I33" s="807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6"/>
      <c r="G34" s="120"/>
      <c r="H34" s="59"/>
      <c r="I34" s="807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6"/>
      <c r="G35" s="120"/>
      <c r="H35" s="59"/>
      <c r="I35" s="807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6"/>
      <c r="G36" s="120"/>
      <c r="H36" s="59"/>
      <c r="I36" s="807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6"/>
      <c r="G37" s="120"/>
      <c r="H37" s="59"/>
      <c r="I37" s="807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49"/>
      <c r="X37" s="52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6"/>
      <c r="G38" s="120"/>
      <c r="H38" s="59"/>
      <c r="I38" s="807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49"/>
      <c r="X38" s="52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6"/>
      <c r="G39" s="120"/>
      <c r="H39" s="59"/>
      <c r="I39" s="807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6"/>
      <c r="G40" s="120"/>
      <c r="H40" s="59"/>
      <c r="I40" s="807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6"/>
      <c r="G41" s="120"/>
      <c r="H41" s="59"/>
      <c r="I41" s="807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52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6"/>
      <c r="G42" s="120"/>
      <c r="H42" s="59"/>
      <c r="I42" s="807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6"/>
      <c r="G43" s="120"/>
      <c r="H43" s="59"/>
      <c r="I43" s="807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6"/>
      <c r="G44" s="120"/>
      <c r="H44" s="59"/>
      <c r="I44" s="807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6"/>
      <c r="G45" s="120"/>
      <c r="H45" s="59"/>
      <c r="I45" s="807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0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6"/>
      <c r="G46" s="120"/>
      <c r="H46" s="59"/>
      <c r="I46" s="807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6"/>
      <c r="G47" s="120"/>
      <c r="H47" s="59"/>
      <c r="I47" s="807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6"/>
      <c r="G48" s="120"/>
      <c r="H48" s="59"/>
      <c r="I48" s="807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6"/>
      <c r="G49" s="120"/>
      <c r="H49" s="59"/>
      <c r="I49" s="807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49"/>
      <c r="X49" s="103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6"/>
      <c r="G50" s="120"/>
      <c r="H50" s="59"/>
      <c r="I50" s="807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3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6"/>
      <c r="G51" s="120"/>
      <c r="H51" s="59"/>
      <c r="I51" s="807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6"/>
      <c r="G52" s="120"/>
      <c r="H52" s="59"/>
      <c r="I52" s="807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6"/>
      <c r="G53" s="120"/>
      <c r="H53" s="59"/>
      <c r="I53" s="807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6"/>
      <c r="G54" s="120"/>
      <c r="H54" s="59"/>
      <c r="I54" s="807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6"/>
      <c r="G55" s="120"/>
      <c r="H55" s="59"/>
      <c r="I55" s="807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6"/>
      <c r="G56" s="120"/>
      <c r="H56" s="59"/>
      <c r="I56" s="807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115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6"/>
      <c r="G57" s="120"/>
      <c r="H57" s="59"/>
      <c r="I57" s="807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19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6"/>
      <c r="G58" s="120"/>
      <c r="H58" s="59"/>
      <c r="I58" s="807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  <c r="X58" s="123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6"/>
      <c r="G59" s="120"/>
      <c r="H59" s="59"/>
      <c r="I59" s="807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6"/>
      <c r="G60" s="120"/>
      <c r="H60" s="59"/>
      <c r="I60" s="807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7"/>
      <c r="G61" s="120"/>
      <c r="H61" s="59"/>
      <c r="I61" s="807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08"/>
      <c r="G62" s="136"/>
      <c r="H62" s="131"/>
      <c r="I62" s="822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ht="24.75" thickTop="1" thickBot="1" x14ac:dyDescent="0.4">
      <c r="A63" s="142"/>
      <c r="B63" s="801"/>
      <c r="C63" s="144"/>
      <c r="D63" s="145"/>
      <c r="E63" s="34"/>
      <c r="F63" s="809"/>
      <c r="G63" s="794"/>
      <c r="H63" s="148"/>
      <c r="I63" s="809"/>
      <c r="J63" s="39">
        <f t="shared" si="0"/>
        <v>0</v>
      </c>
      <c r="K63" s="40"/>
      <c r="L63" s="566"/>
      <c r="M63" s="61"/>
      <c r="N63" s="42">
        <f t="shared" si="1"/>
        <v>0</v>
      </c>
      <c r="O63" s="149"/>
      <c r="P63" s="672"/>
      <c r="Q63" s="151"/>
      <c r="R63" s="125"/>
      <c r="S63" s="48"/>
      <c r="T63" s="48"/>
      <c r="U63" s="49"/>
      <c r="V63" s="50"/>
    </row>
    <row r="64" spans="1:24" ht="31.5" customHeight="1" x14ac:dyDescent="0.35">
      <c r="A64" s="1099" t="s">
        <v>730</v>
      </c>
      <c r="B64" s="418" t="s">
        <v>23</v>
      </c>
      <c r="C64" s="1113" t="s">
        <v>731</v>
      </c>
      <c r="D64" s="833"/>
      <c r="E64" s="56"/>
      <c r="F64" s="410">
        <v>6095.9</v>
      </c>
      <c r="G64" s="1116">
        <v>45209</v>
      </c>
      <c r="H64" s="1118" t="s">
        <v>732</v>
      </c>
      <c r="I64" s="402">
        <v>6095.9</v>
      </c>
      <c r="J64" s="39">
        <f t="shared" si="0"/>
        <v>0</v>
      </c>
      <c r="K64" s="40">
        <v>102</v>
      </c>
      <c r="L64" s="582"/>
      <c r="M64" s="583"/>
      <c r="N64" s="42">
        <f t="shared" si="1"/>
        <v>621781.79999999993</v>
      </c>
      <c r="O64" s="1112" t="s">
        <v>22</v>
      </c>
      <c r="P64" s="1121" t="s">
        <v>690</v>
      </c>
      <c r="Q64" s="615"/>
      <c r="R64" s="125"/>
      <c r="S64" s="48"/>
      <c r="T64" s="48"/>
      <c r="U64" s="49"/>
      <c r="V64" s="50"/>
    </row>
    <row r="65" spans="1:22" ht="18.75" customHeight="1" x14ac:dyDescent="0.35">
      <c r="A65" s="918"/>
      <c r="B65" s="418" t="s">
        <v>733</v>
      </c>
      <c r="C65" s="1114"/>
      <c r="D65" s="409"/>
      <c r="E65" s="56"/>
      <c r="F65" s="410">
        <v>34.950000000000003</v>
      </c>
      <c r="G65" s="1117"/>
      <c r="H65" s="1119"/>
      <c r="I65" s="402">
        <v>34.950000000000003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123"/>
      <c r="P65" s="1122"/>
      <c r="Q65" s="543"/>
      <c r="R65" s="125"/>
      <c r="S65" s="48"/>
      <c r="T65" s="48"/>
      <c r="U65" s="49"/>
      <c r="V65" s="50"/>
    </row>
    <row r="66" spans="1:22" ht="18.75" customHeight="1" x14ac:dyDescent="0.35">
      <c r="A66" s="918"/>
      <c r="B66" s="418" t="s">
        <v>734</v>
      </c>
      <c r="C66" s="1114"/>
      <c r="D66" s="409"/>
      <c r="E66" s="56"/>
      <c r="F66" s="410">
        <v>295.3</v>
      </c>
      <c r="G66" s="1117"/>
      <c r="H66" s="1119"/>
      <c r="I66" s="402">
        <v>295.3</v>
      </c>
      <c r="J66" s="39"/>
      <c r="K66" s="40"/>
      <c r="L66" s="582"/>
      <c r="M66" s="583"/>
      <c r="N66" s="42"/>
      <c r="O66" s="1123"/>
      <c r="P66" s="1122"/>
      <c r="Q66" s="543"/>
      <c r="R66" s="125"/>
      <c r="S66" s="48"/>
      <c r="T66" s="48"/>
      <c r="U66" s="49"/>
      <c r="V66" s="50"/>
    </row>
    <row r="67" spans="1:22" ht="18.75" customHeight="1" thickBot="1" x14ac:dyDescent="0.4">
      <c r="A67" s="919"/>
      <c r="B67" s="418" t="s">
        <v>742</v>
      </c>
      <c r="C67" s="1115"/>
      <c r="D67" s="409"/>
      <c r="E67" s="56"/>
      <c r="F67" s="410">
        <v>98.8</v>
      </c>
      <c r="G67" s="1117"/>
      <c r="H67" s="1120"/>
      <c r="I67" s="402">
        <v>98.8</v>
      </c>
      <c r="J67" s="39"/>
      <c r="K67" s="40"/>
      <c r="L67" s="582"/>
      <c r="M67" s="583"/>
      <c r="N67" s="42"/>
      <c r="O67" s="1123"/>
      <c r="P67" s="1122"/>
      <c r="Q67" s="543"/>
      <c r="R67" s="125"/>
      <c r="S67" s="48"/>
      <c r="T67" s="48"/>
      <c r="U67" s="49"/>
      <c r="V67" s="50"/>
    </row>
    <row r="68" spans="1:22" ht="24" thickTop="1" x14ac:dyDescent="0.35">
      <c r="A68" s="1136" t="s">
        <v>686</v>
      </c>
      <c r="B68" s="832" t="s">
        <v>687</v>
      </c>
      <c r="C68" s="1124" t="s">
        <v>736</v>
      </c>
      <c r="D68" s="409"/>
      <c r="E68" s="56"/>
      <c r="F68" s="1127">
        <v>4862.3999999999996</v>
      </c>
      <c r="G68" s="1129">
        <v>45216</v>
      </c>
      <c r="H68" s="1133" t="s">
        <v>737</v>
      </c>
      <c r="I68" s="1132">
        <v>4862.3999999999996</v>
      </c>
      <c r="J68" s="39">
        <f t="shared" si="0"/>
        <v>0</v>
      </c>
      <c r="K68" s="40">
        <v>102</v>
      </c>
      <c r="L68" s="582" t="s">
        <v>688</v>
      </c>
      <c r="M68" s="583"/>
      <c r="N68" s="42">
        <f t="shared" si="1"/>
        <v>495964.8</v>
      </c>
      <c r="O68" s="1140" t="s">
        <v>22</v>
      </c>
      <c r="P68" s="1141" t="s">
        <v>691</v>
      </c>
      <c r="Q68" s="543"/>
      <c r="R68" s="125"/>
      <c r="S68" s="48"/>
      <c r="T68" s="48"/>
      <c r="U68" s="49"/>
      <c r="V68" s="50"/>
    </row>
    <row r="69" spans="1:22" ht="18.75" customHeight="1" x14ac:dyDescent="0.35">
      <c r="A69" s="1137"/>
      <c r="B69" s="832" t="s">
        <v>738</v>
      </c>
      <c r="C69" s="1125"/>
      <c r="D69" s="409"/>
      <c r="E69" s="56"/>
      <c r="F69" s="1127">
        <v>235.1</v>
      </c>
      <c r="G69" s="1130"/>
      <c r="H69" s="1134"/>
      <c r="I69" s="1132">
        <v>235.1</v>
      </c>
      <c r="J69" s="39">
        <f t="shared" si="0"/>
        <v>0</v>
      </c>
      <c r="K69" s="40"/>
      <c r="L69" s="582"/>
      <c r="M69" s="583"/>
      <c r="N69" s="42">
        <f t="shared" si="1"/>
        <v>0</v>
      </c>
      <c r="O69" s="1142"/>
      <c r="P69" s="1143"/>
      <c r="Q69" s="543"/>
      <c r="R69" s="125"/>
      <c r="S69" s="48"/>
      <c r="T69" s="48"/>
      <c r="U69" s="49"/>
      <c r="V69" s="50"/>
    </row>
    <row r="70" spans="1:22" ht="18.75" x14ac:dyDescent="0.3">
      <c r="A70" s="1137"/>
      <c r="B70" s="832" t="s">
        <v>739</v>
      </c>
      <c r="C70" s="1125"/>
      <c r="D70" s="409"/>
      <c r="E70" s="56"/>
      <c r="F70" s="1127">
        <v>236.7</v>
      </c>
      <c r="G70" s="1130"/>
      <c r="H70" s="1134"/>
      <c r="I70" s="1132">
        <v>236.7</v>
      </c>
      <c r="J70" s="39">
        <f t="shared" si="0"/>
        <v>0</v>
      </c>
      <c r="K70" s="462"/>
      <c r="L70" s="584"/>
      <c r="M70" s="585"/>
      <c r="N70" s="42">
        <f t="shared" si="1"/>
        <v>0</v>
      </c>
      <c r="O70" s="1142"/>
      <c r="P70" s="1143"/>
      <c r="Q70" s="543"/>
      <c r="R70" s="125"/>
      <c r="S70" s="48"/>
      <c r="T70" s="48"/>
      <c r="U70" s="49"/>
      <c r="V70" s="50"/>
    </row>
    <row r="71" spans="1:22" ht="18.75" x14ac:dyDescent="0.3">
      <c r="A71" s="1137"/>
      <c r="B71" s="832" t="s">
        <v>740</v>
      </c>
      <c r="C71" s="1125"/>
      <c r="D71" s="409"/>
      <c r="E71" s="56"/>
      <c r="F71" s="1127">
        <v>354.1</v>
      </c>
      <c r="G71" s="1130"/>
      <c r="H71" s="1134"/>
      <c r="I71" s="1132">
        <v>354.1</v>
      </c>
      <c r="J71" s="39"/>
      <c r="K71" s="462"/>
      <c r="L71" s="584"/>
      <c r="M71" s="585"/>
      <c r="N71" s="42">
        <f t="shared" si="1"/>
        <v>0</v>
      </c>
      <c r="O71" s="1142"/>
      <c r="P71" s="1143"/>
      <c r="Q71" s="543"/>
      <c r="R71" s="125"/>
      <c r="S71" s="48"/>
      <c r="T71" s="48"/>
      <c r="U71" s="49"/>
      <c r="V71" s="50"/>
    </row>
    <row r="72" spans="1:22" ht="18.75" x14ac:dyDescent="0.3">
      <c r="A72" s="1137"/>
      <c r="B72" s="832" t="s">
        <v>741</v>
      </c>
      <c r="C72" s="1125"/>
      <c r="D72" s="409"/>
      <c r="E72" s="56"/>
      <c r="F72" s="1127">
        <v>100.2</v>
      </c>
      <c r="G72" s="1130"/>
      <c r="H72" s="1134"/>
      <c r="I72" s="1132">
        <v>100.2</v>
      </c>
      <c r="J72" s="39"/>
      <c r="K72" s="628"/>
      <c r="L72" s="749"/>
      <c r="M72" s="468"/>
      <c r="N72" s="42">
        <f t="shared" ref="N72:N136" si="3">K72*I72</f>
        <v>0</v>
      </c>
      <c r="O72" s="1142"/>
      <c r="P72" s="1143"/>
      <c r="Q72" s="543"/>
      <c r="R72" s="125"/>
      <c r="S72" s="48"/>
      <c r="T72" s="48"/>
      <c r="U72" s="49"/>
      <c r="V72" s="50"/>
    </row>
    <row r="73" spans="1:22" ht="19.5" thickBot="1" x14ac:dyDescent="0.35">
      <c r="A73" s="1138"/>
      <c r="B73" s="832" t="s">
        <v>733</v>
      </c>
      <c r="C73" s="1126"/>
      <c r="D73" s="409"/>
      <c r="E73" s="56"/>
      <c r="F73" s="1127">
        <v>24.7</v>
      </c>
      <c r="G73" s="1131"/>
      <c r="H73" s="1135"/>
      <c r="I73" s="1132">
        <v>24.7</v>
      </c>
      <c r="J73" s="39">
        <f t="shared" ref="J73:J136" si="4">I73-F73</f>
        <v>0</v>
      </c>
      <c r="K73" s="688"/>
      <c r="L73" s="749"/>
      <c r="M73" s="468"/>
      <c r="N73" s="42">
        <f t="shared" si="3"/>
        <v>0</v>
      </c>
      <c r="O73" s="1144"/>
      <c r="P73" s="1145"/>
      <c r="Q73" s="543"/>
      <c r="R73" s="125"/>
      <c r="S73" s="48"/>
      <c r="T73" s="48"/>
      <c r="U73" s="49"/>
      <c r="V73" s="50"/>
    </row>
    <row r="74" spans="1:22" ht="35.25" customHeight="1" x14ac:dyDescent="0.3">
      <c r="A74" s="416" t="s">
        <v>744</v>
      </c>
      <c r="B74" s="737" t="s">
        <v>745</v>
      </c>
      <c r="C74" s="1139" t="s">
        <v>746</v>
      </c>
      <c r="D74" s="776"/>
      <c r="E74" s="737"/>
      <c r="F74" s="800">
        <v>18310.41</v>
      </c>
      <c r="G74" s="549">
        <v>45220</v>
      </c>
      <c r="H74" s="1128" t="s">
        <v>747</v>
      </c>
      <c r="I74" s="800">
        <v>18389.439999999999</v>
      </c>
      <c r="J74" s="39">
        <f t="shared" si="4"/>
        <v>79.029999999998836</v>
      </c>
      <c r="K74" s="688"/>
      <c r="L74" s="749"/>
      <c r="M74" s="468"/>
      <c r="N74" s="42">
        <f t="shared" si="3"/>
        <v>0</v>
      </c>
      <c r="O74" s="470"/>
      <c r="P74" s="783"/>
      <c r="Q74" s="543"/>
      <c r="R74" s="125"/>
      <c r="S74" s="48"/>
      <c r="T74" s="48"/>
      <c r="U74" s="49"/>
      <c r="V74" s="50"/>
    </row>
    <row r="75" spans="1:22" ht="31.5" customHeight="1" x14ac:dyDescent="0.3">
      <c r="A75" s="152"/>
      <c r="B75" s="737"/>
      <c r="C75" s="798"/>
      <c r="D75" s="776"/>
      <c r="E75" s="737"/>
      <c r="F75" s="800"/>
      <c r="G75" s="155"/>
      <c r="H75" s="155"/>
      <c r="I75" s="800"/>
      <c r="J75" s="39">
        <f t="shared" si="4"/>
        <v>0</v>
      </c>
      <c r="K75" s="688"/>
      <c r="L75" s="1110"/>
      <c r="M75" s="468"/>
      <c r="N75" s="42">
        <f t="shared" si="3"/>
        <v>0</v>
      </c>
      <c r="O75" s="375"/>
      <c r="P75" s="674"/>
      <c r="Q75" s="543"/>
      <c r="R75" s="125"/>
      <c r="S75" s="48"/>
      <c r="T75" s="48"/>
      <c r="U75" s="49"/>
      <c r="V75" s="50"/>
    </row>
    <row r="76" spans="1:22" ht="31.5" customHeight="1" x14ac:dyDescent="0.3">
      <c r="A76" s="152"/>
      <c r="B76" s="737"/>
      <c r="C76" s="798"/>
      <c r="D76" s="776"/>
      <c r="E76" s="737"/>
      <c r="F76" s="800"/>
      <c r="G76" s="155"/>
      <c r="H76" s="155"/>
      <c r="I76" s="800"/>
      <c r="J76" s="39">
        <v>0</v>
      </c>
      <c r="K76" s="688"/>
      <c r="L76" s="1111"/>
      <c r="M76" s="468"/>
      <c r="N76" s="42">
        <f t="shared" si="3"/>
        <v>0</v>
      </c>
      <c r="O76" s="375"/>
      <c r="P76" s="674"/>
      <c r="Q76" s="543"/>
      <c r="R76" s="125"/>
      <c r="S76" s="48"/>
      <c r="T76" s="48"/>
      <c r="U76" s="49"/>
      <c r="V76" s="50"/>
    </row>
    <row r="77" spans="1:22" ht="31.5" customHeight="1" x14ac:dyDescent="0.3">
      <c r="A77" s="110"/>
      <c r="B77" s="737"/>
      <c r="C77" s="737"/>
      <c r="D77" s="776"/>
      <c r="E77" s="737"/>
      <c r="F77" s="800"/>
      <c r="G77" s="155"/>
      <c r="H77" s="155"/>
      <c r="I77" s="800"/>
      <c r="J77" s="39">
        <f t="shared" si="4"/>
        <v>0</v>
      </c>
      <c r="K77" s="688"/>
      <c r="L77" s="749"/>
      <c r="M77" s="468"/>
      <c r="N77" s="42">
        <f t="shared" si="3"/>
        <v>0</v>
      </c>
      <c r="O77" s="375"/>
      <c r="P77" s="674"/>
      <c r="Q77" s="543"/>
      <c r="R77" s="125"/>
      <c r="S77" s="48"/>
      <c r="T77" s="48"/>
      <c r="U77" s="49"/>
      <c r="V77" s="50"/>
    </row>
    <row r="78" spans="1:22" ht="31.5" customHeight="1" x14ac:dyDescent="0.3">
      <c r="A78" s="110"/>
      <c r="B78" s="737"/>
      <c r="C78" s="737"/>
      <c r="D78" s="776"/>
      <c r="E78" s="737"/>
      <c r="F78" s="800"/>
      <c r="G78" s="155"/>
      <c r="H78" s="155"/>
      <c r="I78" s="800"/>
      <c r="J78" s="39">
        <f t="shared" si="4"/>
        <v>0</v>
      </c>
      <c r="K78" s="688"/>
      <c r="L78" s="749"/>
      <c r="M78" s="468"/>
      <c r="N78" s="42">
        <f t="shared" si="3"/>
        <v>0</v>
      </c>
      <c r="O78" s="375"/>
      <c r="P78" s="674"/>
      <c r="Q78" s="543"/>
      <c r="R78" s="125"/>
      <c r="S78" s="48"/>
      <c r="T78" s="48"/>
      <c r="U78" s="49"/>
      <c r="V78" s="50"/>
    </row>
    <row r="79" spans="1:22" ht="31.5" customHeight="1" x14ac:dyDescent="0.3">
      <c r="A79" s="736"/>
      <c r="B79" s="737"/>
      <c r="C79" s="737"/>
      <c r="D79" s="737"/>
      <c r="E79" s="737"/>
      <c r="F79" s="800"/>
      <c r="G79" s="155"/>
      <c r="H79" s="155"/>
      <c r="I79" s="800"/>
      <c r="J79" s="39">
        <f t="shared" si="4"/>
        <v>0</v>
      </c>
      <c r="K79" s="688"/>
      <c r="L79" s="756"/>
      <c r="M79" s="468"/>
      <c r="N79" s="42">
        <f>K79*I79+45.2*60</f>
        <v>2712</v>
      </c>
      <c r="O79" s="375"/>
      <c r="P79" s="674"/>
      <c r="Q79" s="543"/>
      <c r="R79" s="125"/>
      <c r="S79" s="48"/>
      <c r="T79" s="48"/>
      <c r="U79" s="49"/>
      <c r="V79" s="50"/>
    </row>
    <row r="80" spans="1:22" ht="25.5" customHeight="1" x14ac:dyDescent="0.3">
      <c r="A80" s="110"/>
      <c r="B80" s="737"/>
      <c r="C80" s="737"/>
      <c r="D80" s="737"/>
      <c r="E80" s="737"/>
      <c r="F80" s="800"/>
      <c r="G80" s="155"/>
      <c r="H80" s="155"/>
      <c r="I80" s="800"/>
      <c r="J80" s="39">
        <f t="shared" si="4"/>
        <v>0</v>
      </c>
      <c r="K80" s="687"/>
      <c r="L80" s="756"/>
      <c r="M80" s="468"/>
      <c r="N80" s="42">
        <f t="shared" si="3"/>
        <v>0</v>
      </c>
      <c r="O80" s="375"/>
      <c r="P80" s="674"/>
      <c r="Q80" s="543"/>
      <c r="R80" s="125"/>
      <c r="S80" s="48"/>
      <c r="T80" s="48"/>
      <c r="U80" s="49"/>
      <c r="V80" s="50"/>
    </row>
    <row r="81" spans="1:22" ht="18.75" customHeight="1" x14ac:dyDescent="0.3">
      <c r="A81" s="110"/>
      <c r="B81" s="737"/>
      <c r="C81" s="737"/>
      <c r="D81" s="737"/>
      <c r="E81" s="737"/>
      <c r="F81" s="810"/>
      <c r="G81" s="745"/>
      <c r="H81" s="744"/>
      <c r="I81" s="823"/>
      <c r="J81" s="39">
        <f t="shared" si="4"/>
        <v>0</v>
      </c>
      <c r="K81" s="688"/>
      <c r="L81" s="756"/>
      <c r="M81" s="468"/>
      <c r="N81" s="42">
        <f t="shared" si="3"/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18.75" x14ac:dyDescent="0.3">
      <c r="A82" s="110"/>
      <c r="B82" s="737"/>
      <c r="C82" s="737"/>
      <c r="D82" s="737"/>
      <c r="E82" s="737"/>
      <c r="F82" s="810"/>
      <c r="G82" s="745"/>
      <c r="H82" s="744"/>
      <c r="I82" s="823"/>
      <c r="J82" s="39">
        <f t="shared" si="4"/>
        <v>0</v>
      </c>
      <c r="K82" s="688"/>
      <c r="L82" s="756"/>
      <c r="M82" s="757"/>
      <c r="N82" s="42">
        <f t="shared" si="3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18.75" x14ac:dyDescent="0.3">
      <c r="A83" s="110"/>
      <c r="B83" s="737"/>
      <c r="C83" s="737"/>
      <c r="D83" s="737"/>
      <c r="E83" s="737"/>
      <c r="F83" s="810"/>
      <c r="G83" s="742"/>
      <c r="H83" s="739"/>
      <c r="I83" s="824"/>
      <c r="J83" s="39">
        <f t="shared" si="4"/>
        <v>0</v>
      </c>
      <c r="K83" s="688"/>
      <c r="L83" s="749"/>
      <c r="M83" s="757"/>
      <c r="N83" s="42">
        <f t="shared" si="3"/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x14ac:dyDescent="0.3">
      <c r="A84" s="449"/>
      <c r="B84" s="737"/>
      <c r="C84" s="737"/>
      <c r="D84" s="737"/>
      <c r="E84" s="737"/>
      <c r="F84" s="810"/>
      <c r="G84" s="742"/>
      <c r="H84" s="739"/>
      <c r="I84" s="824"/>
      <c r="J84" s="39">
        <f t="shared" si="4"/>
        <v>0</v>
      </c>
      <c r="K84" s="688"/>
      <c r="L84" s="750"/>
      <c r="M84" s="468"/>
      <c r="N84" s="42">
        <f>K84*I84+89.58*68</f>
        <v>6091.44</v>
      </c>
      <c r="O84" s="375"/>
      <c r="P84" s="674"/>
      <c r="Q84" s="375"/>
      <c r="R84" s="125"/>
      <c r="S84" s="48"/>
      <c r="T84" s="48"/>
      <c r="U84" s="49"/>
      <c r="V84" s="50"/>
    </row>
    <row r="85" spans="1:22" ht="30" customHeight="1" x14ac:dyDescent="0.3">
      <c r="A85" s="456"/>
      <c r="B85" s="737"/>
      <c r="C85" s="737"/>
      <c r="D85" s="737"/>
      <c r="E85" s="737"/>
      <c r="F85" s="810"/>
      <c r="G85" s="745"/>
      <c r="H85" s="744"/>
      <c r="I85" s="824"/>
      <c r="J85" s="39">
        <f t="shared" si="4"/>
        <v>0</v>
      </c>
      <c r="K85" s="688"/>
      <c r="L85" s="758"/>
      <c r="M85" s="468"/>
      <c r="N85" s="42">
        <f t="shared" si="3"/>
        <v>0</v>
      </c>
      <c r="O85" s="375"/>
      <c r="P85" s="674"/>
      <c r="Q85" s="375"/>
      <c r="R85" s="125"/>
      <c r="S85" s="48"/>
      <c r="T85" s="48"/>
      <c r="U85" s="49"/>
      <c r="V85" s="50"/>
    </row>
    <row r="86" spans="1:22" ht="21" x14ac:dyDescent="0.35">
      <c r="A86" s="456"/>
      <c r="B86" s="737"/>
      <c r="C86" s="737"/>
      <c r="D86" s="737"/>
      <c r="E86" s="737"/>
      <c r="F86" s="810"/>
      <c r="G86" s="745"/>
      <c r="H86" s="744"/>
      <c r="I86" s="824"/>
      <c r="J86" s="39">
        <f t="shared" si="4"/>
        <v>0</v>
      </c>
      <c r="K86" s="688"/>
      <c r="L86" s="758"/>
      <c r="M86" s="759"/>
      <c r="N86" s="42">
        <f>K86*I86</f>
        <v>0</v>
      </c>
      <c r="O86" s="375"/>
      <c r="P86" s="674"/>
      <c r="Q86" s="375"/>
      <c r="R86" s="125"/>
      <c r="S86" s="48"/>
      <c r="T86" s="48"/>
      <c r="U86" s="49"/>
      <c r="V86" s="50"/>
    </row>
    <row r="87" spans="1:22" ht="19.5" customHeight="1" x14ac:dyDescent="0.3">
      <c r="A87" s="456"/>
      <c r="B87" s="737"/>
      <c r="C87" s="737"/>
      <c r="D87" s="737"/>
      <c r="E87" s="737"/>
      <c r="F87" s="810"/>
      <c r="G87" s="745"/>
      <c r="H87" s="744"/>
      <c r="I87" s="824"/>
      <c r="J87" s="39">
        <f t="shared" si="4"/>
        <v>0</v>
      </c>
      <c r="K87" s="688"/>
      <c r="L87" s="758"/>
      <c r="M87" s="760"/>
      <c r="N87" s="42">
        <f>K87*I87</f>
        <v>0</v>
      </c>
      <c r="O87" s="375"/>
      <c r="P87" s="674"/>
      <c r="Q87" s="375"/>
      <c r="R87" s="125"/>
      <c r="S87" s="48"/>
      <c r="T87" s="48"/>
      <c r="U87" s="49"/>
      <c r="V87" s="50"/>
    </row>
    <row r="88" spans="1:22" ht="19.5" x14ac:dyDescent="0.3">
      <c r="A88" s="456"/>
      <c r="B88" s="737"/>
      <c r="C88" s="737"/>
      <c r="D88" s="737"/>
      <c r="E88" s="737"/>
      <c r="F88" s="810"/>
      <c r="G88" s="742"/>
      <c r="H88" s="740"/>
      <c r="I88" s="824"/>
      <c r="J88" s="39">
        <f t="shared" si="4"/>
        <v>0</v>
      </c>
      <c r="K88" s="688"/>
      <c r="L88" s="750"/>
      <c r="M88" s="468"/>
      <c r="N88" s="42">
        <f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737"/>
      <c r="D89" s="737"/>
      <c r="E89" s="737"/>
      <c r="F89" s="810"/>
      <c r="G89" s="742"/>
      <c r="H89" s="739"/>
      <c r="I89" s="824"/>
      <c r="J89" s="39">
        <f t="shared" si="4"/>
        <v>0</v>
      </c>
      <c r="K89" s="688"/>
      <c r="L89" s="750"/>
      <c r="M89" s="468"/>
      <c r="N89" s="42">
        <f>K89*I89</f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737"/>
      <c r="D90" s="737"/>
      <c r="E90" s="737"/>
      <c r="F90" s="810"/>
      <c r="G90" s="742"/>
      <c r="H90" s="739"/>
      <c r="I90" s="824"/>
      <c r="J90" s="39">
        <f t="shared" si="4"/>
        <v>0</v>
      </c>
      <c r="K90" s="688"/>
      <c r="L90" s="750"/>
      <c r="M90" s="468"/>
      <c r="N90" s="42">
        <f t="shared" ref="N90:N98" si="5">K90*I90</f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19.5" x14ac:dyDescent="0.3">
      <c r="A91" s="90"/>
      <c r="B91" s="737"/>
      <c r="C91" s="737"/>
      <c r="D91" s="737"/>
      <c r="E91" s="737"/>
      <c r="F91" s="810"/>
      <c r="G91" s="742"/>
      <c r="H91" s="739"/>
      <c r="I91" s="824"/>
      <c r="J91" s="39">
        <f t="shared" si="4"/>
        <v>0</v>
      </c>
      <c r="K91" s="688"/>
      <c r="L91" s="751"/>
      <c r="M91" s="468"/>
      <c r="N91" s="42">
        <f t="shared" si="5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19.5" x14ac:dyDescent="0.3">
      <c r="A92" s="90"/>
      <c r="B92" s="737"/>
      <c r="C92" s="737"/>
      <c r="D92" s="737"/>
      <c r="E92" s="737"/>
      <c r="F92" s="810"/>
      <c r="G92" s="742"/>
      <c r="H92" s="739"/>
      <c r="I92" s="824"/>
      <c r="J92" s="39">
        <f t="shared" si="4"/>
        <v>0</v>
      </c>
      <c r="K92" s="688"/>
      <c r="L92" s="751"/>
      <c r="M92" s="468"/>
      <c r="N92" s="42">
        <f t="shared" si="5"/>
        <v>0</v>
      </c>
      <c r="O92" s="763"/>
      <c r="P92" s="674"/>
      <c r="Q92" s="375"/>
      <c r="R92" s="125"/>
      <c r="S92" s="176"/>
      <c r="T92" s="177"/>
      <c r="U92" s="49"/>
      <c r="V92" s="50"/>
    </row>
    <row r="93" spans="1:22" ht="52.5" customHeight="1" x14ac:dyDescent="0.3">
      <c r="A93" s="90"/>
      <c r="B93" s="737"/>
      <c r="C93" s="737"/>
      <c r="D93" s="737"/>
      <c r="E93" s="737"/>
      <c r="F93" s="810"/>
      <c r="G93" s="742"/>
      <c r="H93" s="739"/>
      <c r="I93" s="824"/>
      <c r="J93" s="39">
        <f t="shared" si="4"/>
        <v>0</v>
      </c>
      <c r="K93" s="688"/>
      <c r="L93" s="751"/>
      <c r="M93" s="468"/>
      <c r="N93" s="42">
        <f t="shared" si="5"/>
        <v>0</v>
      </c>
      <c r="O93" s="763"/>
      <c r="P93" s="674"/>
      <c r="Q93" s="375"/>
      <c r="R93" s="125"/>
      <c r="S93" s="176"/>
      <c r="T93" s="177"/>
      <c r="U93" s="49"/>
      <c r="V93" s="50"/>
    </row>
    <row r="94" spans="1:22" ht="57" customHeight="1" x14ac:dyDescent="0.3">
      <c r="A94" s="80"/>
      <c r="B94" s="737"/>
      <c r="C94" s="737"/>
      <c r="D94" s="737"/>
      <c r="E94" s="737"/>
      <c r="F94" s="810"/>
      <c r="G94" s="745"/>
      <c r="H94" s="744"/>
      <c r="I94" s="824"/>
      <c r="J94" s="39">
        <f t="shared" si="4"/>
        <v>0</v>
      </c>
      <c r="K94" s="688"/>
      <c r="L94" s="751"/>
      <c r="M94" s="468"/>
      <c r="N94" s="42">
        <f t="shared" si="5"/>
        <v>0</v>
      </c>
      <c r="O94" s="765"/>
      <c r="P94" s="766"/>
      <c r="Q94" s="375"/>
      <c r="R94" s="125"/>
      <c r="S94" s="176"/>
      <c r="T94" s="177"/>
      <c r="U94" s="49"/>
      <c r="V94" s="50"/>
    </row>
    <row r="95" spans="1:22" ht="32.25" customHeight="1" x14ac:dyDescent="0.3">
      <c r="A95" s="80"/>
      <c r="B95" s="737"/>
      <c r="C95" s="737"/>
      <c r="D95" s="737"/>
      <c r="E95" s="737"/>
      <c r="F95" s="810"/>
      <c r="G95" s="745"/>
      <c r="H95" s="744"/>
      <c r="I95" s="824"/>
      <c r="J95" s="39">
        <f t="shared" si="4"/>
        <v>0</v>
      </c>
      <c r="K95" s="688"/>
      <c r="L95" s="750"/>
      <c r="M95" s="468"/>
      <c r="N95" s="42">
        <f t="shared" si="5"/>
        <v>0</v>
      </c>
      <c r="O95" s="765"/>
      <c r="P95" s="766"/>
      <c r="Q95" s="375"/>
      <c r="R95" s="125"/>
      <c r="S95" s="176"/>
      <c r="T95" s="177"/>
      <c r="U95" s="49"/>
      <c r="V95" s="50"/>
    </row>
    <row r="96" spans="1:22" ht="57.75" customHeight="1" x14ac:dyDescent="0.3">
      <c r="A96" s="456"/>
      <c r="B96" s="737"/>
      <c r="C96" s="737"/>
      <c r="D96" s="737"/>
      <c r="E96" s="737"/>
      <c r="F96" s="810"/>
      <c r="G96" s="742"/>
      <c r="H96" s="748"/>
      <c r="I96" s="824"/>
      <c r="J96" s="39">
        <f t="shared" si="4"/>
        <v>0</v>
      </c>
      <c r="K96" s="688"/>
      <c r="L96" s="750"/>
      <c r="M96" s="468"/>
      <c r="N96" s="42">
        <f t="shared" si="5"/>
        <v>0</v>
      </c>
      <c r="O96" s="765"/>
      <c r="P96" s="673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737"/>
      <c r="D97" s="737"/>
      <c r="E97" s="737"/>
      <c r="F97" s="810"/>
      <c r="G97" s="745"/>
      <c r="H97" s="741"/>
      <c r="I97" s="824"/>
      <c r="J97" s="39">
        <f t="shared" si="4"/>
        <v>0</v>
      </c>
      <c r="K97" s="628"/>
      <c r="L97" s="761"/>
      <c r="M97" s="468"/>
      <c r="N97" s="42">
        <f t="shared" si="5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737"/>
      <c r="D98" s="737"/>
      <c r="E98" s="737"/>
      <c r="F98" s="810"/>
      <c r="G98" s="745"/>
      <c r="H98" s="741"/>
      <c r="I98" s="824"/>
      <c r="J98" s="39">
        <f t="shared" si="4"/>
        <v>0</v>
      </c>
      <c r="K98" s="628"/>
      <c r="L98" s="761"/>
      <c r="M98" s="468"/>
      <c r="N98" s="42">
        <f t="shared" si="5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32.25" customHeight="1" x14ac:dyDescent="0.35">
      <c r="A99" s="456"/>
      <c r="B99" s="737"/>
      <c r="C99" s="737"/>
      <c r="D99" s="737"/>
      <c r="E99" s="737"/>
      <c r="F99" s="810"/>
      <c r="G99" s="745"/>
      <c r="H99" s="744"/>
      <c r="I99" s="824"/>
      <c r="J99" s="39">
        <f t="shared" si="4"/>
        <v>0</v>
      </c>
      <c r="K99" s="628"/>
      <c r="L99" s="761"/>
      <c r="M99" s="468"/>
      <c r="N99" s="42">
        <f t="shared" si="3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5">
      <c r="A100" s="456"/>
      <c r="B100" s="737"/>
      <c r="C100" s="737"/>
      <c r="D100" s="737"/>
      <c r="E100" s="737"/>
      <c r="F100" s="810"/>
      <c r="G100" s="745"/>
      <c r="H100" s="744"/>
      <c r="I100" s="824"/>
      <c r="J100" s="39">
        <f t="shared" si="4"/>
        <v>0</v>
      </c>
      <c r="K100" s="628"/>
      <c r="L100" s="761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24" customHeight="1" x14ac:dyDescent="0.35">
      <c r="A101" s="456"/>
      <c r="B101" s="737"/>
      <c r="C101" s="737"/>
      <c r="D101" s="737"/>
      <c r="E101" s="737"/>
      <c r="F101" s="810"/>
      <c r="G101" s="745"/>
      <c r="H101" s="744"/>
      <c r="I101" s="824"/>
      <c r="J101" s="39">
        <f t="shared" si="4"/>
        <v>0</v>
      </c>
      <c r="K101" s="628"/>
      <c r="L101" s="761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21" x14ac:dyDescent="0.3">
      <c r="A102" s="456"/>
      <c r="B102" s="737"/>
      <c r="C102" s="737"/>
      <c r="D102" s="737"/>
      <c r="E102" s="737"/>
      <c r="F102" s="810"/>
      <c r="G102" s="743"/>
      <c r="H102" s="741"/>
      <c r="I102" s="824"/>
      <c r="J102" s="39">
        <f t="shared" si="4"/>
        <v>0</v>
      </c>
      <c r="K102" s="628"/>
      <c r="L102" s="762"/>
      <c r="M102" s="468"/>
      <c r="N102" s="42">
        <f t="shared" si="3"/>
        <v>0</v>
      </c>
      <c r="O102" s="445"/>
      <c r="P102" s="674"/>
      <c r="Q102" s="375"/>
      <c r="R102" s="125"/>
      <c r="S102" s="176"/>
      <c r="T102" s="177"/>
      <c r="U102" s="49"/>
      <c r="V102" s="50"/>
    </row>
    <row r="103" spans="1:22" ht="32.25" customHeight="1" x14ac:dyDescent="0.3">
      <c r="A103" s="456"/>
      <c r="B103" s="737"/>
      <c r="C103" s="737"/>
      <c r="D103" s="737"/>
      <c r="E103" s="737"/>
      <c r="F103" s="810"/>
      <c r="G103" s="745"/>
      <c r="H103" s="741"/>
      <c r="I103" s="824"/>
      <c r="J103" s="39">
        <f t="shared" si="4"/>
        <v>0</v>
      </c>
      <c r="K103" s="628"/>
      <c r="L103" s="762"/>
      <c r="M103" s="468"/>
      <c r="N103" s="42">
        <f t="shared" si="3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">
      <c r="A104" s="456"/>
      <c r="B104" s="737"/>
      <c r="C104" s="737"/>
      <c r="D104" s="737"/>
      <c r="E104" s="737"/>
      <c r="F104" s="810"/>
      <c r="G104" s="745"/>
      <c r="H104" s="741"/>
      <c r="I104" s="824"/>
      <c r="J104" s="39">
        <f t="shared" si="4"/>
        <v>0</v>
      </c>
      <c r="K104" s="628"/>
      <c r="L104" s="762"/>
      <c r="M104" s="468"/>
      <c r="N104" s="42">
        <f t="shared" si="3"/>
        <v>0</v>
      </c>
      <c r="O104" s="763"/>
      <c r="P104" s="674"/>
      <c r="Q104" s="375"/>
      <c r="R104" s="125"/>
      <c r="S104" s="176"/>
      <c r="T104" s="177"/>
      <c r="U104" s="49"/>
      <c r="V104" s="50"/>
    </row>
    <row r="105" spans="1:22" ht="17.25" customHeight="1" x14ac:dyDescent="0.3">
      <c r="A105" s="456"/>
      <c r="B105" s="737"/>
      <c r="C105" s="737"/>
      <c r="D105" s="737"/>
      <c r="E105" s="737"/>
      <c r="F105" s="810"/>
      <c r="G105" s="745"/>
      <c r="H105" s="741"/>
      <c r="I105" s="824"/>
      <c r="J105" s="39">
        <f t="shared" si="4"/>
        <v>0</v>
      </c>
      <c r="K105" s="628"/>
      <c r="L105" s="762"/>
      <c r="M105" s="468"/>
      <c r="N105" s="42">
        <f t="shared" si="3"/>
        <v>0</v>
      </c>
      <c r="O105" s="763"/>
      <c r="P105" s="674"/>
      <c r="Q105" s="375"/>
      <c r="R105" s="125"/>
      <c r="S105" s="176"/>
      <c r="T105" s="177"/>
      <c r="U105" s="49"/>
      <c r="V105" s="50"/>
    </row>
    <row r="106" spans="1:22" ht="17.25" customHeight="1" x14ac:dyDescent="0.35">
      <c r="A106" s="152"/>
      <c r="B106" s="737"/>
      <c r="C106" s="737"/>
      <c r="D106" s="737"/>
      <c r="E106" s="737"/>
      <c r="F106" s="810"/>
      <c r="G106" s="743"/>
      <c r="H106" s="741"/>
      <c r="I106" s="824"/>
      <c r="J106" s="39">
        <f t="shared" si="4"/>
        <v>0</v>
      </c>
      <c r="K106" s="628"/>
      <c r="L106" s="752"/>
      <c r="M106" s="468"/>
      <c r="N106" s="42">
        <f t="shared" si="3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8.75" customHeight="1" x14ac:dyDescent="0.35">
      <c r="A107" s="152"/>
      <c r="B107" s="167"/>
      <c r="C107" s="174"/>
      <c r="D107" s="174"/>
      <c r="E107" s="56"/>
      <c r="F107" s="800"/>
      <c r="G107" s="659"/>
      <c r="H107" s="168"/>
      <c r="I107" s="800"/>
      <c r="J107" s="39">
        <f t="shared" si="4"/>
        <v>0</v>
      </c>
      <c r="K107" s="628"/>
      <c r="L107" s="752"/>
      <c r="M107" s="468"/>
      <c r="N107" s="42">
        <f t="shared" si="3"/>
        <v>0</v>
      </c>
      <c r="O107" s="375"/>
      <c r="P107" s="76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800"/>
      <c r="G108" s="659"/>
      <c r="H108" s="168"/>
      <c r="I108" s="800"/>
      <c r="J108" s="39">
        <f t="shared" si="4"/>
        <v>0</v>
      </c>
      <c r="K108" s="688"/>
      <c r="L108" s="752"/>
      <c r="M108" s="468"/>
      <c r="N108" s="42">
        <f t="shared" si="3"/>
        <v>0</v>
      </c>
      <c r="O108" s="375"/>
      <c r="P108" s="76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7"/>
      <c r="E109" s="56"/>
      <c r="F109" s="800"/>
      <c r="G109" s="659"/>
      <c r="H109" s="164"/>
      <c r="I109" s="800"/>
      <c r="J109" s="39">
        <f t="shared" si="4"/>
        <v>0</v>
      </c>
      <c r="K109" s="688"/>
      <c r="L109" s="752"/>
      <c r="M109" s="468"/>
      <c r="N109" s="42">
        <f t="shared" si="3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7"/>
      <c r="E110" s="56"/>
      <c r="F110" s="800"/>
      <c r="G110" s="659"/>
      <c r="H110" s="164"/>
      <c r="I110" s="800"/>
      <c r="J110" s="39">
        <f t="shared" si="4"/>
        <v>0</v>
      </c>
      <c r="K110" s="688"/>
      <c r="L110" s="752"/>
      <c r="M110" s="468"/>
      <c r="N110" s="42">
        <f t="shared" si="3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152"/>
      <c r="B111" s="167"/>
      <c r="C111" s="174"/>
      <c r="D111" s="181"/>
      <c r="E111" s="56"/>
      <c r="F111" s="800"/>
      <c r="G111" s="659"/>
      <c r="H111" s="164"/>
      <c r="I111" s="800"/>
      <c r="J111" s="39">
        <f t="shared" si="4"/>
        <v>0</v>
      </c>
      <c r="K111" s="688"/>
      <c r="L111" s="752"/>
      <c r="M111" s="468"/>
      <c r="N111" s="42">
        <f t="shared" si="3"/>
        <v>0</v>
      </c>
      <c r="O111" s="375"/>
      <c r="P111" s="67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152"/>
      <c r="B112" s="167"/>
      <c r="C112" s="174"/>
      <c r="D112" s="181"/>
      <c r="E112" s="56">
        <f t="shared" ref="E112:E177" si="6">D112*F112</f>
        <v>0</v>
      </c>
      <c r="F112" s="800"/>
      <c r="G112" s="659"/>
      <c r="H112" s="164"/>
      <c r="I112" s="800"/>
      <c r="J112" s="39">
        <f t="shared" si="4"/>
        <v>0</v>
      </c>
      <c r="K112" s="234"/>
      <c r="L112" s="575"/>
      <c r="M112" s="81"/>
      <c r="N112" s="42">
        <f t="shared" si="3"/>
        <v>0</v>
      </c>
      <c r="O112" s="375"/>
      <c r="P112" s="67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88"/>
      <c r="D113" s="187"/>
      <c r="E113" s="56">
        <f t="shared" si="6"/>
        <v>0</v>
      </c>
      <c r="F113" s="800"/>
      <c r="G113" s="659"/>
      <c r="H113" s="168"/>
      <c r="I113" s="800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98"/>
      <c r="B114" s="167"/>
      <c r="C114" s="189"/>
      <c r="D114" s="187"/>
      <c r="E114" s="56">
        <f t="shared" si="6"/>
        <v>0</v>
      </c>
      <c r="F114" s="800"/>
      <c r="G114" s="659"/>
      <c r="H114" s="168"/>
      <c r="I114" s="800"/>
      <c r="J114" s="39">
        <f t="shared" si="4"/>
        <v>0</v>
      </c>
      <c r="K114" s="234"/>
      <c r="L114" s="575"/>
      <c r="M114" s="81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6.5" customHeight="1" x14ac:dyDescent="0.35">
      <c r="A115" s="98"/>
      <c r="B115" s="167"/>
      <c r="C115" s="191"/>
      <c r="D115" s="191"/>
      <c r="E115" s="56">
        <f t="shared" si="6"/>
        <v>0</v>
      </c>
      <c r="F115" s="800"/>
      <c r="G115" s="659"/>
      <c r="H115" s="168"/>
      <c r="I115" s="800"/>
      <c r="J115" s="39">
        <f t="shared" si="4"/>
        <v>0</v>
      </c>
      <c r="K115" s="234"/>
      <c r="L115" s="575"/>
      <c r="M115" s="81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6.5" customHeight="1" x14ac:dyDescent="0.35">
      <c r="A116" s="110"/>
      <c r="B116" s="99"/>
      <c r="C116" s="191"/>
      <c r="D116" s="191"/>
      <c r="E116" s="56">
        <f t="shared" si="6"/>
        <v>0</v>
      </c>
      <c r="F116" s="807"/>
      <c r="G116" s="120"/>
      <c r="H116" s="59"/>
      <c r="I116" s="807"/>
      <c r="J116" s="39">
        <f t="shared" si="4"/>
        <v>0</v>
      </c>
      <c r="K116" s="234"/>
      <c r="L116" s="575"/>
      <c r="M116" s="81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17.25" x14ac:dyDescent="0.3">
      <c r="A117" s="110"/>
      <c r="B117" s="99"/>
      <c r="C117" s="194"/>
      <c r="D117" s="191"/>
      <c r="E117" s="56">
        <f t="shared" si="6"/>
        <v>0</v>
      </c>
      <c r="F117" s="807"/>
      <c r="G117" s="120"/>
      <c r="H117" s="59"/>
      <c r="I117" s="807"/>
      <c r="J117" s="39">
        <f t="shared" si="4"/>
        <v>0</v>
      </c>
      <c r="K117" s="234"/>
      <c r="L117" s="753"/>
      <c r="M117" s="753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17.25" x14ac:dyDescent="0.3">
      <c r="A118" s="110"/>
      <c r="B118" s="99"/>
      <c r="C118" s="154"/>
      <c r="D118" s="191"/>
      <c r="E118" s="56">
        <f t="shared" si="6"/>
        <v>0</v>
      </c>
      <c r="F118" s="807"/>
      <c r="G118" s="120"/>
      <c r="H118" s="59"/>
      <c r="I118" s="807"/>
      <c r="J118" s="39">
        <f t="shared" si="4"/>
        <v>0</v>
      </c>
      <c r="K118" s="234"/>
      <c r="L118" s="753"/>
      <c r="M118" s="753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ht="21" customHeight="1" x14ac:dyDescent="0.3">
      <c r="A119" s="193"/>
      <c r="B119" s="99"/>
      <c r="C119" s="194"/>
      <c r="D119" s="191"/>
      <c r="E119" s="56">
        <f t="shared" si="6"/>
        <v>0</v>
      </c>
      <c r="F119" s="807"/>
      <c r="G119" s="120"/>
      <c r="H119" s="59"/>
      <c r="I119" s="807"/>
      <c r="J119" s="39">
        <f t="shared" si="4"/>
        <v>0</v>
      </c>
      <c r="K119" s="234"/>
      <c r="L119" s="754"/>
      <c r="M119" s="755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ht="26.25" customHeight="1" x14ac:dyDescent="0.3">
      <c r="A120" s="196"/>
      <c r="B120" s="99"/>
      <c r="C120" s="154"/>
      <c r="D120" s="191"/>
      <c r="E120" s="56">
        <f t="shared" si="6"/>
        <v>0</v>
      </c>
      <c r="F120" s="807"/>
      <c r="G120" s="120"/>
      <c r="H120" s="59"/>
      <c r="I120" s="807"/>
      <c r="J120" s="39">
        <f t="shared" si="4"/>
        <v>0</v>
      </c>
      <c r="K120" s="234"/>
      <c r="L120" s="754"/>
      <c r="M120" s="755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6"/>
        <v>0</v>
      </c>
      <c r="F121" s="807"/>
      <c r="G121" s="120"/>
      <c r="H121" s="59"/>
      <c r="I121" s="807"/>
      <c r="J121" s="39">
        <f t="shared" si="4"/>
        <v>0</v>
      </c>
      <c r="K121" s="234"/>
      <c r="L121" s="575"/>
      <c r="M121" s="81"/>
      <c r="N121" s="42">
        <f t="shared" si="3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01"/>
      <c r="B122" s="99"/>
      <c r="C122" s="191"/>
      <c r="D122" s="191"/>
      <c r="E122" s="56">
        <f t="shared" si="6"/>
        <v>0</v>
      </c>
      <c r="F122" s="807"/>
      <c r="G122" s="120"/>
      <c r="H122" s="59"/>
      <c r="I122" s="807"/>
      <c r="J122" s="39">
        <f t="shared" si="4"/>
        <v>0</v>
      </c>
      <c r="K122" s="234"/>
      <c r="L122" s="575"/>
      <c r="M122" s="81"/>
      <c r="N122" s="42">
        <f t="shared" si="3"/>
        <v>0</v>
      </c>
      <c r="O122" s="375"/>
      <c r="P122" s="764"/>
      <c r="Q122" s="375"/>
      <c r="R122" s="125"/>
      <c r="S122" s="176"/>
      <c r="T122" s="177"/>
      <c r="U122" s="49"/>
      <c r="V122" s="50"/>
    </row>
    <row r="123" spans="1:22" x14ac:dyDescent="0.35">
      <c r="A123" s="101"/>
      <c r="B123" s="99"/>
      <c r="C123" s="191"/>
      <c r="D123" s="191"/>
      <c r="E123" s="56">
        <f t="shared" si="6"/>
        <v>0</v>
      </c>
      <c r="F123" s="807"/>
      <c r="G123" s="120"/>
      <c r="H123" s="59"/>
      <c r="I123" s="807"/>
      <c r="J123" s="39">
        <f t="shared" si="4"/>
        <v>0</v>
      </c>
      <c r="K123" s="81"/>
      <c r="L123" s="582"/>
      <c r="M123" s="583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110"/>
      <c r="B124" s="99"/>
      <c r="C124" s="191"/>
      <c r="D124" s="191"/>
      <c r="E124" s="56">
        <f t="shared" si="6"/>
        <v>0</v>
      </c>
      <c r="F124" s="807"/>
      <c r="G124" s="120"/>
      <c r="H124" s="59"/>
      <c r="I124" s="807"/>
      <c r="J124" s="39">
        <f t="shared" si="4"/>
        <v>0</v>
      </c>
      <c r="K124" s="81"/>
      <c r="L124" s="582"/>
      <c r="M124" s="583"/>
      <c r="N124" s="42">
        <f t="shared" si="3"/>
        <v>0</v>
      </c>
      <c r="O124" s="375"/>
      <c r="P124" s="674"/>
      <c r="Q124" s="375"/>
      <c r="R124" s="125"/>
      <c r="S124" s="176"/>
      <c r="T124" s="177"/>
      <c r="U124" s="49"/>
      <c r="V124" s="50"/>
    </row>
    <row r="125" spans="1:22" x14ac:dyDescent="0.35">
      <c r="A125" s="110"/>
      <c r="B125" s="99"/>
      <c r="C125" s="191"/>
      <c r="D125" s="191"/>
      <c r="E125" s="56">
        <f t="shared" si="6"/>
        <v>0</v>
      </c>
      <c r="F125" s="807"/>
      <c r="G125" s="120"/>
      <c r="H125" s="59"/>
      <c r="I125" s="807"/>
      <c r="J125" s="39">
        <f t="shared" si="4"/>
        <v>0</v>
      </c>
      <c r="K125" s="81"/>
      <c r="L125" s="582"/>
      <c r="M125" s="583"/>
      <c r="N125" s="42">
        <f t="shared" si="3"/>
        <v>0</v>
      </c>
      <c r="O125" s="375"/>
      <c r="P125" s="674"/>
      <c r="Q125" s="375"/>
      <c r="R125" s="125"/>
      <c r="S125" s="176"/>
      <c r="T125" s="177"/>
      <c r="U125" s="49"/>
      <c r="V125" s="50"/>
    </row>
    <row r="126" spans="1:22" x14ac:dyDescent="0.35">
      <c r="A126" s="99"/>
      <c r="B126" s="99"/>
      <c r="C126" s="191"/>
      <c r="D126" s="191"/>
      <c r="E126" s="56">
        <f t="shared" si="6"/>
        <v>0</v>
      </c>
      <c r="F126" s="807"/>
      <c r="G126" s="120"/>
      <c r="H126" s="59"/>
      <c r="I126" s="807"/>
      <c r="J126" s="39">
        <f t="shared" si="4"/>
        <v>0</v>
      </c>
      <c r="K126" s="81"/>
      <c r="L126" s="582"/>
      <c r="M126" s="583"/>
      <c r="N126" s="42">
        <f t="shared" si="3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99"/>
      <c r="B127" s="99"/>
      <c r="C127" s="191"/>
      <c r="D127" s="191"/>
      <c r="E127" s="56">
        <f t="shared" si="6"/>
        <v>0</v>
      </c>
      <c r="F127" s="807"/>
      <c r="G127" s="120"/>
      <c r="H127" s="59"/>
      <c r="I127" s="807"/>
      <c r="J127" s="39">
        <f t="shared" si="4"/>
        <v>0</v>
      </c>
      <c r="K127" s="81"/>
      <c r="L127" s="566"/>
      <c r="M127" s="61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02"/>
      <c r="B128" s="99"/>
      <c r="C128" s="197"/>
      <c r="D128" s="197"/>
      <c r="E128" s="56">
        <f t="shared" si="6"/>
        <v>0</v>
      </c>
      <c r="F128" s="807"/>
      <c r="G128" s="120"/>
      <c r="H128" s="59"/>
      <c r="I128" s="807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4"/>
      <c r="D129" s="194"/>
      <c r="E129" s="56">
        <f t="shared" si="6"/>
        <v>0</v>
      </c>
      <c r="F129" s="807"/>
      <c r="G129" s="120"/>
      <c r="H129" s="59"/>
      <c r="I129" s="807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52"/>
      <c r="B130" s="110"/>
      <c r="C130" s="197"/>
      <c r="D130" s="197"/>
      <c r="E130" s="56">
        <f t="shared" si="6"/>
        <v>0</v>
      </c>
      <c r="F130" s="807"/>
      <c r="G130" s="120"/>
      <c r="H130" s="59"/>
      <c r="I130" s="807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7"/>
      <c r="U130" s="49"/>
      <c r="V130" s="50"/>
    </row>
    <row r="131" spans="1:22" x14ac:dyDescent="0.35">
      <c r="A131" s="152"/>
      <c r="B131" s="110"/>
      <c r="C131" s="197"/>
      <c r="D131" s="197"/>
      <c r="E131" s="56">
        <f t="shared" si="6"/>
        <v>0</v>
      </c>
      <c r="F131" s="807"/>
      <c r="G131" s="120"/>
      <c r="H131" s="59"/>
      <c r="I131" s="807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7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6"/>
        <v>0</v>
      </c>
      <c r="F132" s="807"/>
      <c r="G132" s="120"/>
      <c r="H132" s="59"/>
      <c r="I132" s="807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101"/>
      <c r="B133" s="99"/>
      <c r="C133" s="197"/>
      <c r="D133" s="197"/>
      <c r="E133" s="56">
        <f t="shared" si="6"/>
        <v>0</v>
      </c>
      <c r="F133" s="807"/>
      <c r="G133" s="120"/>
      <c r="H133" s="59"/>
      <c r="I133" s="807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6"/>
      <c r="U133" s="49"/>
      <c r="V133" s="50"/>
    </row>
    <row r="134" spans="1:22" x14ac:dyDescent="0.35">
      <c r="A134" s="101"/>
      <c r="B134" s="99"/>
      <c r="C134" s="197"/>
      <c r="D134" s="197"/>
      <c r="E134" s="56">
        <f t="shared" si="6"/>
        <v>0</v>
      </c>
      <c r="F134" s="807"/>
      <c r="G134" s="120"/>
      <c r="H134" s="59"/>
      <c r="I134" s="807"/>
      <c r="J134" s="39">
        <f t="shared" si="4"/>
        <v>0</v>
      </c>
      <c r="K134" s="81"/>
      <c r="L134" s="566"/>
      <c r="M134" s="61"/>
      <c r="N134" s="42">
        <f t="shared" si="3"/>
        <v>0</v>
      </c>
      <c r="O134" s="375"/>
      <c r="P134" s="764"/>
      <c r="Q134" s="375"/>
      <c r="R134" s="125"/>
      <c r="S134" s="176"/>
      <c r="T134" s="176"/>
      <c r="U134" s="49"/>
      <c r="V134" s="50"/>
    </row>
    <row r="135" spans="1:22" x14ac:dyDescent="0.35">
      <c r="A135" s="99"/>
      <c r="B135" s="198"/>
      <c r="C135" s="197"/>
      <c r="D135" s="197"/>
      <c r="E135" s="56">
        <f t="shared" si="6"/>
        <v>0</v>
      </c>
      <c r="F135" s="807"/>
      <c r="G135" s="120"/>
      <c r="H135" s="59"/>
      <c r="I135" s="807"/>
      <c r="J135" s="39">
        <f t="shared" si="4"/>
        <v>0</v>
      </c>
      <c r="K135" s="81"/>
      <c r="L135" s="566"/>
      <c r="M135" s="61"/>
      <c r="N135" s="42">
        <f t="shared" si="3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99"/>
      <c r="B136" s="99"/>
      <c r="C136" s="197"/>
      <c r="D136" s="197"/>
      <c r="E136" s="56">
        <f t="shared" si="6"/>
        <v>0</v>
      </c>
      <c r="F136" s="807"/>
      <c r="G136" s="120"/>
      <c r="H136" s="59"/>
      <c r="I136" s="807"/>
      <c r="J136" s="39">
        <f t="shared" si="4"/>
        <v>0</v>
      </c>
      <c r="K136" s="81"/>
      <c r="L136" s="566"/>
      <c r="M136" s="61"/>
      <c r="N136" s="42">
        <f t="shared" si="3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x14ac:dyDescent="0.35">
      <c r="A137" s="99"/>
      <c r="B137" s="99"/>
      <c r="C137" s="197"/>
      <c r="D137" s="197"/>
      <c r="E137" s="56">
        <f t="shared" si="6"/>
        <v>0</v>
      </c>
      <c r="F137" s="807"/>
      <c r="G137" s="120"/>
      <c r="H137" s="59"/>
      <c r="I137" s="807"/>
      <c r="J137" s="39">
        <f t="shared" ref="J137:J274" si="7">I137-F137</f>
        <v>0</v>
      </c>
      <c r="K137" s="81"/>
      <c r="L137" s="566"/>
      <c r="M137" s="61"/>
      <c r="N137" s="42">
        <f t="shared" ref="N137:N202" si="8">K137*I137</f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x14ac:dyDescent="0.35">
      <c r="A138" s="152"/>
      <c r="B138" s="99"/>
      <c r="C138" s="197"/>
      <c r="D138" s="197"/>
      <c r="E138" s="56">
        <f t="shared" si="6"/>
        <v>0</v>
      </c>
      <c r="F138" s="807"/>
      <c r="G138" s="120"/>
      <c r="H138" s="59"/>
      <c r="I138" s="807"/>
      <c r="J138" s="39">
        <f t="shared" si="7"/>
        <v>0</v>
      </c>
      <c r="K138" s="81"/>
      <c r="L138" s="566"/>
      <c r="M138" s="61"/>
      <c r="N138" s="42">
        <f t="shared" si="8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" thickBot="1" x14ac:dyDescent="0.4">
      <c r="A139" s="99"/>
      <c r="B139" s="199"/>
      <c r="C139" s="200"/>
      <c r="D139" s="200"/>
      <c r="E139" s="201">
        <f t="shared" si="6"/>
        <v>0</v>
      </c>
      <c r="F139" s="811"/>
      <c r="G139" s="796"/>
      <c r="H139" s="795"/>
      <c r="I139" s="807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99"/>
      <c r="B140" s="99"/>
      <c r="C140" s="197"/>
      <c r="D140" s="197"/>
      <c r="E140" s="34">
        <f t="shared" si="6"/>
        <v>0</v>
      </c>
      <c r="F140" s="807"/>
      <c r="G140" s="120"/>
      <c r="H140" s="59"/>
      <c r="I140" s="807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6"/>
        <v>0</v>
      </c>
      <c r="F141" s="807"/>
      <c r="G141" s="120"/>
      <c r="H141" s="59"/>
      <c r="I141" s="807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110"/>
      <c r="B142" s="99"/>
      <c r="C142" s="197"/>
      <c r="D142" s="197"/>
      <c r="E142" s="34">
        <f t="shared" si="6"/>
        <v>0</v>
      </c>
      <c r="F142" s="807"/>
      <c r="G142" s="120"/>
      <c r="H142" s="59"/>
      <c r="I142" s="807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10"/>
      <c r="B143" s="99"/>
      <c r="C143" s="197"/>
      <c r="D143" s="197"/>
      <c r="E143" s="34">
        <f t="shared" si="6"/>
        <v>0</v>
      </c>
      <c r="F143" s="807"/>
      <c r="G143" s="120"/>
      <c r="H143" s="59"/>
      <c r="I143" s="807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99"/>
      <c r="B144" s="99"/>
      <c r="C144" s="197"/>
      <c r="D144" s="197"/>
      <c r="E144" s="34">
        <f t="shared" si="6"/>
        <v>0</v>
      </c>
      <c r="F144" s="807"/>
      <c r="G144" s="120"/>
      <c r="H144" s="59"/>
      <c r="I144" s="807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98"/>
      <c r="B145" s="99"/>
      <c r="C145" s="197"/>
      <c r="D145" s="197"/>
      <c r="E145" s="34">
        <f t="shared" si="6"/>
        <v>0</v>
      </c>
      <c r="F145" s="807"/>
      <c r="G145" s="120"/>
      <c r="H145" s="59"/>
      <c r="I145" s="807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101"/>
      <c r="B146" s="99"/>
      <c r="C146" s="197"/>
      <c r="D146" s="197"/>
      <c r="E146" s="34">
        <f t="shared" si="6"/>
        <v>0</v>
      </c>
      <c r="F146" s="807"/>
      <c r="G146" s="120"/>
      <c r="H146" s="59"/>
      <c r="I146" s="807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101"/>
      <c r="B147" s="99"/>
      <c r="C147" s="197"/>
      <c r="D147" s="197"/>
      <c r="E147" s="34">
        <f t="shared" si="6"/>
        <v>0</v>
      </c>
      <c r="F147" s="807"/>
      <c r="G147" s="120"/>
      <c r="H147" s="59"/>
      <c r="I147" s="807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2"/>
      <c r="B148" s="99"/>
      <c r="C148" s="197"/>
      <c r="D148" s="197"/>
      <c r="E148" s="34">
        <f t="shared" si="6"/>
        <v>0</v>
      </c>
      <c r="F148" s="807"/>
      <c r="G148" s="120"/>
      <c r="H148" s="59"/>
      <c r="I148" s="807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807"/>
      <c r="G149" s="120"/>
      <c r="H149" s="59"/>
      <c r="I149" s="807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4"/>
      <c r="B150" s="99"/>
      <c r="C150" s="197"/>
      <c r="D150" s="197"/>
      <c r="E150" s="34">
        <f t="shared" si="6"/>
        <v>0</v>
      </c>
      <c r="F150" s="807"/>
      <c r="G150" s="120"/>
      <c r="H150" s="59"/>
      <c r="I150" s="807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4"/>
      <c r="B151" s="99"/>
      <c r="C151" s="154"/>
      <c r="D151" s="154"/>
      <c r="E151" s="34">
        <f t="shared" si="6"/>
        <v>0</v>
      </c>
      <c r="F151" s="807"/>
      <c r="G151" s="120"/>
      <c r="H151" s="59"/>
      <c r="I151" s="807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6"/>
        <v>0</v>
      </c>
      <c r="F152" s="807"/>
      <c r="G152" s="120"/>
      <c r="H152" s="205"/>
      <c r="I152" s="807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54"/>
      <c r="D153" s="154"/>
      <c r="E153" s="34">
        <f t="shared" si="6"/>
        <v>0</v>
      </c>
      <c r="F153" s="807"/>
      <c r="G153" s="120"/>
      <c r="H153" s="205"/>
      <c r="I153" s="807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203"/>
      <c r="B154" s="99"/>
      <c r="C154" s="197"/>
      <c r="D154" s="197"/>
      <c r="E154" s="34">
        <f t="shared" si="6"/>
        <v>0</v>
      </c>
      <c r="F154" s="807"/>
      <c r="G154" s="120"/>
      <c r="H154" s="205"/>
      <c r="I154" s="807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125"/>
      <c r="S154" s="176"/>
      <c r="T154" s="177"/>
      <c r="U154" s="49"/>
      <c r="V154" s="50"/>
    </row>
    <row r="155" spans="1:22" ht="24.75" thickTop="1" thickBot="1" x14ac:dyDescent="0.4">
      <c r="A155" s="203"/>
      <c r="B155" s="99"/>
      <c r="C155" s="194"/>
      <c r="D155" s="194"/>
      <c r="E155" s="34">
        <f t="shared" si="6"/>
        <v>0</v>
      </c>
      <c r="F155" s="807"/>
      <c r="G155" s="120"/>
      <c r="H155" s="205"/>
      <c r="I155" s="807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125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807"/>
      <c r="G156" s="120"/>
      <c r="H156" s="206"/>
      <c r="I156" s="807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6"/>
        <v>0</v>
      </c>
      <c r="F157" s="807"/>
      <c r="G157" s="120"/>
      <c r="H157" s="206"/>
      <c r="I157" s="807"/>
      <c r="J157" s="39">
        <f t="shared" si="7"/>
        <v>0</v>
      </c>
      <c r="K157" s="81"/>
      <c r="L157" s="566"/>
      <c r="M157" s="61"/>
      <c r="N157" s="42">
        <f t="shared" si="8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7"/>
      <c r="G158" s="120"/>
      <c r="H158" s="206"/>
      <c r="I158" s="807"/>
      <c r="J158" s="39">
        <f t="shared" si="7"/>
        <v>0</v>
      </c>
      <c r="K158" s="81"/>
      <c r="L158" s="566"/>
      <c r="M158" s="61"/>
      <c r="N158" s="42">
        <f t="shared" si="8"/>
        <v>0</v>
      </c>
      <c r="O158" s="375"/>
      <c r="P158" s="764"/>
      <c r="Q158" s="375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6"/>
        <v>0</v>
      </c>
      <c r="F159" s="807"/>
      <c r="G159" s="120"/>
      <c r="H159" s="206"/>
      <c r="I159" s="807"/>
      <c r="J159" s="39">
        <f t="shared" si="7"/>
        <v>0</v>
      </c>
      <c r="K159" s="81"/>
      <c r="L159" s="566"/>
      <c r="M159" s="61"/>
      <c r="N159" s="42">
        <f t="shared" si="8"/>
        <v>0</v>
      </c>
      <c r="O159" s="375"/>
      <c r="P159" s="764"/>
      <c r="Q159" s="375"/>
      <c r="R159" s="208"/>
      <c r="S159" s="176"/>
      <c r="T159" s="177"/>
      <c r="U159" s="49"/>
      <c r="V159" s="50"/>
    </row>
    <row r="160" spans="1:22" ht="24.75" thickTop="1" thickBot="1" x14ac:dyDescent="0.4">
      <c r="A160" s="102"/>
      <c r="B160" s="99"/>
      <c r="C160" s="197"/>
      <c r="D160" s="197"/>
      <c r="E160" s="34">
        <f t="shared" si="6"/>
        <v>0</v>
      </c>
      <c r="F160" s="807"/>
      <c r="G160" s="120"/>
      <c r="H160" s="205"/>
      <c r="I160" s="807"/>
      <c r="J160" s="39">
        <f t="shared" si="7"/>
        <v>0</v>
      </c>
      <c r="K160" s="81"/>
      <c r="L160" s="566"/>
      <c r="M160" s="61"/>
      <c r="N160" s="42">
        <f t="shared" si="8"/>
        <v>0</v>
      </c>
      <c r="O160" s="474"/>
      <c r="P160" s="764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99"/>
      <c r="B161" s="99"/>
      <c r="C161" s="197"/>
      <c r="D161" s="197"/>
      <c r="E161" s="34">
        <f t="shared" si="6"/>
        <v>0</v>
      </c>
      <c r="F161" s="807"/>
      <c r="G161" s="120"/>
      <c r="H161" s="205"/>
      <c r="I161" s="807"/>
      <c r="J161" s="39">
        <f t="shared" si="7"/>
        <v>0</v>
      </c>
      <c r="K161" s="81"/>
      <c r="L161" s="566"/>
      <c r="M161" s="61"/>
      <c r="N161" s="42">
        <f t="shared" si="8"/>
        <v>0</v>
      </c>
      <c r="O161" s="474"/>
      <c r="P161" s="764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6"/>
        <v>0</v>
      </c>
      <c r="F162" s="807"/>
      <c r="G162" s="120"/>
      <c r="H162" s="205"/>
      <c r="I162" s="807"/>
      <c r="J162" s="39">
        <f t="shared" si="7"/>
        <v>0</v>
      </c>
      <c r="K162" s="81"/>
      <c r="L162" s="566"/>
      <c r="M162" s="61"/>
      <c r="N162" s="42">
        <f t="shared" si="8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7"/>
      <c r="G163" s="120"/>
      <c r="H163" s="205"/>
      <c r="I163" s="807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6"/>
        <v>0</v>
      </c>
      <c r="F164" s="807"/>
      <c r="G164" s="120"/>
      <c r="H164" s="205"/>
      <c r="I164" s="807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01"/>
      <c r="B165" s="99"/>
      <c r="C165" s="197"/>
      <c r="D165" s="181"/>
      <c r="E165" s="34">
        <f t="shared" si="6"/>
        <v>0</v>
      </c>
      <c r="F165" s="807"/>
      <c r="G165" s="120"/>
      <c r="H165" s="205"/>
      <c r="I165" s="807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01"/>
      <c r="B166" s="99"/>
      <c r="C166" s="197"/>
      <c r="D166" s="181"/>
      <c r="E166" s="34">
        <f t="shared" si="6"/>
        <v>0</v>
      </c>
      <c r="F166" s="807"/>
      <c r="G166" s="120"/>
      <c r="H166" s="205"/>
      <c r="I166" s="807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807"/>
      <c r="G167" s="120"/>
      <c r="H167" s="205"/>
      <c r="I167" s="807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6"/>
        <v>0</v>
      </c>
      <c r="F168" s="807"/>
      <c r="G168" s="120"/>
      <c r="H168" s="205"/>
      <c r="I168" s="807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169"/>
      <c r="B169" s="99"/>
      <c r="C169" s="154"/>
      <c r="D169" s="182"/>
      <c r="E169" s="34">
        <f t="shared" si="6"/>
        <v>0</v>
      </c>
      <c r="F169" s="807"/>
      <c r="G169" s="120"/>
      <c r="H169" s="205"/>
      <c r="I169" s="807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1"/>
      <c r="R169" s="208"/>
      <c r="S169" s="176"/>
      <c r="T169" s="177"/>
      <c r="U169" s="49"/>
      <c r="V169" s="50"/>
    </row>
    <row r="170" spans="1:22" ht="24.75" thickTop="1" thickBot="1" x14ac:dyDescent="0.4">
      <c r="A170" s="169"/>
      <c r="B170" s="99"/>
      <c r="C170" s="154"/>
      <c r="D170" s="182"/>
      <c r="E170" s="34">
        <f t="shared" si="6"/>
        <v>0</v>
      </c>
      <c r="F170" s="807"/>
      <c r="G170" s="120"/>
      <c r="H170" s="205"/>
      <c r="I170" s="807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6"/>
        <v>0</v>
      </c>
      <c r="F171" s="807"/>
      <c r="G171" s="120"/>
      <c r="H171" s="205"/>
      <c r="I171" s="807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6"/>
        <v>0</v>
      </c>
      <c r="F172" s="807"/>
      <c r="G172" s="120"/>
      <c r="H172" s="206"/>
      <c r="I172" s="807"/>
      <c r="J172" s="39">
        <f t="shared" si="7"/>
        <v>0</v>
      </c>
      <c r="K172" s="81"/>
      <c r="L172" s="566"/>
      <c r="M172" s="61"/>
      <c r="N172" s="42">
        <f t="shared" si="8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3"/>
      <c r="B173" s="99"/>
      <c r="C173" s="197"/>
      <c r="D173" s="197"/>
      <c r="E173" s="34">
        <f t="shared" si="6"/>
        <v>0</v>
      </c>
      <c r="F173" s="807"/>
      <c r="G173" s="120"/>
      <c r="H173" s="213"/>
      <c r="I173" s="807"/>
      <c r="J173" s="39">
        <f t="shared" si="7"/>
        <v>0</v>
      </c>
      <c r="K173" s="81"/>
      <c r="L173" s="566"/>
      <c r="M173" s="61"/>
      <c r="N173" s="42">
        <f t="shared" si="8"/>
        <v>0</v>
      </c>
      <c r="O173" s="69"/>
      <c r="P173" s="670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6"/>
        <v>0</v>
      </c>
      <c r="F174" s="807"/>
      <c r="G174" s="120"/>
      <c r="H174" s="205"/>
      <c r="I174" s="807"/>
      <c r="J174" s="39">
        <f t="shared" si="7"/>
        <v>0</v>
      </c>
      <c r="K174" s="81"/>
      <c r="L174" s="566"/>
      <c r="M174" s="61"/>
      <c r="N174" s="42">
        <f t="shared" si="8"/>
        <v>0</v>
      </c>
      <c r="O174" s="69"/>
      <c r="P174" s="670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14"/>
      <c r="B175" s="99"/>
      <c r="C175" s="197"/>
      <c r="D175" s="197"/>
      <c r="E175" s="34">
        <f t="shared" si="6"/>
        <v>0</v>
      </c>
      <c r="F175" s="807"/>
      <c r="G175" s="120"/>
      <c r="H175" s="215"/>
      <c r="I175" s="807"/>
      <c r="J175" s="39">
        <f t="shared" si="7"/>
        <v>0</v>
      </c>
      <c r="K175" s="81"/>
      <c r="L175" s="566"/>
      <c r="M175" s="61"/>
      <c r="N175" s="42">
        <f t="shared" si="8"/>
        <v>0</v>
      </c>
      <c r="O175" s="216"/>
      <c r="P175" s="676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20"/>
      <c r="B176" s="99"/>
      <c r="C176" s="197"/>
      <c r="D176" s="197"/>
      <c r="E176" s="34">
        <f t="shared" si="6"/>
        <v>0</v>
      </c>
      <c r="F176" s="807"/>
      <c r="G176" s="661"/>
      <c r="H176" s="222"/>
      <c r="I176" s="807"/>
      <c r="J176" s="39">
        <f t="shared" si="7"/>
        <v>0</v>
      </c>
      <c r="K176" s="81"/>
      <c r="L176" s="566"/>
      <c r="M176" s="61"/>
      <c r="N176" s="42">
        <f t="shared" si="8"/>
        <v>0</v>
      </c>
      <c r="O176" s="223"/>
      <c r="P176" s="125"/>
      <c r="Q176" s="210"/>
      <c r="R176" s="208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6"/>
        <v>0</v>
      </c>
      <c r="F177" s="807"/>
      <c r="G177" s="224"/>
      <c r="H177" s="215"/>
      <c r="I177" s="807"/>
      <c r="J177" s="39">
        <f t="shared" si="7"/>
        <v>0</v>
      </c>
      <c r="K177" s="81"/>
      <c r="L177" s="566"/>
      <c r="M177" s="61"/>
      <c r="N177" s="42">
        <f t="shared" si="8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ref="E178:E247" si="9">D178*F178</f>
        <v>0</v>
      </c>
      <c r="F178" s="807"/>
      <c r="G178" s="224"/>
      <c r="H178" s="222"/>
      <c r="I178" s="807"/>
      <c r="J178" s="39">
        <f t="shared" si="7"/>
        <v>0</v>
      </c>
      <c r="K178" s="225"/>
      <c r="L178" s="566"/>
      <c r="M178" s="61" t="s">
        <v>26</v>
      </c>
      <c r="N178" s="42">
        <f t="shared" si="8"/>
        <v>0</v>
      </c>
      <c r="O178" s="216"/>
      <c r="P178" s="676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3"/>
      <c r="B179" s="99"/>
      <c r="C179" s="197"/>
      <c r="D179" s="197"/>
      <c r="E179" s="34">
        <f t="shared" si="9"/>
        <v>0</v>
      </c>
      <c r="F179" s="807"/>
      <c r="G179" s="224"/>
      <c r="H179" s="222"/>
      <c r="I179" s="807"/>
      <c r="J179" s="39">
        <f t="shared" si="7"/>
        <v>0</v>
      </c>
      <c r="K179" s="225"/>
      <c r="L179" s="566"/>
      <c r="M179" s="61"/>
      <c r="N179" s="42">
        <f t="shared" si="8"/>
        <v>0</v>
      </c>
      <c r="O179" s="223"/>
      <c r="P179" s="125"/>
      <c r="Q179" s="210"/>
      <c r="R179" s="208"/>
      <c r="S179" s="176"/>
      <c r="T179" s="177"/>
      <c r="U179" s="49"/>
      <c r="V179" s="50"/>
    </row>
    <row r="180" spans="1:22" ht="24.75" thickTop="1" thickBot="1" x14ac:dyDescent="0.4">
      <c r="A180" s="169"/>
      <c r="B180" s="99"/>
      <c r="C180" s="226"/>
      <c r="D180" s="226"/>
      <c r="E180" s="34">
        <f t="shared" si="9"/>
        <v>0</v>
      </c>
      <c r="F180" s="807"/>
      <c r="G180" s="224"/>
      <c r="H180" s="227"/>
      <c r="I180" s="807"/>
      <c r="J180" s="39">
        <f t="shared" si="7"/>
        <v>0</v>
      </c>
      <c r="K180" s="81"/>
      <c r="L180" s="566"/>
      <c r="M180" s="61"/>
      <c r="N180" s="42">
        <f t="shared" si="8"/>
        <v>0</v>
      </c>
      <c r="O180" s="228"/>
      <c r="P180" s="677"/>
      <c r="Q180" s="124"/>
      <c r="R180" s="125"/>
      <c r="S180" s="176"/>
      <c r="T180" s="177"/>
      <c r="U180" s="49"/>
      <c r="V180" s="50"/>
    </row>
    <row r="181" spans="1:22" ht="24.75" thickTop="1" thickBot="1" x14ac:dyDescent="0.4">
      <c r="A181" s="230"/>
      <c r="B181" s="99"/>
      <c r="C181" s="197"/>
      <c r="D181" s="197"/>
      <c r="E181" s="34">
        <f t="shared" si="9"/>
        <v>0</v>
      </c>
      <c r="F181" s="807"/>
      <c r="G181" s="224"/>
      <c r="H181" s="205"/>
      <c r="I181" s="807"/>
      <c r="J181" s="39">
        <f t="shared" si="7"/>
        <v>0</v>
      </c>
      <c r="K181" s="225"/>
      <c r="L181" s="570"/>
      <c r="M181" s="231"/>
      <c r="N181" s="42">
        <f t="shared" si="8"/>
        <v>0</v>
      </c>
      <c r="O181" s="228"/>
      <c r="P181" s="67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3"/>
      <c r="B182" s="99"/>
      <c r="C182" s="197"/>
      <c r="D182" s="197"/>
      <c r="E182" s="34">
        <f t="shared" si="9"/>
        <v>0</v>
      </c>
      <c r="F182" s="807"/>
      <c r="G182" s="224"/>
      <c r="H182" s="205"/>
      <c r="I182" s="807"/>
      <c r="J182" s="39">
        <f t="shared" si="7"/>
        <v>0</v>
      </c>
      <c r="K182" s="225"/>
      <c r="L182" s="570"/>
      <c r="M182" s="231"/>
      <c r="N182" s="42">
        <f t="shared" si="8"/>
        <v>0</v>
      </c>
      <c r="O182" s="69"/>
      <c r="P182" s="670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807"/>
      <c r="G183" s="224"/>
      <c r="H183" s="232"/>
      <c r="I183" s="807"/>
      <c r="J183" s="39">
        <f t="shared" si="7"/>
        <v>0</v>
      </c>
      <c r="K183" s="233"/>
      <c r="L183" s="570"/>
      <c r="M183" s="231"/>
      <c r="N183" s="42">
        <f t="shared" si="8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7"/>
      <c r="G184" s="224"/>
      <c r="H184" s="205"/>
      <c r="I184" s="807"/>
      <c r="J184" s="39">
        <f t="shared" si="7"/>
        <v>0</v>
      </c>
      <c r="K184" s="234"/>
      <c r="L184" s="571"/>
      <c r="M184" s="235"/>
      <c r="N184" s="42">
        <f t="shared" si="8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36"/>
      <c r="B185" s="99"/>
      <c r="C185" s="197"/>
      <c r="D185" s="197"/>
      <c r="E185" s="34">
        <f t="shared" si="9"/>
        <v>0</v>
      </c>
      <c r="F185" s="812"/>
      <c r="G185" s="224"/>
      <c r="H185" s="213"/>
      <c r="I185" s="807"/>
      <c r="J185" s="39">
        <f t="shared" si="7"/>
        <v>0</v>
      </c>
      <c r="K185" s="234"/>
      <c r="L185" s="572"/>
      <c r="M185" s="238"/>
      <c r="N185" s="42">
        <f t="shared" si="8"/>
        <v>0</v>
      </c>
      <c r="O185" s="223"/>
      <c r="P185" s="125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14"/>
      <c r="B186" s="99"/>
      <c r="C186" s="197"/>
      <c r="D186" s="197"/>
      <c r="E186" s="34">
        <f t="shared" si="9"/>
        <v>0</v>
      </c>
      <c r="F186" s="807"/>
      <c r="G186" s="224"/>
      <c r="H186" s="205"/>
      <c r="I186" s="807"/>
      <c r="J186" s="39">
        <f t="shared" si="7"/>
        <v>0</v>
      </c>
      <c r="K186" s="234"/>
      <c r="L186" s="570"/>
      <c r="M186" s="231"/>
      <c r="N186" s="42">
        <f t="shared" si="8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9"/>
        <v>0</v>
      </c>
      <c r="F187" s="807"/>
      <c r="G187" s="224"/>
      <c r="H187" s="239"/>
      <c r="I187" s="807"/>
      <c r="J187" s="39">
        <f t="shared" si="7"/>
        <v>0</v>
      </c>
      <c r="K187" s="81"/>
      <c r="L187" s="570"/>
      <c r="M187" s="23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7"/>
      <c r="G188" s="224"/>
      <c r="H188" s="215"/>
      <c r="I188" s="807"/>
      <c r="J188" s="39">
        <f t="shared" si="7"/>
        <v>0</v>
      </c>
      <c r="K188" s="234"/>
      <c r="L188" s="570"/>
      <c r="M188" s="23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7"/>
      <c r="G189" s="224"/>
      <c r="H189" s="175"/>
      <c r="I189" s="807"/>
      <c r="J189" s="39">
        <f t="shared" si="7"/>
        <v>0</v>
      </c>
      <c r="K189" s="234"/>
      <c r="L189" s="570"/>
      <c r="M189" s="23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7"/>
      <c r="G190" s="224"/>
      <c r="H190" s="240"/>
      <c r="I190" s="807"/>
      <c r="J190" s="39">
        <f t="shared" si="7"/>
        <v>0</v>
      </c>
      <c r="K190" s="234"/>
      <c r="L190" s="573"/>
      <c r="M190" s="24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9"/>
        <v>0</v>
      </c>
      <c r="F191" s="807"/>
      <c r="G191" s="224"/>
      <c r="H191" s="175"/>
      <c r="I191" s="807"/>
      <c r="J191" s="39">
        <f t="shared" si="7"/>
        <v>0</v>
      </c>
      <c r="K191" s="234"/>
      <c r="L191" s="573"/>
      <c r="M191" s="241"/>
      <c r="N191" s="42">
        <f t="shared" si="8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197"/>
      <c r="D192" s="197"/>
      <c r="E192" s="34">
        <f t="shared" si="9"/>
        <v>0</v>
      </c>
      <c r="F192" s="807"/>
      <c r="G192" s="224"/>
      <c r="H192" s="175"/>
      <c r="I192" s="807"/>
      <c r="J192" s="39">
        <f t="shared" si="7"/>
        <v>0</v>
      </c>
      <c r="K192" s="234"/>
      <c r="L192" s="573"/>
      <c r="M192" s="241"/>
      <c r="N192" s="42">
        <f t="shared" si="8"/>
        <v>0</v>
      </c>
      <c r="O192" s="216"/>
      <c r="P192" s="676"/>
      <c r="Q192" s="218"/>
      <c r="R192" s="219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197"/>
      <c r="D193" s="197"/>
      <c r="E193" s="34">
        <f t="shared" si="9"/>
        <v>0</v>
      </c>
      <c r="F193" s="807"/>
      <c r="G193" s="224"/>
      <c r="H193" s="175"/>
      <c r="I193" s="807"/>
      <c r="J193" s="39">
        <f t="shared" si="7"/>
        <v>0</v>
      </c>
      <c r="K193" s="81"/>
      <c r="L193" s="566"/>
      <c r="M193" s="61"/>
      <c r="N193" s="42">
        <f t="shared" si="8"/>
        <v>0</v>
      </c>
      <c r="O193" s="216"/>
      <c r="P193" s="676"/>
      <c r="Q193" s="218"/>
      <c r="R193" s="219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242"/>
      <c r="D194" s="242"/>
      <c r="E194" s="34">
        <f t="shared" si="9"/>
        <v>0</v>
      </c>
      <c r="F194" s="807"/>
      <c r="G194" s="224"/>
      <c r="H194" s="175"/>
      <c r="I194" s="807"/>
      <c r="J194" s="39">
        <f t="shared" si="7"/>
        <v>0</v>
      </c>
      <c r="K194" s="81"/>
      <c r="L194" s="566"/>
      <c r="M194" s="61"/>
      <c r="N194" s="42">
        <f t="shared" si="8"/>
        <v>0</v>
      </c>
      <c r="O194" s="223"/>
      <c r="P194" s="125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2"/>
      <c r="D195" s="242"/>
      <c r="E195" s="34">
        <f t="shared" si="9"/>
        <v>0</v>
      </c>
      <c r="F195" s="807"/>
      <c r="G195" s="224"/>
      <c r="H195" s="175"/>
      <c r="I195" s="807"/>
      <c r="J195" s="39">
        <f t="shared" si="7"/>
        <v>0</v>
      </c>
      <c r="K195" s="81"/>
      <c r="L195" s="566"/>
      <c r="M195" s="61"/>
      <c r="N195" s="42">
        <f t="shared" si="8"/>
        <v>0</v>
      </c>
      <c r="O195" s="223"/>
      <c r="P195" s="125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01"/>
      <c r="B196" s="99"/>
      <c r="C196" s="226"/>
      <c r="D196" s="226"/>
      <c r="E196" s="34">
        <f t="shared" si="9"/>
        <v>0</v>
      </c>
      <c r="F196" s="807"/>
      <c r="G196" s="224"/>
      <c r="H196" s="227"/>
      <c r="I196" s="807"/>
      <c r="J196" s="39">
        <f t="shared" si="7"/>
        <v>0</v>
      </c>
      <c r="K196" s="81"/>
      <c r="L196" s="566"/>
      <c r="M196" s="61"/>
      <c r="N196" s="42">
        <f t="shared" si="8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04"/>
      <c r="B197" s="99"/>
      <c r="C197" s="244"/>
      <c r="D197" s="244"/>
      <c r="E197" s="34">
        <f t="shared" si="9"/>
        <v>0</v>
      </c>
      <c r="F197" s="807"/>
      <c r="G197" s="224"/>
      <c r="H197" s="59"/>
      <c r="I197" s="807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26"/>
      <c r="D198" s="226"/>
      <c r="E198" s="34">
        <f t="shared" si="9"/>
        <v>0</v>
      </c>
      <c r="F198" s="807"/>
      <c r="G198" s="224"/>
      <c r="H198" s="227"/>
      <c r="I198" s="807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245"/>
      <c r="B199" s="246"/>
      <c r="C199" s="197"/>
      <c r="D199" s="181"/>
      <c r="E199" s="34">
        <f t="shared" si="9"/>
        <v>0</v>
      </c>
      <c r="F199" s="807"/>
      <c r="G199" s="224"/>
      <c r="H199" s="227"/>
      <c r="I199" s="807"/>
      <c r="J199" s="39">
        <f t="shared" si="7"/>
        <v>0</v>
      </c>
      <c r="K199" s="81"/>
      <c r="L199" s="566"/>
      <c r="M199" s="61"/>
      <c r="N199" s="42">
        <f t="shared" si="8"/>
        <v>0</v>
      </c>
      <c r="O199" s="228"/>
      <c r="P199" s="677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249"/>
      <c r="D200" s="247"/>
      <c r="E200" s="34">
        <f t="shared" si="9"/>
        <v>0</v>
      </c>
      <c r="F200" s="807"/>
      <c r="G200" s="224"/>
      <c r="H200" s="227"/>
      <c r="I200" s="807"/>
      <c r="J200" s="39">
        <f t="shared" si="7"/>
        <v>0</v>
      </c>
      <c r="K200" s="81"/>
      <c r="L200" s="566"/>
      <c r="M200" s="61"/>
      <c r="N200" s="42">
        <f t="shared" si="8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7"/>
      <c r="E201" s="34">
        <f t="shared" si="9"/>
        <v>0</v>
      </c>
      <c r="F201" s="807"/>
      <c r="G201" s="224"/>
      <c r="H201" s="227"/>
      <c r="I201" s="807"/>
      <c r="J201" s="39">
        <f t="shared" si="7"/>
        <v>0</v>
      </c>
      <c r="K201" s="81"/>
      <c r="L201" s="566"/>
      <c r="M201" s="61"/>
      <c r="N201" s="42">
        <f t="shared" si="8"/>
        <v>0</v>
      </c>
      <c r="O201" s="69"/>
      <c r="P201" s="670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248"/>
      <c r="B202" s="99"/>
      <c r="C202" s="249"/>
      <c r="D202" s="249"/>
      <c r="E202" s="34">
        <f t="shared" si="9"/>
        <v>0</v>
      </c>
      <c r="F202" s="807"/>
      <c r="G202" s="224"/>
      <c r="H202" s="227"/>
      <c r="I202" s="807"/>
      <c r="J202" s="39">
        <f t="shared" si="7"/>
        <v>0</v>
      </c>
      <c r="K202" s="81"/>
      <c r="L202" s="566"/>
      <c r="M202" s="61"/>
      <c r="N202" s="42">
        <f t="shared" si="8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597"/>
      <c r="D203" s="250"/>
      <c r="E203" s="34">
        <f t="shared" si="9"/>
        <v>0</v>
      </c>
      <c r="F203" s="807"/>
      <c r="G203" s="209"/>
      <c r="H203" s="227"/>
      <c r="I203" s="807"/>
      <c r="J203" s="39">
        <f t="shared" si="7"/>
        <v>0</v>
      </c>
      <c r="K203" s="81"/>
      <c r="L203" s="566"/>
      <c r="M203" s="61"/>
      <c r="N203" s="42">
        <f t="shared" ref="N203:N292" si="10">K203*I203</f>
        <v>0</v>
      </c>
      <c r="O203" s="62"/>
      <c r="P203" s="678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597"/>
      <c r="D204" s="250"/>
      <c r="E204" s="34">
        <f t="shared" si="9"/>
        <v>0</v>
      </c>
      <c r="F204" s="807"/>
      <c r="G204" s="120"/>
      <c r="H204" s="227"/>
      <c r="I204" s="807"/>
      <c r="J204" s="39">
        <f t="shared" si="7"/>
        <v>0</v>
      </c>
      <c r="K204" s="81"/>
      <c r="L204" s="566"/>
      <c r="M204" s="61"/>
      <c r="N204" s="42">
        <f t="shared" si="10"/>
        <v>0</v>
      </c>
      <c r="O204" s="62"/>
      <c r="P204" s="678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188"/>
      <c r="D205" s="253"/>
      <c r="E205" s="34">
        <f t="shared" si="9"/>
        <v>0</v>
      </c>
      <c r="F205" s="813"/>
      <c r="G205" s="224"/>
      <c r="H205" s="255"/>
      <c r="I205" s="813"/>
      <c r="J205" s="39">
        <f t="shared" si="7"/>
        <v>0</v>
      </c>
      <c r="N205" s="42">
        <f t="shared" si="10"/>
        <v>0</v>
      </c>
      <c r="O205" s="257"/>
      <c r="P205" s="125"/>
      <c r="Q205" s="258"/>
      <c r="R205" s="259"/>
      <c r="S205" s="260"/>
      <c r="T205" s="261"/>
      <c r="U205" s="262"/>
      <c r="V205" s="263"/>
    </row>
    <row r="206" spans="1:22" ht="24.75" thickTop="1" thickBot="1" x14ac:dyDescent="0.4">
      <c r="A206" s="169"/>
      <c r="B206" s="99"/>
      <c r="C206" s="249"/>
      <c r="D206" s="249"/>
      <c r="E206" s="34">
        <f t="shared" si="9"/>
        <v>0</v>
      </c>
      <c r="F206" s="813"/>
      <c r="G206" s="224"/>
      <c r="H206" s="255"/>
      <c r="I206" s="813"/>
      <c r="J206" s="39">
        <f t="shared" si="7"/>
        <v>0</v>
      </c>
      <c r="N206" s="42">
        <f t="shared" si="10"/>
        <v>0</v>
      </c>
      <c r="O206" s="257"/>
      <c r="P206" s="125"/>
      <c r="Q206" s="258"/>
      <c r="R206" s="259"/>
      <c r="S206" s="260"/>
      <c r="T206" s="261"/>
      <c r="U206" s="262"/>
      <c r="V206" s="263"/>
    </row>
    <row r="207" spans="1:22" ht="24.75" thickTop="1" thickBot="1" x14ac:dyDescent="0.4">
      <c r="A207" s="169"/>
      <c r="B207" s="99"/>
      <c r="C207" s="249"/>
      <c r="D207" s="249"/>
      <c r="E207" s="34">
        <f t="shared" si="9"/>
        <v>0</v>
      </c>
      <c r="F207" s="807"/>
      <c r="G207" s="224"/>
      <c r="H207" s="227"/>
      <c r="I207" s="807"/>
      <c r="J207" s="39">
        <f t="shared" si="7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9"/>
      <c r="D208" s="249"/>
      <c r="E208" s="34">
        <f t="shared" si="9"/>
        <v>0</v>
      </c>
      <c r="F208" s="807"/>
      <c r="G208" s="224"/>
      <c r="H208" s="227"/>
      <c r="I208" s="807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9"/>
        <v>0</v>
      </c>
      <c r="F209" s="807"/>
      <c r="G209" s="209"/>
      <c r="H209" s="227"/>
      <c r="I209" s="807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7"/>
      <c r="G210" s="209"/>
      <c r="H210" s="227"/>
      <c r="I210" s="807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9"/>
        <v>0</v>
      </c>
      <c r="F211" s="807"/>
      <c r="G211" s="209"/>
      <c r="H211" s="227"/>
      <c r="I211" s="807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203"/>
      <c r="C212" s="265"/>
      <c r="D212" s="265"/>
      <c r="E212" s="34">
        <f t="shared" si="9"/>
        <v>0</v>
      </c>
      <c r="F212" s="807"/>
      <c r="G212" s="209"/>
      <c r="H212" s="227"/>
      <c r="I212" s="807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70"/>
      <c r="D213" s="264"/>
      <c r="E213" s="34">
        <f t="shared" si="9"/>
        <v>0</v>
      </c>
      <c r="F213" s="807"/>
      <c r="G213" s="209"/>
      <c r="H213" s="227"/>
      <c r="I213" s="807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9"/>
        <v>0</v>
      </c>
      <c r="F214" s="807"/>
      <c r="G214" s="224"/>
      <c r="H214" s="227"/>
      <c r="I214" s="807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9"/>
        <v>0</v>
      </c>
      <c r="F215" s="807"/>
      <c r="G215" s="224"/>
      <c r="H215" s="227"/>
      <c r="I215" s="807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99"/>
      <c r="C216" s="244"/>
      <c r="D216" s="244"/>
      <c r="E216" s="34">
        <f t="shared" si="9"/>
        <v>0</v>
      </c>
      <c r="F216" s="807"/>
      <c r="G216" s="224"/>
      <c r="H216" s="227"/>
      <c r="I216" s="807"/>
      <c r="J216" s="39">
        <f t="shared" si="7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99"/>
      <c r="C217" s="244"/>
      <c r="D217" s="244"/>
      <c r="E217" s="34">
        <f t="shared" si="9"/>
        <v>0</v>
      </c>
      <c r="F217" s="807"/>
      <c r="G217" s="224"/>
      <c r="H217" s="227"/>
      <c r="I217" s="807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248"/>
      <c r="B218" s="203"/>
      <c r="C218" s="249"/>
      <c r="D218" s="249"/>
      <c r="E218" s="34">
        <f t="shared" si="9"/>
        <v>0</v>
      </c>
      <c r="F218" s="807"/>
      <c r="G218" s="224"/>
      <c r="H218" s="227"/>
      <c r="I218" s="807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266"/>
      <c r="B219" s="99"/>
      <c r="C219" s="597"/>
      <c r="D219" s="250"/>
      <c r="E219" s="34">
        <f t="shared" si="9"/>
        <v>0</v>
      </c>
      <c r="F219" s="807"/>
      <c r="G219" s="120"/>
      <c r="H219" s="227"/>
      <c r="I219" s="807"/>
      <c r="J219" s="39">
        <f t="shared" si="7"/>
        <v>0</v>
      </c>
      <c r="K219" s="81"/>
      <c r="L219" s="566"/>
      <c r="M219" s="61"/>
      <c r="N219" s="42">
        <f t="shared" si="10"/>
        <v>0</v>
      </c>
      <c r="O219" s="62"/>
      <c r="P219" s="678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807"/>
      <c r="G220" s="224"/>
      <c r="H220" s="227"/>
      <c r="I220" s="807"/>
      <c r="J220" s="39">
        <f t="shared" si="7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07"/>
      <c r="G221" s="224"/>
      <c r="H221" s="227"/>
      <c r="I221" s="807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07"/>
      <c r="G222" s="224"/>
      <c r="H222" s="227"/>
      <c r="I222" s="807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14"/>
      <c r="G223" s="209"/>
      <c r="H223" s="227"/>
      <c r="I223" s="807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4"/>
      <c r="G224" s="209"/>
      <c r="H224" s="227"/>
      <c r="I224" s="807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4"/>
      <c r="G225" s="209"/>
      <c r="H225" s="227"/>
      <c r="I225" s="807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4"/>
      <c r="G226" s="209"/>
      <c r="H226" s="227"/>
      <c r="I226" s="807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14"/>
      <c r="G227" s="209"/>
      <c r="H227" s="227"/>
      <c r="I227" s="807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9"/>
        <v>0</v>
      </c>
      <c r="F228" s="814"/>
      <c r="G228" s="209"/>
      <c r="H228" s="227"/>
      <c r="I228" s="807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598"/>
      <c r="D229" s="267"/>
      <c r="E229" s="34">
        <f t="shared" si="9"/>
        <v>0</v>
      </c>
      <c r="F229" s="814"/>
      <c r="G229" s="209"/>
      <c r="H229" s="227"/>
      <c r="I229" s="807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598"/>
      <c r="D230" s="267"/>
      <c r="E230" s="34">
        <f t="shared" si="9"/>
        <v>0</v>
      </c>
      <c r="F230" s="807"/>
      <c r="G230" s="209"/>
      <c r="H230" s="227"/>
      <c r="I230" s="807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807"/>
      <c r="G231" s="224"/>
      <c r="H231" s="227"/>
      <c r="I231" s="807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7"/>
      <c r="G232" s="224"/>
      <c r="H232" s="227"/>
      <c r="I232" s="807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7"/>
      <c r="G233" s="224"/>
      <c r="H233" s="227"/>
      <c r="I233" s="807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7"/>
      <c r="G234" s="224"/>
      <c r="H234" s="227"/>
      <c r="I234" s="807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7"/>
      <c r="G235" s="224"/>
      <c r="H235" s="227"/>
      <c r="I235" s="807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9"/>
        <v>0</v>
      </c>
      <c r="F236" s="807"/>
      <c r="G236" s="224"/>
      <c r="H236" s="227"/>
      <c r="I236" s="807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169"/>
      <c r="B237" s="203"/>
      <c r="C237" s="244"/>
      <c r="D237" s="244"/>
      <c r="E237" s="34">
        <f t="shared" si="9"/>
        <v>0</v>
      </c>
      <c r="F237" s="807"/>
      <c r="G237" s="224"/>
      <c r="H237" s="227"/>
      <c r="I237" s="807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807"/>
      <c r="G238" s="224"/>
      <c r="H238" s="227"/>
      <c r="I238" s="807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03"/>
      <c r="B239" s="253"/>
      <c r="C239" s="244"/>
      <c r="D239" s="244"/>
      <c r="E239" s="34">
        <f t="shared" si="9"/>
        <v>0</v>
      </c>
      <c r="F239" s="807"/>
      <c r="G239" s="120"/>
      <c r="H239" s="59"/>
      <c r="I239" s="807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9"/>
        <v>0</v>
      </c>
      <c r="F240" s="807"/>
      <c r="G240" s="224"/>
      <c r="H240" s="227"/>
      <c r="I240" s="807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9"/>
        <v>0</v>
      </c>
      <c r="F241" s="807"/>
      <c r="G241" s="224"/>
      <c r="H241" s="227"/>
      <c r="I241" s="807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6"/>
      <c r="B242" s="203"/>
      <c r="C242" s="244"/>
      <c r="D242" s="244"/>
      <c r="E242" s="34">
        <f t="shared" si="9"/>
        <v>0</v>
      </c>
      <c r="F242" s="807"/>
      <c r="G242" s="224"/>
      <c r="H242" s="227"/>
      <c r="I242" s="807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266"/>
      <c r="B243" s="203"/>
      <c r="C243" s="244"/>
      <c r="D243" s="244"/>
      <c r="E243" s="34">
        <f t="shared" si="9"/>
        <v>0</v>
      </c>
      <c r="F243" s="807"/>
      <c r="G243" s="224"/>
      <c r="H243" s="227"/>
      <c r="I243" s="807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269"/>
      <c r="B244" s="203"/>
      <c r="C244" s="244"/>
      <c r="D244" s="244"/>
      <c r="E244" s="34">
        <f t="shared" si="9"/>
        <v>0</v>
      </c>
      <c r="F244" s="807"/>
      <c r="G244" s="224"/>
      <c r="H244" s="227"/>
      <c r="I244" s="807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9"/>
        <v>0</v>
      </c>
      <c r="F245" s="807"/>
      <c r="G245" s="224"/>
      <c r="H245" s="227"/>
      <c r="I245" s="807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9"/>
        <v>0</v>
      </c>
      <c r="F246" s="807"/>
      <c r="G246" s="224"/>
      <c r="H246" s="227"/>
      <c r="I246" s="807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9"/>
        <v>0</v>
      </c>
      <c r="F247" s="807"/>
      <c r="G247" s="224"/>
      <c r="H247" s="227"/>
      <c r="I247" s="807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ref="E248:E292" si="11">D248*F248</f>
        <v>0</v>
      </c>
      <c r="F248" s="807"/>
      <c r="G248" s="224"/>
      <c r="H248" s="227"/>
      <c r="I248" s="807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1"/>
        <v>0</v>
      </c>
      <c r="F249" s="807"/>
      <c r="G249" s="224"/>
      <c r="H249" s="227"/>
      <c r="I249" s="807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7"/>
      <c r="G250" s="224"/>
      <c r="H250" s="227"/>
      <c r="I250" s="807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1"/>
        <v>0</v>
      </c>
      <c r="F251" s="807"/>
      <c r="G251" s="224"/>
      <c r="H251" s="227"/>
      <c r="I251" s="807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7"/>
      <c r="G252" s="224"/>
      <c r="H252" s="227"/>
      <c r="I252" s="807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1"/>
        <v>0</v>
      </c>
      <c r="F253" s="807"/>
      <c r="G253" s="224"/>
      <c r="H253" s="227"/>
      <c r="I253" s="807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70"/>
      <c r="E254" s="34">
        <f t="shared" si="11"/>
        <v>0</v>
      </c>
      <c r="F254" s="807"/>
      <c r="G254" s="224"/>
      <c r="H254" s="227"/>
      <c r="I254" s="807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4"/>
      <c r="D255" s="244"/>
      <c r="E255" s="34">
        <f t="shared" si="11"/>
        <v>0</v>
      </c>
      <c r="F255" s="807"/>
      <c r="G255" s="224"/>
      <c r="H255" s="227"/>
      <c r="I255" s="807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70"/>
      <c r="D256" s="264"/>
      <c r="E256" s="34">
        <f t="shared" si="11"/>
        <v>0</v>
      </c>
      <c r="F256" s="807"/>
      <c r="G256" s="224"/>
      <c r="H256" s="227"/>
      <c r="I256" s="807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65"/>
      <c r="D257" s="265"/>
      <c r="E257" s="34">
        <f t="shared" si="11"/>
        <v>0</v>
      </c>
      <c r="F257" s="807"/>
      <c r="G257" s="224"/>
      <c r="H257" s="227"/>
      <c r="I257" s="807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65"/>
      <c r="D258" s="265"/>
      <c r="E258" s="34">
        <f t="shared" si="11"/>
        <v>0</v>
      </c>
      <c r="F258" s="807"/>
      <c r="G258" s="224"/>
      <c r="H258" s="227"/>
      <c r="I258" s="807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70"/>
      <c r="D259" s="264"/>
      <c r="E259" s="34">
        <f t="shared" si="11"/>
        <v>0</v>
      </c>
      <c r="F259" s="807"/>
      <c r="G259" s="224"/>
      <c r="H259" s="227"/>
      <c r="I259" s="807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49"/>
      <c r="D260" s="249"/>
      <c r="E260" s="34">
        <f t="shared" si="11"/>
        <v>0</v>
      </c>
      <c r="F260" s="807"/>
      <c r="G260" s="224"/>
      <c r="H260" s="227"/>
      <c r="I260" s="807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197"/>
      <c r="D261" s="197"/>
      <c r="E261" s="34">
        <f t="shared" si="11"/>
        <v>0</v>
      </c>
      <c r="F261" s="807"/>
      <c r="G261" s="224"/>
      <c r="H261" s="227"/>
      <c r="I261" s="807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03"/>
      <c r="C262" s="226"/>
      <c r="D262" s="226"/>
      <c r="E262" s="34">
        <f t="shared" si="11"/>
        <v>0</v>
      </c>
      <c r="F262" s="807"/>
      <c r="G262" s="224"/>
      <c r="H262" s="227"/>
      <c r="I262" s="807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03"/>
      <c r="C263" s="226"/>
      <c r="D263" s="226"/>
      <c r="E263" s="34">
        <f t="shared" si="11"/>
        <v>0</v>
      </c>
      <c r="F263" s="807"/>
      <c r="G263" s="224"/>
      <c r="H263" s="227"/>
      <c r="I263" s="807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03"/>
      <c r="C264" s="226"/>
      <c r="D264" s="226"/>
      <c r="E264" s="34">
        <f t="shared" si="11"/>
        <v>0</v>
      </c>
      <c r="F264" s="807"/>
      <c r="G264" s="224"/>
      <c r="H264" s="227"/>
      <c r="I264" s="807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797"/>
      <c r="B265" s="272"/>
      <c r="C265" s="226"/>
      <c r="D265" s="226"/>
      <c r="E265" s="34">
        <f t="shared" si="11"/>
        <v>0</v>
      </c>
      <c r="F265" s="807"/>
      <c r="G265" s="224"/>
      <c r="H265" s="227"/>
      <c r="I265" s="807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226"/>
      <c r="E266" s="34">
        <f t="shared" si="11"/>
        <v>0</v>
      </c>
      <c r="F266" s="807"/>
      <c r="G266" s="224"/>
      <c r="H266" s="59"/>
      <c r="I266" s="807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26"/>
      <c r="D267" s="226"/>
      <c r="E267" s="34">
        <f t="shared" si="11"/>
        <v>0</v>
      </c>
      <c r="F267" s="807"/>
      <c r="G267" s="224"/>
      <c r="H267" s="227"/>
      <c r="I267" s="807"/>
      <c r="J267" s="39">
        <f t="shared" si="7"/>
        <v>0</v>
      </c>
      <c r="K267" s="81"/>
      <c r="L267" s="566"/>
      <c r="M267" s="61"/>
      <c r="N267" s="42">
        <f t="shared" si="10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169"/>
      <c r="B268" s="272"/>
      <c r="C268" s="197"/>
      <c r="D268" s="181"/>
      <c r="E268" s="34">
        <f t="shared" si="11"/>
        <v>0</v>
      </c>
      <c r="F268" s="807"/>
      <c r="G268" s="224"/>
      <c r="H268" s="227"/>
      <c r="I268" s="807"/>
      <c r="J268" s="39">
        <f t="shared" si="7"/>
        <v>0</v>
      </c>
      <c r="K268" s="81"/>
      <c r="L268" s="566"/>
      <c r="M268" s="61"/>
      <c r="N268" s="42">
        <f t="shared" si="10"/>
        <v>0</v>
      </c>
      <c r="O268" s="69"/>
      <c r="P268" s="670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169"/>
      <c r="B269" s="272"/>
      <c r="C269" s="197"/>
      <c r="D269" s="181"/>
      <c r="E269" s="34">
        <f t="shared" si="11"/>
        <v>0</v>
      </c>
      <c r="F269" s="807"/>
      <c r="G269" s="224"/>
      <c r="H269" s="227"/>
      <c r="I269" s="807"/>
      <c r="J269" s="39">
        <f t="shared" si="7"/>
        <v>0</v>
      </c>
      <c r="K269" s="81"/>
      <c r="L269" s="566"/>
      <c r="M269" s="61"/>
      <c r="N269" s="42">
        <f t="shared" si="10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2"/>
      <c r="C270" s="242"/>
      <c r="D270" s="242"/>
      <c r="E270" s="34">
        <f t="shared" si="11"/>
        <v>0</v>
      </c>
      <c r="F270" s="807"/>
      <c r="G270" s="224"/>
      <c r="H270" s="175"/>
      <c r="I270" s="807"/>
      <c r="J270" s="39">
        <f t="shared" si="7"/>
        <v>0</v>
      </c>
      <c r="K270" s="81"/>
      <c r="L270" s="566"/>
      <c r="M270" s="61"/>
      <c r="N270" s="42">
        <f t="shared" si="10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2"/>
      <c r="C271" s="191"/>
      <c r="D271" s="187"/>
      <c r="E271" s="34">
        <f t="shared" si="11"/>
        <v>0</v>
      </c>
      <c r="F271" s="807"/>
      <c r="G271" s="224"/>
      <c r="H271" s="175"/>
      <c r="I271" s="807"/>
      <c r="J271" s="39">
        <f t="shared" si="7"/>
        <v>0</v>
      </c>
      <c r="K271" s="81"/>
      <c r="L271" s="566"/>
      <c r="M271" s="274"/>
      <c r="N271" s="42">
        <f t="shared" si="10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5"/>
      <c r="C272" s="154"/>
      <c r="D272" s="182"/>
      <c r="E272" s="34">
        <f t="shared" si="11"/>
        <v>0</v>
      </c>
      <c r="F272" s="815"/>
      <c r="G272" s="662"/>
      <c r="H272" s="277"/>
      <c r="I272" s="806"/>
      <c r="J272" s="39">
        <f t="shared" si="7"/>
        <v>0</v>
      </c>
      <c r="K272" s="81"/>
      <c r="L272" s="566"/>
      <c r="M272" s="274"/>
      <c r="N272" s="42">
        <f t="shared" si="10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5"/>
      <c r="C273" s="154"/>
      <c r="D273" s="182"/>
      <c r="E273" s="34">
        <f t="shared" si="11"/>
        <v>0</v>
      </c>
      <c r="F273" s="815"/>
      <c r="G273" s="662"/>
      <c r="H273" s="277"/>
      <c r="I273" s="806"/>
      <c r="J273" s="39">
        <f t="shared" si="7"/>
        <v>0</v>
      </c>
      <c r="K273" s="81"/>
      <c r="L273" s="566"/>
      <c r="M273" s="274"/>
      <c r="N273" s="42">
        <f t="shared" si="10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1"/>
        <v>0</v>
      </c>
      <c r="F274" s="815"/>
      <c r="G274" s="662"/>
      <c r="H274" s="277"/>
      <c r="I274" s="806"/>
      <c r="J274" s="39">
        <f t="shared" si="7"/>
        <v>0</v>
      </c>
      <c r="K274" s="81"/>
      <c r="L274" s="566"/>
      <c r="M274" s="274"/>
      <c r="N274" s="42">
        <f t="shared" si="10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78"/>
      <c r="C275" s="154"/>
      <c r="D275" s="182"/>
      <c r="E275" s="34">
        <f t="shared" si="11"/>
        <v>0</v>
      </c>
      <c r="F275" s="815"/>
      <c r="G275" s="662"/>
      <c r="H275" s="277"/>
      <c r="I275" s="806"/>
      <c r="J275" s="39">
        <f t="shared" ref="J275:J288" si="12">I275-F275</f>
        <v>0</v>
      </c>
      <c r="K275" s="81"/>
      <c r="L275" s="566"/>
      <c r="M275" s="274"/>
      <c r="N275" s="42">
        <f t="shared" si="10"/>
        <v>0</v>
      </c>
      <c r="O275" s="69"/>
      <c r="P275" s="670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78"/>
      <c r="C276" s="154"/>
      <c r="D276" s="182"/>
      <c r="E276" s="34">
        <f t="shared" si="11"/>
        <v>0</v>
      </c>
      <c r="F276" s="815"/>
      <c r="G276" s="662"/>
      <c r="H276" s="277"/>
      <c r="I276" s="806"/>
      <c r="J276" s="39">
        <f t="shared" si="12"/>
        <v>0</v>
      </c>
      <c r="K276" s="81"/>
      <c r="L276" s="566"/>
      <c r="M276" s="274"/>
      <c r="N276" s="42">
        <f t="shared" si="10"/>
        <v>0</v>
      </c>
      <c r="O276" s="69"/>
      <c r="P276" s="670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80"/>
      <c r="E277" s="34">
        <f t="shared" si="11"/>
        <v>0</v>
      </c>
      <c r="F277" s="811"/>
      <c r="G277" s="281"/>
      <c r="H277" s="282"/>
      <c r="I277" s="807"/>
      <c r="J277" s="39">
        <f t="shared" si="12"/>
        <v>0</v>
      </c>
      <c r="K277" s="81"/>
      <c r="L277" s="566"/>
      <c r="M277" s="283"/>
      <c r="N277" s="42">
        <f t="shared" si="10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79"/>
      <c r="D278" s="279"/>
      <c r="E278" s="34">
        <f t="shared" si="11"/>
        <v>0</v>
      </c>
      <c r="F278" s="807"/>
      <c r="G278" s="224"/>
      <c r="H278" s="175"/>
      <c r="I278" s="807"/>
      <c r="J278" s="39">
        <f t="shared" si="12"/>
        <v>0</v>
      </c>
      <c r="K278" s="81"/>
      <c r="L278" s="566"/>
      <c r="M278" s="283"/>
      <c r="N278" s="42">
        <f t="shared" si="10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04"/>
      <c r="B279" s="203"/>
      <c r="C279" s="279"/>
      <c r="D279" s="279"/>
      <c r="E279" s="34">
        <f t="shared" si="11"/>
        <v>0</v>
      </c>
      <c r="F279" s="807"/>
      <c r="G279" s="224"/>
      <c r="H279" s="175"/>
      <c r="I279" s="807"/>
      <c r="J279" s="39">
        <f t="shared" si="12"/>
        <v>0</v>
      </c>
      <c r="K279" s="81"/>
      <c r="L279" s="566"/>
      <c r="M279" s="283"/>
      <c r="N279" s="42">
        <f t="shared" si="10"/>
        <v>0</v>
      </c>
      <c r="O279" s="223"/>
      <c r="P279" s="125"/>
      <c r="Q279" s="124"/>
      <c r="R279" s="125"/>
      <c r="S279" s="176"/>
      <c r="T279" s="177"/>
      <c r="U279" s="49"/>
      <c r="V279" s="50"/>
    </row>
    <row r="280" spans="1:22" ht="24.75" thickTop="1" thickBot="1" x14ac:dyDescent="0.4">
      <c r="A280" s="204"/>
      <c r="B280" s="203"/>
      <c r="C280" s="284"/>
      <c r="D280" s="284"/>
      <c r="E280" s="34">
        <f t="shared" si="11"/>
        <v>0</v>
      </c>
      <c r="F280" s="807"/>
      <c r="G280" s="224"/>
      <c r="H280" s="175"/>
      <c r="I280" s="807"/>
      <c r="J280" s="39">
        <f t="shared" si="12"/>
        <v>0</v>
      </c>
      <c r="K280" s="81"/>
      <c r="L280" s="566"/>
      <c r="M280" s="283"/>
      <c r="N280" s="42">
        <f t="shared" si="10"/>
        <v>0</v>
      </c>
      <c r="O280" s="223"/>
      <c r="P280" s="125"/>
      <c r="Q280" s="124"/>
      <c r="R280" s="125"/>
      <c r="S280" s="176"/>
      <c r="T280" s="177"/>
      <c r="U280" s="49"/>
      <c r="V280" s="50"/>
    </row>
    <row r="281" spans="1:22" ht="24.75" thickTop="1" thickBot="1" x14ac:dyDescent="0.4">
      <c r="A281" s="285"/>
      <c r="B281" s="203"/>
      <c r="C281" s="599"/>
      <c r="D281" s="203"/>
      <c r="E281" s="34">
        <f t="shared" si="11"/>
        <v>0</v>
      </c>
      <c r="F281" s="813"/>
      <c r="G281" s="224"/>
      <c r="H281" s="255"/>
      <c r="I281" s="813">
        <v>0</v>
      </c>
      <c r="J281" s="39">
        <f t="shared" si="12"/>
        <v>0</v>
      </c>
      <c r="K281" s="286"/>
      <c r="L281" s="575"/>
      <c r="M281" s="286"/>
      <c r="N281" s="42">
        <f t="shared" si="10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1"/>
        <v>0</v>
      </c>
      <c r="F282" s="813"/>
      <c r="G282" s="224"/>
      <c r="H282" s="255"/>
      <c r="I282" s="813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85"/>
      <c r="B283" s="203"/>
      <c r="C283" s="599"/>
      <c r="D283" s="203"/>
      <c r="E283" s="34">
        <f t="shared" si="11"/>
        <v>0</v>
      </c>
      <c r="F283" s="813"/>
      <c r="G283" s="224"/>
      <c r="H283" s="255"/>
      <c r="I283" s="813">
        <v>0</v>
      </c>
      <c r="J283" s="39">
        <f t="shared" si="12"/>
        <v>0</v>
      </c>
      <c r="K283" s="286"/>
      <c r="L283" s="575"/>
      <c r="M283" s="286"/>
      <c r="N283" s="42">
        <f t="shared" si="10"/>
        <v>0</v>
      </c>
      <c r="O283" s="287"/>
      <c r="P283" s="125"/>
      <c r="Q283" s="124"/>
      <c r="R283" s="288"/>
      <c r="S283" s="289"/>
      <c r="T283" s="290"/>
      <c r="U283" s="259"/>
      <c r="V283" s="263"/>
    </row>
    <row r="284" spans="1:22" ht="24.75" thickTop="1" thickBot="1" x14ac:dyDescent="0.4">
      <c r="A284" s="285"/>
      <c r="B284" s="203"/>
      <c r="C284" s="599"/>
      <c r="D284" s="203"/>
      <c r="E284" s="34">
        <f t="shared" si="11"/>
        <v>0</v>
      </c>
      <c r="F284" s="813"/>
      <c r="G284" s="224"/>
      <c r="H284" s="291"/>
      <c r="I284" s="813">
        <v>0</v>
      </c>
      <c r="J284" s="39">
        <f t="shared" si="12"/>
        <v>0</v>
      </c>
      <c r="K284" s="286"/>
      <c r="L284" s="575"/>
      <c r="M284" s="286"/>
      <c r="N284" s="42">
        <f t="shared" si="10"/>
        <v>0</v>
      </c>
      <c r="O284" s="287"/>
      <c r="P284" s="125"/>
      <c r="Q284" s="124"/>
      <c r="R284" s="288"/>
      <c r="S284" s="289"/>
      <c r="T284" s="290"/>
      <c r="U284" s="259"/>
      <c r="V284" s="263"/>
    </row>
    <row r="285" spans="1:22" ht="24.75" thickTop="1" thickBot="1" x14ac:dyDescent="0.4">
      <c r="A285" s="292"/>
      <c r="B285" s="203"/>
      <c r="C285" s="599"/>
      <c r="D285" s="203"/>
      <c r="E285" s="34">
        <f t="shared" si="11"/>
        <v>0</v>
      </c>
      <c r="F285" s="813"/>
      <c r="G285" s="224"/>
      <c r="H285" s="293"/>
      <c r="I285" s="813">
        <v>0</v>
      </c>
      <c r="J285" s="39">
        <f t="shared" si="12"/>
        <v>0</v>
      </c>
      <c r="K285" s="286"/>
      <c r="L285" s="575"/>
      <c r="M285" s="286"/>
      <c r="N285" s="42">
        <f t="shared" si="10"/>
        <v>0</v>
      </c>
      <c r="O285" s="287"/>
      <c r="P285" s="125"/>
      <c r="Q285" s="124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1"/>
        <v>0</v>
      </c>
      <c r="H286" s="299"/>
      <c r="I286" s="816">
        <v>0</v>
      </c>
      <c r="J286" s="39">
        <f t="shared" si="12"/>
        <v>0</v>
      </c>
      <c r="K286" s="300"/>
      <c r="M286" s="300"/>
      <c r="N286" s="42">
        <f t="shared" si="10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4">
      <c r="A287" s="294"/>
      <c r="B287" s="295"/>
      <c r="E287" s="34">
        <f t="shared" si="11"/>
        <v>0</v>
      </c>
      <c r="I287" s="816">
        <v>0</v>
      </c>
      <c r="J287" s="39">
        <f t="shared" si="12"/>
        <v>0</v>
      </c>
      <c r="K287" s="300"/>
      <c r="M287" s="300"/>
      <c r="N287" s="42">
        <f t="shared" si="10"/>
        <v>0</v>
      </c>
      <c r="O287" s="287"/>
      <c r="P287" s="125"/>
      <c r="Q287" s="258"/>
      <c r="R287" s="288"/>
      <c r="S287" s="289"/>
      <c r="T287" s="290"/>
      <c r="U287" s="49"/>
      <c r="V287" s="50"/>
    </row>
    <row r="288" spans="1:22" ht="24.75" thickTop="1" thickBot="1" x14ac:dyDescent="0.4">
      <c r="A288" s="294"/>
      <c r="B288" s="295"/>
      <c r="E288" s="34">
        <f t="shared" si="11"/>
        <v>0</v>
      </c>
      <c r="I288" s="825">
        <v>0</v>
      </c>
      <c r="J288" s="39">
        <f t="shared" si="12"/>
        <v>0</v>
      </c>
      <c r="K288" s="300"/>
      <c r="M288" s="300"/>
      <c r="N288" s="42">
        <f t="shared" si="10"/>
        <v>0</v>
      </c>
      <c r="O288" s="287"/>
      <c r="P288" s="125"/>
      <c r="Q288" s="258"/>
      <c r="R288" s="288"/>
      <c r="S288" s="289"/>
      <c r="T288" s="290"/>
      <c r="U288" s="49"/>
      <c r="V288" s="50"/>
    </row>
    <row r="289" spans="1:22" ht="24.75" thickTop="1" thickBot="1" x14ac:dyDescent="0.35">
      <c r="A289" s="294"/>
      <c r="B289" s="295"/>
      <c r="E289" s="34" t="e">
        <f t="shared" si="11"/>
        <v>#VALUE!</v>
      </c>
      <c r="F289" s="885" t="s">
        <v>27</v>
      </c>
      <c r="G289" s="885"/>
      <c r="H289" s="886"/>
      <c r="I289" s="826">
        <f>SUM(I5:I288)</f>
        <v>216726.42</v>
      </c>
      <c r="J289" s="304"/>
      <c r="K289" s="300"/>
      <c r="L289" s="576"/>
      <c r="M289" s="300"/>
      <c r="N289" s="42">
        <f t="shared" si="10"/>
        <v>0</v>
      </c>
      <c r="O289" s="287"/>
      <c r="P289" s="125"/>
      <c r="Q289" s="258"/>
      <c r="R289" s="288"/>
      <c r="S289" s="306"/>
      <c r="T289" s="261"/>
      <c r="U289" s="262"/>
      <c r="V289" s="50"/>
    </row>
    <row r="290" spans="1:22" ht="24.75" thickTop="1" thickBot="1" x14ac:dyDescent="0.3">
      <c r="A290" s="307"/>
      <c r="B290" s="295"/>
      <c r="E290" s="34">
        <f t="shared" si="11"/>
        <v>0</v>
      </c>
      <c r="I290" s="827"/>
      <c r="J290" s="304"/>
      <c r="K290" s="300"/>
      <c r="L290" s="576"/>
      <c r="M290" s="300"/>
      <c r="N290" s="42">
        <f t="shared" si="10"/>
        <v>0</v>
      </c>
      <c r="O290" s="309"/>
      <c r="Q290" s="6"/>
      <c r="R290" s="310"/>
      <c r="S290" s="311"/>
      <c r="T290" s="312"/>
      <c r="V290" s="9"/>
    </row>
    <row r="291" spans="1:22" ht="24.75" thickTop="1" thickBot="1" x14ac:dyDescent="0.4">
      <c r="A291" s="294"/>
      <c r="B291" s="295"/>
      <c r="E291" s="34">
        <f t="shared" si="11"/>
        <v>0</v>
      </c>
      <c r="J291" s="297"/>
      <c r="K291" s="300"/>
      <c r="M291" s="300"/>
      <c r="N291" s="42">
        <f t="shared" si="10"/>
        <v>0</v>
      </c>
      <c r="O291" s="309"/>
      <c r="Q291" s="6"/>
      <c r="R291" s="310"/>
      <c r="S291" s="311"/>
      <c r="T291" s="312"/>
      <c r="V291" s="9"/>
    </row>
    <row r="292" spans="1:22" ht="24.75" thickTop="1" thickBot="1" x14ac:dyDescent="0.4">
      <c r="A292" s="294"/>
      <c r="B292" s="295"/>
      <c r="E292" s="34">
        <f t="shared" si="11"/>
        <v>0</v>
      </c>
      <c r="J292" s="297"/>
      <c r="K292" s="314"/>
      <c r="N292" s="42">
        <f t="shared" si="10"/>
        <v>0</v>
      </c>
      <c r="O292" s="315"/>
      <c r="Q292" s="6"/>
      <c r="R292" s="310"/>
      <c r="S292" s="311"/>
      <c r="T292" s="316"/>
      <c r="V292" s="9"/>
    </row>
    <row r="293" spans="1:22" ht="24.75" thickTop="1" thickBot="1" x14ac:dyDescent="0.4">
      <c r="A293" s="294"/>
      <c r="H293" s="318"/>
      <c r="I293" s="828" t="s">
        <v>28</v>
      </c>
      <c r="J293" s="320"/>
      <c r="K293" s="320"/>
      <c r="L293" s="577">
        <f>SUM(L281:L292)</f>
        <v>0</v>
      </c>
      <c r="M293" s="322"/>
      <c r="N293" s="323">
        <f>SUM(N5:N292)</f>
        <v>8601217.8149999995</v>
      </c>
      <c r="O293" s="324"/>
      <c r="Q293" s="325">
        <f>SUM(Q5:Q292)</f>
        <v>62550</v>
      </c>
      <c r="R293" s="256"/>
      <c r="S293" s="326">
        <f>SUM(S26:S292)</f>
        <v>0</v>
      </c>
      <c r="T293" s="327"/>
      <c r="U293" s="328"/>
      <c r="V293" s="329">
        <f>SUM(V281:V292)</f>
        <v>0</v>
      </c>
    </row>
    <row r="294" spans="1:22" x14ac:dyDescent="0.35">
      <c r="A294" s="294"/>
      <c r="H294" s="318"/>
      <c r="I294" s="829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ht="24" thickBot="1" x14ac:dyDescent="0.4">
      <c r="A295" s="294"/>
      <c r="H295" s="318"/>
      <c r="I295" s="829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ht="24" thickTop="1" x14ac:dyDescent="0.25">
      <c r="A296" s="294"/>
      <c r="I296" s="830" t="s">
        <v>29</v>
      </c>
      <c r="J296" s="338"/>
      <c r="K296" s="338"/>
      <c r="L296" s="578"/>
      <c r="M296" s="339"/>
      <c r="N296" s="340">
        <f>V293+S293+Q293+N293+L293</f>
        <v>8663767.8149999995</v>
      </c>
      <c r="O296" s="341"/>
      <c r="R296" s="310"/>
      <c r="S296" s="334"/>
      <c r="U296" s="336"/>
      <c r="V296"/>
    </row>
    <row r="297" spans="1:22" ht="24" thickBot="1" x14ac:dyDescent="0.3">
      <c r="A297" s="342"/>
      <c r="I297" s="831"/>
      <c r="J297" s="344"/>
      <c r="K297" s="344"/>
      <c r="L297" s="579"/>
      <c r="M297" s="345"/>
      <c r="N297" s="346"/>
      <c r="O297" s="347"/>
      <c r="R297" s="310"/>
      <c r="S297" s="334"/>
      <c r="U297" s="336"/>
      <c r="V297"/>
    </row>
    <row r="298" spans="1:22" ht="24" thickTop="1" x14ac:dyDescent="0.35">
      <c r="A298" s="342"/>
      <c r="I298" s="829"/>
      <c r="J298" s="331"/>
      <c r="K298" s="332"/>
      <c r="M298" s="332"/>
      <c r="N298" s="333"/>
      <c r="O298" s="324"/>
      <c r="R298" s="310"/>
      <c r="S298" s="334"/>
      <c r="U298" s="336"/>
      <c r="V298"/>
    </row>
    <row r="299" spans="1:22" x14ac:dyDescent="0.35">
      <c r="A299" s="294"/>
      <c r="I299" s="829"/>
      <c r="J299" s="331"/>
      <c r="K299" s="332"/>
      <c r="M299" s="332"/>
      <c r="N299" s="333"/>
      <c r="O299" s="324"/>
      <c r="R299" s="310"/>
      <c r="S299" s="334"/>
      <c r="U299" s="336"/>
      <c r="V299"/>
    </row>
    <row r="300" spans="1:22" x14ac:dyDescent="0.35">
      <c r="A300" s="294"/>
      <c r="I300" s="829"/>
      <c r="J300" s="348"/>
      <c r="K300" s="332"/>
      <c r="M300" s="332"/>
      <c r="N300" s="333"/>
      <c r="O300" s="349"/>
      <c r="R300" s="310"/>
      <c r="S300" s="334"/>
      <c r="U300" s="336"/>
      <c r="V300"/>
    </row>
    <row r="301" spans="1:22" x14ac:dyDescent="0.35">
      <c r="A301" s="342"/>
      <c r="N301" s="333"/>
      <c r="O301" s="351"/>
      <c r="R301" s="310"/>
      <c r="S301" s="334"/>
      <c r="U301" s="336"/>
      <c r="V301"/>
    </row>
    <row r="302" spans="1:22" x14ac:dyDescent="0.35">
      <c r="A302" s="342"/>
      <c r="O302" s="351"/>
      <c r="S302" s="334"/>
      <c r="U302" s="336"/>
      <c r="V302"/>
    </row>
    <row r="303" spans="1:22" x14ac:dyDescent="0.35">
      <c r="A303" s="294"/>
      <c r="B303" s="295"/>
      <c r="N303" s="333"/>
      <c r="O303" s="324"/>
      <c r="S303" s="334"/>
      <c r="U303" s="336"/>
      <c r="V303"/>
    </row>
    <row r="304" spans="1:22" x14ac:dyDescent="0.35">
      <c r="A304" s="342"/>
      <c r="B304" s="295"/>
      <c r="N304" s="333"/>
      <c r="O304" s="324"/>
      <c r="S304" s="334"/>
      <c r="U304" s="336"/>
      <c r="V304"/>
    </row>
    <row r="305" spans="1:22" x14ac:dyDescent="0.35">
      <c r="A305" s="294"/>
      <c r="B305" s="295"/>
      <c r="I305" s="829"/>
      <c r="J305" s="331"/>
      <c r="K305" s="332"/>
      <c r="M305" s="332"/>
      <c r="N305" s="333"/>
      <c r="O305" s="324"/>
      <c r="S305" s="334"/>
      <c r="U305" s="336"/>
      <c r="V305"/>
    </row>
    <row r="306" spans="1:22" x14ac:dyDescent="0.35">
      <c r="A306" s="342"/>
      <c r="B306" s="295"/>
      <c r="I306" s="829"/>
      <c r="J306" s="331"/>
      <c r="K306" s="332"/>
      <c r="M306" s="332"/>
      <c r="N306" s="333"/>
      <c r="O306" s="324"/>
      <c r="S306" s="334"/>
      <c r="U306" s="336"/>
      <c r="V306"/>
    </row>
    <row r="307" spans="1:22" x14ac:dyDescent="0.35">
      <c r="A307" s="294"/>
      <c r="B307" s="295"/>
      <c r="J307" s="328"/>
      <c r="K307" s="328"/>
      <c r="N307" s="333"/>
      <c r="O307" s="324"/>
      <c r="S307" s="334"/>
      <c r="U307" s="336"/>
      <c r="V307"/>
    </row>
    <row r="308" spans="1:22" x14ac:dyDescent="0.35">
      <c r="A308" s="342"/>
      <c r="S308" s="334"/>
      <c r="U308" s="336"/>
      <c r="V308"/>
    </row>
    <row r="309" spans="1:22" x14ac:dyDescent="0.35">
      <c r="A309" s="29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817"/>
      <c r="G310" s="360"/>
      <c r="H310" s="358"/>
      <c r="I310" s="817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817"/>
      <c r="G311" s="360"/>
      <c r="H311" s="358"/>
      <c r="I311" s="817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42"/>
      <c r="B312" s="354"/>
      <c r="C312" s="601"/>
      <c r="D312" s="354"/>
      <c r="E312" s="355"/>
      <c r="F312" s="817"/>
      <c r="G312" s="360"/>
      <c r="H312" s="358"/>
      <c r="I312" s="817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42"/>
      <c r="B313" s="354"/>
      <c r="C313" s="601"/>
      <c r="D313" s="354"/>
      <c r="E313" s="355"/>
      <c r="F313" s="817"/>
      <c r="G313" s="360"/>
      <c r="H313" s="358"/>
      <c r="I313" s="817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361"/>
      <c r="B314" s="354"/>
      <c r="C314" s="601"/>
      <c r="D314" s="354"/>
      <c r="E314" s="355"/>
      <c r="F314" s="817"/>
      <c r="G314" s="360"/>
      <c r="H314" s="358"/>
      <c r="I314" s="817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307"/>
      <c r="B315" s="354"/>
      <c r="C315" s="601"/>
      <c r="D315" s="354"/>
      <c r="E315" s="355"/>
      <c r="F315" s="817"/>
      <c r="G315" s="360"/>
      <c r="H315" s="358"/>
      <c r="I315" s="817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817"/>
      <c r="G316" s="360"/>
      <c r="H316" s="358"/>
      <c r="I316" s="817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7"/>
      <c r="G317" s="360"/>
      <c r="H317" s="358"/>
      <c r="I317" s="817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7"/>
      <c r="G318" s="360"/>
      <c r="H318" s="358"/>
      <c r="I318" s="817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7"/>
      <c r="G319" s="360"/>
      <c r="H319" s="358"/>
      <c r="I319" s="817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817"/>
      <c r="G320" s="360"/>
      <c r="H320" s="358"/>
      <c r="I320" s="817"/>
      <c r="J320"/>
      <c r="K320"/>
      <c r="L320" s="580"/>
      <c r="M320"/>
      <c r="P320" s="679"/>
      <c r="Q320" s="334"/>
      <c r="S320" s="334"/>
      <c r="U320" s="336"/>
      <c r="V320"/>
    </row>
    <row r="321" spans="1:22" x14ac:dyDescent="0.35">
      <c r="A321" s="294"/>
      <c r="B321" s="354"/>
      <c r="C321" s="601"/>
      <c r="D321" s="354"/>
      <c r="E321" s="355"/>
      <c r="F321" s="817"/>
      <c r="G321" s="360"/>
      <c r="H321" s="358"/>
      <c r="I321" s="817"/>
      <c r="J321"/>
      <c r="K321"/>
      <c r="L321" s="580"/>
      <c r="M321"/>
      <c r="P321" s="679"/>
      <c r="Q321" s="334"/>
      <c r="S321" s="334"/>
      <c r="U321" s="336"/>
      <c r="V321"/>
    </row>
    <row r="322" spans="1:22" x14ac:dyDescent="0.35">
      <c r="A322" s="294"/>
      <c r="B322" s="354"/>
      <c r="C322" s="601"/>
      <c r="D322" s="354"/>
      <c r="E322" s="355"/>
      <c r="F322" s="817"/>
      <c r="G322" s="360"/>
      <c r="H322" s="358"/>
      <c r="I322" s="817"/>
      <c r="J322"/>
      <c r="K322"/>
      <c r="L322" s="580"/>
      <c r="M322"/>
      <c r="P322" s="679"/>
      <c r="Q322" s="334"/>
      <c r="S322" s="334"/>
      <c r="U322" s="336"/>
      <c r="V322"/>
    </row>
  </sheetData>
  <mergeCells count="19">
    <mergeCell ref="O64:O67"/>
    <mergeCell ref="P64:P67"/>
    <mergeCell ref="A68:A73"/>
    <mergeCell ref="C68:C73"/>
    <mergeCell ref="G68:G73"/>
    <mergeCell ref="H68:H73"/>
    <mergeCell ref="O68:O73"/>
    <mergeCell ref="P68:P73"/>
    <mergeCell ref="S1:T2"/>
    <mergeCell ref="W1:X1"/>
    <mergeCell ref="O3:P3"/>
    <mergeCell ref="L13:M13"/>
    <mergeCell ref="A1:J2"/>
    <mergeCell ref="A64:A67"/>
    <mergeCell ref="H64:H67"/>
    <mergeCell ref="C64:C67"/>
    <mergeCell ref="G64:G67"/>
    <mergeCell ref="F289:H289"/>
    <mergeCell ref="L75:L76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87" t="s">
        <v>56</v>
      </c>
      <c r="B1" s="887"/>
      <c r="C1" s="887"/>
      <c r="D1" s="887"/>
      <c r="E1" s="887"/>
      <c r="F1" s="887"/>
      <c r="G1" s="887"/>
      <c r="H1" s="887"/>
      <c r="I1" s="887"/>
      <c r="J1" s="887"/>
      <c r="K1" s="363"/>
      <c r="L1" s="363"/>
      <c r="M1" s="363"/>
      <c r="N1" s="363"/>
      <c r="O1" s="364"/>
      <c r="S1" s="888" t="s">
        <v>0</v>
      </c>
      <c r="T1" s="888"/>
      <c r="U1" s="4" t="s">
        <v>1</v>
      </c>
      <c r="V1" s="5" t="s">
        <v>2</v>
      </c>
      <c r="W1" s="890" t="s">
        <v>3</v>
      </c>
      <c r="X1" s="891"/>
    </row>
    <row r="2" spans="1:24" thickBot="1" x14ac:dyDescent="0.3">
      <c r="A2" s="887"/>
      <c r="B2" s="887"/>
      <c r="C2" s="887"/>
      <c r="D2" s="887"/>
      <c r="E2" s="887"/>
      <c r="F2" s="887"/>
      <c r="G2" s="887"/>
      <c r="H2" s="887"/>
      <c r="I2" s="887"/>
      <c r="J2" s="887"/>
      <c r="K2" s="365"/>
      <c r="L2" s="365"/>
      <c r="M2" s="365"/>
      <c r="N2" s="366"/>
      <c r="O2" s="367"/>
      <c r="Q2" s="6"/>
      <c r="R2" s="7"/>
      <c r="S2" s="889"/>
      <c r="T2" s="88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92" t="s">
        <v>16</v>
      </c>
      <c r="P3" s="89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942" t="s">
        <v>43</v>
      </c>
      <c r="B59" s="418" t="s">
        <v>23</v>
      </c>
      <c r="C59" s="944" t="s">
        <v>144</v>
      </c>
      <c r="D59" s="409"/>
      <c r="E59" s="56"/>
      <c r="F59" s="410">
        <v>1649.6</v>
      </c>
      <c r="G59" s="946">
        <v>44981</v>
      </c>
      <c r="H59" s="948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950" t="s">
        <v>21</v>
      </c>
      <c r="P59" s="940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943"/>
      <c r="B60" s="418" t="s">
        <v>146</v>
      </c>
      <c r="C60" s="945"/>
      <c r="D60" s="409"/>
      <c r="E60" s="56"/>
      <c r="F60" s="410">
        <v>83</v>
      </c>
      <c r="G60" s="947"/>
      <c r="H60" s="949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951"/>
      <c r="P60" s="941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900" t="s">
        <v>82</v>
      </c>
      <c r="B66" s="167" t="s">
        <v>109</v>
      </c>
      <c r="C66" s="173"/>
      <c r="D66" s="174"/>
      <c r="E66" s="56"/>
      <c r="F66" s="155">
        <v>1224</v>
      </c>
      <c r="G66" s="902">
        <v>44973</v>
      </c>
      <c r="H66" s="904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906" t="s">
        <v>21</v>
      </c>
      <c r="P66" s="908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901"/>
      <c r="B67" s="167" t="s">
        <v>24</v>
      </c>
      <c r="C67" s="170"/>
      <c r="D67" s="174"/>
      <c r="E67" s="56"/>
      <c r="F67" s="155">
        <v>902.95899999999995</v>
      </c>
      <c r="G67" s="903"/>
      <c r="H67" s="905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907"/>
      <c r="P67" s="909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930" t="s">
        <v>82</v>
      </c>
      <c r="B69" s="400" t="s">
        <v>128</v>
      </c>
      <c r="C69" s="932" t="s">
        <v>129</v>
      </c>
      <c r="D69" s="409"/>
      <c r="E69" s="56"/>
      <c r="F69" s="410">
        <v>80.7</v>
      </c>
      <c r="G69" s="936">
        <v>44979</v>
      </c>
      <c r="H69" s="934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938" t="s">
        <v>127</v>
      </c>
      <c r="P69" s="928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931"/>
      <c r="B70" s="408" t="s">
        <v>131</v>
      </c>
      <c r="C70" s="933"/>
      <c r="D70" s="409"/>
      <c r="E70" s="56"/>
      <c r="F70" s="410">
        <v>151.4</v>
      </c>
      <c r="G70" s="937"/>
      <c r="H70" s="935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939"/>
      <c r="P70" s="929"/>
      <c r="Q70" s="166"/>
      <c r="R70" s="125"/>
      <c r="S70" s="176"/>
      <c r="T70" s="177"/>
      <c r="U70" s="49"/>
      <c r="V70" s="50"/>
    </row>
    <row r="71" spans="1:22" ht="17.25" x14ac:dyDescent="0.3">
      <c r="A71" s="918" t="s">
        <v>82</v>
      </c>
      <c r="B71" s="400" t="s">
        <v>122</v>
      </c>
      <c r="C71" s="916" t="s">
        <v>123</v>
      </c>
      <c r="D71" s="398"/>
      <c r="E71" s="56"/>
      <c r="F71" s="155">
        <v>130.16</v>
      </c>
      <c r="G71" s="921">
        <v>44982</v>
      </c>
      <c r="H71" s="923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912" t="s">
        <v>127</v>
      </c>
      <c r="P71" s="914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918"/>
      <c r="B72" s="400" t="s">
        <v>125</v>
      </c>
      <c r="C72" s="920"/>
      <c r="D72" s="398"/>
      <c r="E72" s="56"/>
      <c r="F72" s="155">
        <v>89.64</v>
      </c>
      <c r="G72" s="921"/>
      <c r="H72" s="924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926"/>
      <c r="P72" s="927"/>
      <c r="Q72" s="166"/>
      <c r="R72" s="125"/>
      <c r="S72" s="176"/>
      <c r="T72" s="177"/>
      <c r="U72" s="49"/>
      <c r="V72" s="50"/>
    </row>
    <row r="73" spans="1:22" ht="18" thickBot="1" x14ac:dyDescent="0.35">
      <c r="A73" s="919"/>
      <c r="B73" s="400" t="s">
        <v>126</v>
      </c>
      <c r="C73" s="917"/>
      <c r="D73" s="398"/>
      <c r="E73" s="56"/>
      <c r="F73" s="155">
        <v>152.78</v>
      </c>
      <c r="G73" s="922"/>
      <c r="H73" s="925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913"/>
      <c r="P73" s="915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900" t="s">
        <v>82</v>
      </c>
      <c r="B80" s="397" t="s">
        <v>118</v>
      </c>
      <c r="C80" s="916" t="s">
        <v>121</v>
      </c>
      <c r="D80" s="398"/>
      <c r="E80" s="56"/>
      <c r="F80" s="155">
        <v>108.66</v>
      </c>
      <c r="G80" s="156">
        <v>44985</v>
      </c>
      <c r="H80" s="910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912" t="s">
        <v>120</v>
      </c>
      <c r="P80" s="914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901"/>
      <c r="B81" s="397" t="s">
        <v>119</v>
      </c>
      <c r="C81" s="917"/>
      <c r="D81" s="398"/>
      <c r="E81" s="56"/>
      <c r="F81" s="155">
        <v>76.94</v>
      </c>
      <c r="G81" s="156">
        <v>44985</v>
      </c>
      <c r="H81" s="911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913"/>
      <c r="P81" s="915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894"/>
      <c r="M99" s="895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894"/>
      <c r="M100" s="8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896"/>
      <c r="P106" s="898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897"/>
      <c r="P107" s="899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885" t="s">
        <v>27</v>
      </c>
      <c r="G271" s="885"/>
      <c r="H271" s="886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87" t="s">
        <v>92</v>
      </c>
      <c r="B1" s="887"/>
      <c r="C1" s="887"/>
      <c r="D1" s="887"/>
      <c r="E1" s="887"/>
      <c r="F1" s="887"/>
      <c r="G1" s="887"/>
      <c r="H1" s="887"/>
      <c r="I1" s="887"/>
      <c r="J1" s="887"/>
      <c r="K1" s="363"/>
      <c r="L1" s="363"/>
      <c r="M1" s="363"/>
      <c r="N1" s="363"/>
      <c r="O1" s="364"/>
      <c r="S1" s="888" t="s">
        <v>0</v>
      </c>
      <c r="T1" s="888"/>
      <c r="U1" s="4" t="s">
        <v>1</v>
      </c>
      <c r="V1" s="5" t="s">
        <v>2</v>
      </c>
      <c r="W1" s="890" t="s">
        <v>3</v>
      </c>
      <c r="X1" s="891"/>
    </row>
    <row r="2" spans="1:24" thickBot="1" x14ac:dyDescent="0.3">
      <c r="A2" s="887"/>
      <c r="B2" s="887"/>
      <c r="C2" s="887"/>
      <c r="D2" s="887"/>
      <c r="E2" s="887"/>
      <c r="F2" s="887"/>
      <c r="G2" s="887"/>
      <c r="H2" s="887"/>
      <c r="I2" s="887"/>
      <c r="J2" s="887"/>
      <c r="K2" s="365"/>
      <c r="L2" s="365"/>
      <c r="M2" s="365"/>
      <c r="N2" s="366"/>
      <c r="O2" s="367"/>
      <c r="Q2" s="6"/>
      <c r="R2" s="7"/>
      <c r="S2" s="889"/>
      <c r="T2" s="88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92" t="s">
        <v>16</v>
      </c>
      <c r="P3" s="89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900" t="s">
        <v>147</v>
      </c>
      <c r="B83" s="397" t="s">
        <v>179</v>
      </c>
      <c r="C83" s="916" t="s">
        <v>193</v>
      </c>
      <c r="D83" s="431"/>
      <c r="E83" s="56"/>
      <c r="F83" s="410">
        <v>27.48</v>
      </c>
      <c r="G83" s="946">
        <v>45014</v>
      </c>
      <c r="H83" s="952" t="s">
        <v>180</v>
      </c>
      <c r="I83" s="155">
        <v>27.48</v>
      </c>
      <c r="J83" s="39">
        <f t="shared" si="1"/>
        <v>0</v>
      </c>
      <c r="K83" s="40">
        <v>70</v>
      </c>
      <c r="L83" s="956" t="s">
        <v>194</v>
      </c>
      <c r="M83" s="61"/>
      <c r="N83" s="42">
        <f t="shared" si="2"/>
        <v>1923.6000000000001</v>
      </c>
      <c r="O83" s="896" t="s">
        <v>21</v>
      </c>
      <c r="P83" s="954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901"/>
      <c r="B84" s="430" t="s">
        <v>181</v>
      </c>
      <c r="C84" s="917"/>
      <c r="D84" s="431"/>
      <c r="E84" s="56"/>
      <c r="F84" s="410">
        <v>142.5</v>
      </c>
      <c r="G84" s="947"/>
      <c r="H84" s="953"/>
      <c r="I84" s="155">
        <v>142.5771</v>
      </c>
      <c r="J84" s="39">
        <f t="shared" si="1"/>
        <v>7.7100000000001501E-2</v>
      </c>
      <c r="K84" s="40">
        <v>70</v>
      </c>
      <c r="L84" s="956"/>
      <c r="M84" s="61"/>
      <c r="N84" s="42">
        <f t="shared" si="2"/>
        <v>9980.3970000000008</v>
      </c>
      <c r="O84" s="897"/>
      <c r="P84" s="955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894"/>
      <c r="M98" s="895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894"/>
      <c r="M99" s="895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896"/>
      <c r="P105" s="898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897"/>
      <c r="P106" s="899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885" t="s">
        <v>27</v>
      </c>
      <c r="G270" s="885"/>
      <c r="H270" s="886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87" t="s">
        <v>224</v>
      </c>
      <c r="B1" s="887"/>
      <c r="C1" s="887"/>
      <c r="D1" s="887"/>
      <c r="E1" s="887"/>
      <c r="F1" s="887"/>
      <c r="G1" s="887"/>
      <c r="H1" s="887"/>
      <c r="I1" s="887"/>
      <c r="J1" s="887"/>
      <c r="K1" s="363"/>
      <c r="L1" s="363"/>
      <c r="M1" s="363"/>
      <c r="N1" s="363"/>
      <c r="O1" s="364"/>
      <c r="S1" s="888" t="s">
        <v>0</v>
      </c>
      <c r="T1" s="888"/>
      <c r="U1" s="4" t="s">
        <v>1</v>
      </c>
      <c r="V1" s="5" t="s">
        <v>2</v>
      </c>
      <c r="W1" s="890" t="s">
        <v>3</v>
      </c>
      <c r="X1" s="891"/>
    </row>
    <row r="2" spans="1:24" thickBot="1" x14ac:dyDescent="0.3">
      <c r="A2" s="887"/>
      <c r="B2" s="887"/>
      <c r="C2" s="887"/>
      <c r="D2" s="887"/>
      <c r="E2" s="887"/>
      <c r="F2" s="887"/>
      <c r="G2" s="887"/>
      <c r="H2" s="887"/>
      <c r="I2" s="887"/>
      <c r="J2" s="887"/>
      <c r="K2" s="365"/>
      <c r="L2" s="365"/>
      <c r="M2" s="365"/>
      <c r="N2" s="366"/>
      <c r="O2" s="367"/>
      <c r="Q2" s="6"/>
      <c r="R2" s="7"/>
      <c r="S2" s="889"/>
      <c r="T2" s="88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92" t="s">
        <v>16</v>
      </c>
      <c r="P3" s="89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967" t="s">
        <v>43</v>
      </c>
      <c r="B60" s="418" t="s">
        <v>23</v>
      </c>
      <c r="C60" s="916" t="s">
        <v>291</v>
      </c>
      <c r="D60" s="409"/>
      <c r="E60" s="56"/>
      <c r="F60" s="410">
        <v>847.4</v>
      </c>
      <c r="G60" s="969">
        <v>45023</v>
      </c>
      <c r="H60" s="971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973" t="s">
        <v>21</v>
      </c>
      <c r="P60" s="975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968"/>
      <c r="B61" s="418" t="s">
        <v>146</v>
      </c>
      <c r="C61" s="917"/>
      <c r="D61" s="409"/>
      <c r="E61" s="56"/>
      <c r="F61" s="410">
        <v>175.4</v>
      </c>
      <c r="G61" s="970"/>
      <c r="H61" s="972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974"/>
      <c r="P61" s="976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957" t="s">
        <v>31</v>
      </c>
      <c r="B66" s="519" t="s">
        <v>254</v>
      </c>
      <c r="C66" s="959" t="s">
        <v>255</v>
      </c>
      <c r="D66" s="517"/>
      <c r="E66" s="56"/>
      <c r="F66" s="493">
        <v>9084.5</v>
      </c>
      <c r="G66" s="963">
        <v>45041</v>
      </c>
      <c r="H66" s="961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965" t="s">
        <v>22</v>
      </c>
      <c r="P66" s="914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958"/>
      <c r="B67" s="519" t="s">
        <v>256</v>
      </c>
      <c r="C67" s="960"/>
      <c r="D67" s="517"/>
      <c r="E67" s="56"/>
      <c r="F67" s="526">
        <v>1007.3</v>
      </c>
      <c r="G67" s="964"/>
      <c r="H67" s="962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966"/>
      <c r="P67" s="915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896"/>
      <c r="P87" s="954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897"/>
      <c r="P88" s="955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894"/>
      <c r="M102" s="8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894"/>
      <c r="M103" s="895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896"/>
      <c r="P109" s="898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897"/>
      <c r="P110" s="899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885" t="s">
        <v>27</v>
      </c>
      <c r="G274" s="885"/>
      <c r="H274" s="886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87" t="s">
        <v>246</v>
      </c>
      <c r="B1" s="887"/>
      <c r="C1" s="887"/>
      <c r="D1" s="887"/>
      <c r="E1" s="887"/>
      <c r="F1" s="887"/>
      <c r="G1" s="887"/>
      <c r="H1" s="887"/>
      <c r="I1" s="887"/>
      <c r="J1" s="887"/>
      <c r="K1" s="363"/>
      <c r="L1" s="363"/>
      <c r="M1" s="363"/>
      <c r="N1" s="363"/>
      <c r="O1" s="364"/>
      <c r="S1" s="888" t="s">
        <v>0</v>
      </c>
      <c r="T1" s="888"/>
      <c r="U1" s="4" t="s">
        <v>1</v>
      </c>
      <c r="V1" s="5" t="s">
        <v>2</v>
      </c>
      <c r="W1" s="890" t="s">
        <v>3</v>
      </c>
      <c r="X1" s="891"/>
    </row>
    <row r="2" spans="1:24" thickBot="1" x14ac:dyDescent="0.3">
      <c r="A2" s="887"/>
      <c r="B2" s="887"/>
      <c r="C2" s="887"/>
      <c r="D2" s="887"/>
      <c r="E2" s="887"/>
      <c r="F2" s="887"/>
      <c r="G2" s="887"/>
      <c r="H2" s="887"/>
      <c r="I2" s="887"/>
      <c r="J2" s="887"/>
      <c r="K2" s="365"/>
      <c r="L2" s="365"/>
      <c r="M2" s="365"/>
      <c r="N2" s="366"/>
      <c r="O2" s="367"/>
      <c r="Q2" s="6"/>
      <c r="R2" s="7"/>
      <c r="S2" s="889"/>
      <c r="T2" s="88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92" t="s">
        <v>16</v>
      </c>
      <c r="P3" s="89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896"/>
      <c r="P89" s="954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897"/>
      <c r="P90" s="955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894"/>
      <c r="M104" s="895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894"/>
      <c r="M105" s="895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896"/>
      <c r="P111" s="898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897"/>
      <c r="P112" s="899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885" t="s">
        <v>27</v>
      </c>
      <c r="G276" s="885"/>
      <c r="H276" s="886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87" t="s">
        <v>335</v>
      </c>
      <c r="B1" s="887"/>
      <c r="C1" s="887"/>
      <c r="D1" s="887"/>
      <c r="E1" s="887"/>
      <c r="F1" s="887"/>
      <c r="G1" s="887"/>
      <c r="H1" s="887"/>
      <c r="I1" s="887"/>
      <c r="J1" s="887"/>
      <c r="K1" s="363"/>
      <c r="L1" s="562"/>
      <c r="M1" s="363"/>
      <c r="N1" s="363"/>
      <c r="O1" s="364"/>
      <c r="S1" s="888" t="s">
        <v>0</v>
      </c>
      <c r="T1" s="888"/>
      <c r="U1" s="4" t="s">
        <v>1</v>
      </c>
      <c r="V1" s="5" t="s">
        <v>2</v>
      </c>
      <c r="W1" s="890" t="s">
        <v>3</v>
      </c>
      <c r="X1" s="891"/>
    </row>
    <row r="2" spans="1:24" ht="24" thickBot="1" x14ac:dyDescent="0.4">
      <c r="A2" s="887"/>
      <c r="B2" s="887"/>
      <c r="C2" s="887"/>
      <c r="D2" s="887"/>
      <c r="E2" s="887"/>
      <c r="F2" s="887"/>
      <c r="G2" s="887"/>
      <c r="H2" s="887"/>
      <c r="I2" s="887"/>
      <c r="J2" s="887"/>
      <c r="K2" s="365"/>
      <c r="L2" s="563"/>
      <c r="M2" s="365"/>
      <c r="N2" s="366"/>
      <c r="O2" s="367"/>
      <c r="Q2" s="6"/>
      <c r="R2" s="7"/>
      <c r="S2" s="889"/>
      <c r="T2" s="88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92" t="s">
        <v>16</v>
      </c>
      <c r="P3" s="89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900" t="s">
        <v>43</v>
      </c>
      <c r="B62" s="153" t="s">
        <v>23</v>
      </c>
      <c r="C62" s="159"/>
      <c r="D62" s="160"/>
      <c r="E62" s="56"/>
      <c r="F62" s="155">
        <v>598.4</v>
      </c>
      <c r="G62" s="979">
        <v>45080</v>
      </c>
      <c r="H62" s="977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981" t="s">
        <v>64</v>
      </c>
      <c r="P62" s="983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901"/>
      <c r="B63" s="153" t="s">
        <v>126</v>
      </c>
      <c r="C63" s="161"/>
      <c r="D63" s="160"/>
      <c r="E63" s="56"/>
      <c r="F63" s="155">
        <v>105.6</v>
      </c>
      <c r="G63" s="980"/>
      <c r="H63" s="978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982"/>
      <c r="P63" s="98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896"/>
      <c r="P95" s="954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897"/>
      <c r="P96" s="955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894"/>
      <c r="M110" s="895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894"/>
      <c r="M111" s="895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896"/>
      <c r="P117" s="898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897"/>
      <c r="P118" s="899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885" t="s">
        <v>27</v>
      </c>
      <c r="G282" s="885"/>
      <c r="H282" s="886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87" t="s">
        <v>404</v>
      </c>
      <c r="B1" s="887"/>
      <c r="C1" s="887"/>
      <c r="D1" s="887"/>
      <c r="E1" s="887"/>
      <c r="F1" s="887"/>
      <c r="G1" s="887"/>
      <c r="H1" s="887"/>
      <c r="I1" s="887"/>
      <c r="J1" s="887"/>
      <c r="K1" s="363"/>
      <c r="L1" s="562"/>
      <c r="M1" s="363"/>
      <c r="N1" s="363"/>
      <c r="O1" s="364"/>
      <c r="S1" s="888" t="s">
        <v>0</v>
      </c>
      <c r="T1" s="888"/>
      <c r="U1" s="4" t="s">
        <v>1</v>
      </c>
      <c r="V1" s="5" t="s">
        <v>2</v>
      </c>
      <c r="W1" s="890" t="s">
        <v>3</v>
      </c>
      <c r="X1" s="891"/>
    </row>
    <row r="2" spans="1:24" ht="24" thickBot="1" x14ac:dyDescent="0.4">
      <c r="A2" s="887"/>
      <c r="B2" s="887"/>
      <c r="C2" s="887"/>
      <c r="D2" s="887"/>
      <c r="E2" s="887"/>
      <c r="F2" s="887"/>
      <c r="G2" s="887"/>
      <c r="H2" s="887"/>
      <c r="I2" s="887"/>
      <c r="J2" s="887"/>
      <c r="K2" s="365"/>
      <c r="L2" s="563"/>
      <c r="M2" s="365"/>
      <c r="N2" s="366"/>
      <c r="O2" s="367"/>
      <c r="Q2" s="6"/>
      <c r="R2" s="7"/>
      <c r="S2" s="889"/>
      <c r="T2" s="88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92" t="s">
        <v>16</v>
      </c>
      <c r="P3" s="89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993" t="s">
        <v>464</v>
      </c>
      <c r="M11" s="994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900" t="s">
        <v>43</v>
      </c>
      <c r="B62" s="153" t="s">
        <v>23</v>
      </c>
      <c r="C62" s="159"/>
      <c r="D62" s="160"/>
      <c r="E62" s="56"/>
      <c r="F62" s="155"/>
      <c r="G62" s="979"/>
      <c r="H62" s="977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901"/>
      <c r="B63" s="153" t="s">
        <v>126</v>
      </c>
      <c r="C63" s="161"/>
      <c r="D63" s="160"/>
      <c r="E63" s="56"/>
      <c r="F63" s="155"/>
      <c r="G63" s="980"/>
      <c r="H63" s="978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995" t="s">
        <v>355</v>
      </c>
      <c r="B74" s="386" t="s">
        <v>126</v>
      </c>
      <c r="C74" s="997" t="s">
        <v>430</v>
      </c>
      <c r="D74" s="160"/>
      <c r="E74" s="56"/>
      <c r="F74" s="625">
        <v>87.04</v>
      </c>
      <c r="G74" s="946">
        <v>45115</v>
      </c>
      <c r="H74" s="985" t="s">
        <v>431</v>
      </c>
      <c r="I74" s="155">
        <v>87.04</v>
      </c>
      <c r="J74" s="39">
        <f t="shared" si="4"/>
        <v>0</v>
      </c>
      <c r="K74" s="628">
        <v>38</v>
      </c>
      <c r="L74" s="987" t="s">
        <v>432</v>
      </c>
      <c r="M74" s="630"/>
      <c r="N74" s="42">
        <f t="shared" ref="N74:N198" si="6">K74*I74</f>
        <v>3307.5200000000004</v>
      </c>
      <c r="O74" s="989" t="s">
        <v>21</v>
      </c>
      <c r="P74" s="991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996"/>
      <c r="B75" s="386" t="s">
        <v>307</v>
      </c>
      <c r="C75" s="998"/>
      <c r="D75" s="445"/>
      <c r="E75" s="56"/>
      <c r="F75" s="626">
        <v>103.26</v>
      </c>
      <c r="G75" s="947"/>
      <c r="H75" s="986"/>
      <c r="I75" s="493">
        <v>103.26</v>
      </c>
      <c r="J75" s="39">
        <f t="shared" si="4"/>
        <v>0</v>
      </c>
      <c r="K75" s="629">
        <v>110</v>
      </c>
      <c r="L75" s="988"/>
      <c r="M75" s="630"/>
      <c r="N75" s="42">
        <f t="shared" si="6"/>
        <v>11358.6</v>
      </c>
      <c r="O75" s="990"/>
      <c r="P75" s="992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001" t="s">
        <v>448</v>
      </c>
      <c r="B81" s="386" t="s">
        <v>449</v>
      </c>
      <c r="C81" s="1003" t="s">
        <v>450</v>
      </c>
      <c r="D81" s="454"/>
      <c r="E81" s="56"/>
      <c r="F81" s="446">
        <v>264.33999999999997</v>
      </c>
      <c r="G81" s="1005">
        <v>45124</v>
      </c>
      <c r="H81" s="1007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009" t="s">
        <v>21</v>
      </c>
      <c r="P81" s="999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002"/>
      <c r="B82" s="386" t="s">
        <v>451</v>
      </c>
      <c r="C82" s="1004"/>
      <c r="D82" s="454"/>
      <c r="E82" s="56"/>
      <c r="F82" s="446">
        <v>3600</v>
      </c>
      <c r="G82" s="1006"/>
      <c r="H82" s="1008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010"/>
      <c r="P82" s="1000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957" t="s">
        <v>355</v>
      </c>
      <c r="B88" s="719" t="s">
        <v>594</v>
      </c>
      <c r="C88" s="1016" t="s">
        <v>595</v>
      </c>
      <c r="D88" s="517"/>
      <c r="E88" s="56"/>
      <c r="F88" s="698">
        <v>74</v>
      </c>
      <c r="G88" s="1019">
        <v>45138</v>
      </c>
      <c r="H88" s="1007" t="s">
        <v>596</v>
      </c>
      <c r="I88" s="640">
        <v>74</v>
      </c>
      <c r="J88" s="39">
        <f t="shared" si="4"/>
        <v>0</v>
      </c>
      <c r="K88" s="628">
        <v>70</v>
      </c>
      <c r="L88" s="1023" t="s">
        <v>597</v>
      </c>
      <c r="M88" s="630"/>
      <c r="N88" s="42">
        <f t="shared" si="7"/>
        <v>5180</v>
      </c>
      <c r="O88" s="973" t="s">
        <v>21</v>
      </c>
      <c r="P88" s="1012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015"/>
      <c r="B89" s="519" t="s">
        <v>583</v>
      </c>
      <c r="C89" s="1017"/>
      <c r="D89" s="697"/>
      <c r="E89" s="56"/>
      <c r="F89" s="698">
        <v>92.3</v>
      </c>
      <c r="G89" s="1020"/>
      <c r="H89" s="1022"/>
      <c r="I89" s="640">
        <v>92.3</v>
      </c>
      <c r="J89" s="39">
        <f t="shared" si="4"/>
        <v>0</v>
      </c>
      <c r="K89" s="628">
        <v>60</v>
      </c>
      <c r="L89" s="1024"/>
      <c r="M89" s="630"/>
      <c r="N89" s="42">
        <f t="shared" si="7"/>
        <v>5538</v>
      </c>
      <c r="O89" s="1011"/>
      <c r="P89" s="1013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958"/>
      <c r="B90" s="519" t="s">
        <v>126</v>
      </c>
      <c r="C90" s="1018"/>
      <c r="D90" s="697"/>
      <c r="E90" s="56"/>
      <c r="F90" s="698">
        <v>95.7</v>
      </c>
      <c r="G90" s="1021"/>
      <c r="H90" s="1008"/>
      <c r="I90" s="640">
        <v>95.7</v>
      </c>
      <c r="J90" s="39">
        <f t="shared" si="4"/>
        <v>0</v>
      </c>
      <c r="K90" s="628">
        <v>38</v>
      </c>
      <c r="L90" s="1025"/>
      <c r="M90" s="630"/>
      <c r="N90" s="42">
        <f t="shared" si="7"/>
        <v>3636.6</v>
      </c>
      <c r="O90" s="974"/>
      <c r="P90" s="1014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896"/>
      <c r="P95" s="954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897"/>
      <c r="P96" s="955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894"/>
      <c r="M110" s="895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894"/>
      <c r="M111" s="895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896"/>
      <c r="P117" s="898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897"/>
      <c r="P118" s="899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885" t="s">
        <v>27</v>
      </c>
      <c r="G282" s="885"/>
      <c r="H282" s="886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O88:O90"/>
    <mergeCell ref="P88:P90"/>
    <mergeCell ref="A88:A90"/>
    <mergeCell ref="C88:C90"/>
    <mergeCell ref="G88:G90"/>
    <mergeCell ref="H88:H90"/>
    <mergeCell ref="L88:L90"/>
    <mergeCell ref="P81:P82"/>
    <mergeCell ref="A81:A82"/>
    <mergeCell ref="C81:C82"/>
    <mergeCell ref="G81:G82"/>
    <mergeCell ref="H81:H82"/>
    <mergeCell ref="O81:O82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83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87" t="s">
        <v>480</v>
      </c>
      <c r="B1" s="887"/>
      <c r="C1" s="887"/>
      <c r="D1" s="887"/>
      <c r="E1" s="887"/>
      <c r="F1" s="887"/>
      <c r="G1" s="887"/>
      <c r="H1" s="887"/>
      <c r="I1" s="887"/>
      <c r="J1" s="887"/>
      <c r="K1" s="363"/>
      <c r="L1" s="562"/>
      <c r="M1" s="363"/>
      <c r="N1" s="363"/>
      <c r="O1" s="364"/>
      <c r="S1" s="888" t="s">
        <v>0</v>
      </c>
      <c r="T1" s="888"/>
      <c r="U1" s="4" t="s">
        <v>1</v>
      </c>
      <c r="V1" s="5" t="s">
        <v>2</v>
      </c>
      <c r="W1" s="890" t="s">
        <v>3</v>
      </c>
      <c r="X1" s="891"/>
    </row>
    <row r="2" spans="1:24" ht="24" thickBot="1" x14ac:dyDescent="0.4">
      <c r="A2" s="887"/>
      <c r="B2" s="887"/>
      <c r="C2" s="887"/>
      <c r="D2" s="887"/>
      <c r="E2" s="887"/>
      <c r="F2" s="887"/>
      <c r="G2" s="887"/>
      <c r="H2" s="887"/>
      <c r="I2" s="887"/>
      <c r="J2" s="887"/>
      <c r="K2" s="365"/>
      <c r="L2" s="563"/>
      <c r="M2" s="365"/>
      <c r="N2" s="366"/>
      <c r="O2" s="367"/>
      <c r="Q2" s="6"/>
      <c r="R2" s="7"/>
      <c r="S2" s="889"/>
      <c r="T2" s="88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92" t="s">
        <v>16</v>
      </c>
      <c r="P3" s="89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63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64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64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64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64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65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65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65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030"/>
      <c r="M11" s="1031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65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64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64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64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64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66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66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66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67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64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65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64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66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68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9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64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64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64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64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64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64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64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64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64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70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70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70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70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70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70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70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70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70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70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70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70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71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70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70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70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70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72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72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72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72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72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72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73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74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900" t="s">
        <v>43</v>
      </c>
      <c r="B62" s="153" t="s">
        <v>23</v>
      </c>
      <c r="C62" s="280"/>
      <c r="D62" s="160"/>
      <c r="E62" s="56"/>
      <c r="F62" s="155"/>
      <c r="G62" s="979"/>
      <c r="H62" s="977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901"/>
      <c r="B63" s="153" t="s">
        <v>126</v>
      </c>
      <c r="C63" s="875"/>
      <c r="D63" s="160"/>
      <c r="E63" s="56"/>
      <c r="F63" s="155"/>
      <c r="G63" s="980"/>
      <c r="H63" s="978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75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76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76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76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76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76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76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76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76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76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76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942" t="s">
        <v>355</v>
      </c>
      <c r="B75" s="682" t="s">
        <v>528</v>
      </c>
      <c r="C75" s="1053" t="s">
        <v>529</v>
      </c>
      <c r="D75" s="445"/>
      <c r="E75" s="56"/>
      <c r="F75" s="626">
        <v>90.3</v>
      </c>
      <c r="G75" s="1056">
        <v>45126</v>
      </c>
      <c r="H75" s="1059" t="s">
        <v>530</v>
      </c>
      <c r="I75" s="515">
        <v>90.3</v>
      </c>
      <c r="J75" s="39">
        <f t="shared" si="3"/>
        <v>0</v>
      </c>
      <c r="K75" s="687">
        <v>60</v>
      </c>
      <c r="L75" s="987" t="s">
        <v>531</v>
      </c>
      <c r="M75" s="630"/>
      <c r="N75" s="42">
        <f t="shared" si="4"/>
        <v>5418</v>
      </c>
      <c r="O75" s="1036" t="s">
        <v>21</v>
      </c>
      <c r="P75" s="1039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052"/>
      <c r="B76" s="682" t="s">
        <v>122</v>
      </c>
      <c r="C76" s="1054"/>
      <c r="D76" s="445"/>
      <c r="E76" s="56"/>
      <c r="F76" s="685">
        <v>94.86</v>
      </c>
      <c r="G76" s="1057"/>
      <c r="H76" s="1060"/>
      <c r="I76" s="686">
        <v>94.86</v>
      </c>
      <c r="J76" s="39">
        <f t="shared" si="3"/>
        <v>0</v>
      </c>
      <c r="K76" s="688">
        <v>70</v>
      </c>
      <c r="L76" s="1035"/>
      <c r="M76" s="630"/>
      <c r="N76" s="42">
        <f t="shared" si="4"/>
        <v>6640.2</v>
      </c>
      <c r="O76" s="1037"/>
      <c r="P76" s="1040"/>
      <c r="Q76" s="166"/>
      <c r="R76" s="125"/>
      <c r="S76" s="48"/>
      <c r="T76" s="48"/>
      <c r="U76" s="49"/>
      <c r="V76" s="50"/>
    </row>
    <row r="77" spans="1:22" ht="19.5" thickBot="1" x14ac:dyDescent="0.35">
      <c r="A77" s="943"/>
      <c r="B77" s="682" t="s">
        <v>128</v>
      </c>
      <c r="C77" s="1055"/>
      <c r="D77" s="445"/>
      <c r="E77" s="56"/>
      <c r="F77" s="685">
        <f>55.8+36.1</f>
        <v>91.9</v>
      </c>
      <c r="G77" s="1058"/>
      <c r="H77" s="1061"/>
      <c r="I77" s="686">
        <f>55.8+36.1</f>
        <v>91.9</v>
      </c>
      <c r="J77" s="39">
        <f t="shared" si="3"/>
        <v>0</v>
      </c>
      <c r="K77" s="688">
        <v>110</v>
      </c>
      <c r="L77" s="988"/>
      <c r="M77" s="646"/>
      <c r="N77" s="42">
        <f t="shared" si="4"/>
        <v>10109</v>
      </c>
      <c r="O77" s="1038"/>
      <c r="P77" s="1041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77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78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001" t="s">
        <v>355</v>
      </c>
      <c r="B80" s="696" t="s">
        <v>119</v>
      </c>
      <c r="C80" s="1063" t="s">
        <v>540</v>
      </c>
      <c r="D80" s="517"/>
      <c r="E80" s="56"/>
      <c r="F80" s="698">
        <v>71.099999999999994</v>
      </c>
      <c r="G80" s="1019">
        <v>45142</v>
      </c>
      <c r="H80" s="1066" t="s">
        <v>541</v>
      </c>
      <c r="I80" s="446">
        <v>71.099999999999994</v>
      </c>
      <c r="J80" s="39">
        <f t="shared" si="3"/>
        <v>0</v>
      </c>
      <c r="K80" s="688">
        <v>70</v>
      </c>
      <c r="L80" s="1023" t="s">
        <v>542</v>
      </c>
      <c r="M80" s="630"/>
      <c r="N80" s="42">
        <f t="shared" si="4"/>
        <v>4977</v>
      </c>
      <c r="O80" s="1036" t="s">
        <v>21</v>
      </c>
      <c r="P80" s="1039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062"/>
      <c r="B81" s="696" t="s">
        <v>528</v>
      </c>
      <c r="C81" s="1064"/>
      <c r="D81" s="697"/>
      <c r="E81" s="56"/>
      <c r="F81" s="698">
        <v>90.42</v>
      </c>
      <c r="G81" s="1020"/>
      <c r="H81" s="1067"/>
      <c r="I81" s="446">
        <v>90.42</v>
      </c>
      <c r="J81" s="39">
        <f t="shared" si="3"/>
        <v>0</v>
      </c>
      <c r="K81" s="688">
        <v>60</v>
      </c>
      <c r="L81" s="1024"/>
      <c r="M81" s="647"/>
      <c r="N81" s="42">
        <f>K81*I81</f>
        <v>5425.2</v>
      </c>
      <c r="O81" s="1037"/>
      <c r="P81" s="1040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002"/>
      <c r="B82" s="696" t="s">
        <v>122</v>
      </c>
      <c r="C82" s="1065"/>
      <c r="D82" s="697"/>
      <c r="E82" s="56"/>
      <c r="F82" s="698">
        <v>133.56</v>
      </c>
      <c r="G82" s="1021"/>
      <c r="H82" s="1068"/>
      <c r="I82" s="446">
        <v>133.56</v>
      </c>
      <c r="J82" s="39">
        <f t="shared" si="3"/>
        <v>0</v>
      </c>
      <c r="K82" s="688">
        <v>70</v>
      </c>
      <c r="L82" s="1025"/>
      <c r="M82" s="648"/>
      <c r="N82" s="42">
        <f>K82*I82</f>
        <v>9349.2000000000007</v>
      </c>
      <c r="O82" s="1038"/>
      <c r="P82" s="1041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9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77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77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77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78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78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957" t="s">
        <v>355</v>
      </c>
      <c r="B89" s="701" t="s">
        <v>560</v>
      </c>
      <c r="C89" s="1026" t="s">
        <v>558</v>
      </c>
      <c r="D89" s="445"/>
      <c r="E89" s="56"/>
      <c r="F89" s="446">
        <v>74.8</v>
      </c>
      <c r="G89" s="1028">
        <v>45135</v>
      </c>
      <c r="H89" s="1007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973" t="s">
        <v>21</v>
      </c>
      <c r="P89" s="1042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958"/>
      <c r="B90" s="701" t="s">
        <v>126</v>
      </c>
      <c r="C90" s="1027"/>
      <c r="D90" s="445"/>
      <c r="E90" s="56"/>
      <c r="F90" s="446">
        <v>79.400000000000006</v>
      </c>
      <c r="G90" s="1029"/>
      <c r="H90" s="1008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974"/>
      <c r="P90" s="1043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77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069" t="s">
        <v>355</v>
      </c>
      <c r="B92" s="682" t="s">
        <v>307</v>
      </c>
      <c r="C92" s="1026" t="s">
        <v>582</v>
      </c>
      <c r="D92" s="454"/>
      <c r="E92" s="56"/>
      <c r="F92" s="698">
        <v>112.5</v>
      </c>
      <c r="G92" s="1019">
        <v>45159</v>
      </c>
      <c r="H92" s="1072" t="s">
        <v>584</v>
      </c>
      <c r="I92" s="640">
        <v>112.5</v>
      </c>
      <c r="J92" s="39">
        <f t="shared" si="3"/>
        <v>0</v>
      </c>
      <c r="K92" s="462">
        <v>110</v>
      </c>
      <c r="L92" s="1074" t="s">
        <v>585</v>
      </c>
      <c r="M92" s="585"/>
      <c r="N92" s="42">
        <f t="shared" si="5"/>
        <v>12375</v>
      </c>
      <c r="O92" s="1044" t="s">
        <v>21</v>
      </c>
      <c r="P92" s="1039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070"/>
      <c r="B93" s="714" t="s">
        <v>583</v>
      </c>
      <c r="C93" s="1071"/>
      <c r="D93" s="454"/>
      <c r="E93" s="56"/>
      <c r="F93" s="698">
        <v>44.8</v>
      </c>
      <c r="G93" s="1021"/>
      <c r="H93" s="1073"/>
      <c r="I93" s="640">
        <v>44.8</v>
      </c>
      <c r="J93" s="39">
        <f t="shared" si="3"/>
        <v>0</v>
      </c>
      <c r="K93" s="462">
        <v>60</v>
      </c>
      <c r="L93" s="1075"/>
      <c r="M93" s="585"/>
      <c r="N93" s="42">
        <f t="shared" si="5"/>
        <v>2688</v>
      </c>
      <c r="O93" s="1045"/>
      <c r="P93" s="1041"/>
      <c r="Q93" s="166"/>
      <c r="R93" s="125"/>
      <c r="S93" s="176"/>
      <c r="T93" s="177"/>
      <c r="U93" s="49"/>
      <c r="V93" s="50"/>
    </row>
    <row r="94" spans="1:22" ht="32.25" customHeight="1" x14ac:dyDescent="0.3">
      <c r="A94" s="1077" t="s">
        <v>355</v>
      </c>
      <c r="B94" s="519" t="s">
        <v>586</v>
      </c>
      <c r="C94" s="1080" t="s">
        <v>588</v>
      </c>
      <c r="D94" s="697"/>
      <c r="E94" s="56"/>
      <c r="F94" s="698">
        <v>69.62</v>
      </c>
      <c r="G94" s="1083">
        <v>45162</v>
      </c>
      <c r="H94" s="1086" t="s">
        <v>589</v>
      </c>
      <c r="I94" s="640">
        <v>69.62</v>
      </c>
      <c r="J94" s="39">
        <f t="shared" si="3"/>
        <v>0</v>
      </c>
      <c r="K94" s="628">
        <v>70</v>
      </c>
      <c r="L94" s="1049" t="s">
        <v>593</v>
      </c>
      <c r="M94" s="630"/>
      <c r="N94" s="42">
        <f t="shared" si="4"/>
        <v>4873.4000000000005</v>
      </c>
      <c r="O94" s="1089" t="s">
        <v>21</v>
      </c>
      <c r="P94" s="1046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078"/>
      <c r="B95" s="719" t="s">
        <v>587</v>
      </c>
      <c r="C95" s="1081"/>
      <c r="D95" s="721"/>
      <c r="E95" s="56"/>
      <c r="F95" s="698">
        <v>100.58</v>
      </c>
      <c r="G95" s="1084"/>
      <c r="H95" s="1087"/>
      <c r="I95" s="640">
        <v>100.58</v>
      </c>
      <c r="J95" s="39">
        <f t="shared" si="3"/>
        <v>0</v>
      </c>
      <c r="K95" s="628">
        <v>70</v>
      </c>
      <c r="L95" s="1050"/>
      <c r="M95" s="630"/>
      <c r="N95" s="42">
        <f t="shared" si="4"/>
        <v>7040.5999999999995</v>
      </c>
      <c r="O95" s="1090"/>
      <c r="P95" s="1047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079"/>
      <c r="B96" s="720" t="s">
        <v>126</v>
      </c>
      <c r="C96" s="1082"/>
      <c r="D96" s="697"/>
      <c r="E96" s="56"/>
      <c r="F96" s="698">
        <v>119</v>
      </c>
      <c r="G96" s="1085"/>
      <c r="H96" s="1088"/>
      <c r="I96" s="640">
        <v>119</v>
      </c>
      <c r="J96" s="39">
        <f t="shared" si="3"/>
        <v>0</v>
      </c>
      <c r="K96" s="628">
        <v>38</v>
      </c>
      <c r="L96" s="1051"/>
      <c r="M96" s="630"/>
      <c r="N96" s="42">
        <f t="shared" si="4"/>
        <v>4522</v>
      </c>
      <c r="O96" s="1091"/>
      <c r="P96" s="1048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9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092" t="s">
        <v>355</v>
      </c>
      <c r="B98" s="701" t="s">
        <v>307</v>
      </c>
      <c r="C98" s="1026" t="s">
        <v>598</v>
      </c>
      <c r="D98" s="452"/>
      <c r="E98" s="56"/>
      <c r="F98" s="698">
        <v>137</v>
      </c>
      <c r="G98" s="1019">
        <v>45166</v>
      </c>
      <c r="H98" s="1072" t="s">
        <v>599</v>
      </c>
      <c r="I98" s="640">
        <v>137.1</v>
      </c>
      <c r="J98" s="39">
        <f t="shared" si="3"/>
        <v>9.9999999999994316E-2</v>
      </c>
      <c r="K98" s="462">
        <v>110</v>
      </c>
      <c r="L98" s="1096" t="s">
        <v>600</v>
      </c>
      <c r="M98" s="585"/>
      <c r="N98" s="42">
        <f t="shared" si="4"/>
        <v>15081</v>
      </c>
      <c r="O98" s="1044" t="s">
        <v>21</v>
      </c>
      <c r="P98" s="1039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093"/>
      <c r="B99" s="701" t="s">
        <v>583</v>
      </c>
      <c r="C99" s="1071"/>
      <c r="D99" s="452"/>
      <c r="E99" s="56"/>
      <c r="F99" s="698">
        <v>68.28</v>
      </c>
      <c r="G99" s="1020"/>
      <c r="H99" s="1095"/>
      <c r="I99" s="640">
        <v>68.28</v>
      </c>
      <c r="J99" s="39">
        <f t="shared" si="3"/>
        <v>0</v>
      </c>
      <c r="K99" s="462">
        <v>60</v>
      </c>
      <c r="L99" s="1097"/>
      <c r="M99" s="585"/>
      <c r="N99" s="42">
        <f t="shared" si="4"/>
        <v>4096.8</v>
      </c>
      <c r="O99" s="1076"/>
      <c r="P99" s="1040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094"/>
      <c r="B100" s="701" t="s">
        <v>126</v>
      </c>
      <c r="C100" s="1027"/>
      <c r="D100" s="452"/>
      <c r="E100" s="56"/>
      <c r="F100" s="698">
        <v>106.94</v>
      </c>
      <c r="G100" s="1021"/>
      <c r="H100" s="1073"/>
      <c r="I100" s="640">
        <v>106.94</v>
      </c>
      <c r="J100" s="39">
        <f t="shared" si="3"/>
        <v>0</v>
      </c>
      <c r="K100" s="462">
        <v>38</v>
      </c>
      <c r="L100" s="1098"/>
      <c r="M100" s="585"/>
      <c r="N100" s="42">
        <f t="shared" si="4"/>
        <v>4063.72</v>
      </c>
      <c r="O100" s="1045"/>
      <c r="P100" s="1041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694</v>
      </c>
      <c r="B102" s="737" t="s">
        <v>587</v>
      </c>
      <c r="C102" s="859" t="s">
        <v>709</v>
      </c>
      <c r="D102" s="737"/>
      <c r="E102" s="737"/>
      <c r="F102" s="737">
        <v>131.5</v>
      </c>
      <c r="G102" s="659">
        <v>45167</v>
      </c>
      <c r="H102" s="168" t="s">
        <v>710</v>
      </c>
      <c r="I102" s="155">
        <v>131.5</v>
      </c>
      <c r="J102" s="39">
        <f t="shared" si="3"/>
        <v>0</v>
      </c>
      <c r="K102" s="462">
        <v>70</v>
      </c>
      <c r="L102" s="591" t="s">
        <v>711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694</v>
      </c>
      <c r="B103" s="167" t="s">
        <v>712</v>
      </c>
      <c r="C103" s="279" t="s">
        <v>713</v>
      </c>
      <c r="D103" s="187"/>
      <c r="E103" s="56"/>
      <c r="F103" s="155">
        <v>120</v>
      </c>
      <c r="G103" s="659">
        <v>45169</v>
      </c>
      <c r="H103" s="168" t="s">
        <v>714</v>
      </c>
      <c r="I103" s="155">
        <v>120</v>
      </c>
      <c r="J103" s="39">
        <f t="shared" si="3"/>
        <v>0</v>
      </c>
      <c r="K103" s="468">
        <v>38</v>
      </c>
      <c r="L103" s="591" t="s">
        <v>715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82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032"/>
      <c r="M112" s="1032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032"/>
      <c r="M113" s="1032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896"/>
      <c r="P119" s="1033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897"/>
      <c r="P120" s="1034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80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81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81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81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72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72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72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72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72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885" t="s">
        <v>27</v>
      </c>
      <c r="G284" s="885"/>
      <c r="H284" s="886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84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84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84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84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84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84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84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84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84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84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84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84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84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  <mergeCell ref="A92:A93"/>
    <mergeCell ref="C92:C93"/>
    <mergeCell ref="G92:G93"/>
    <mergeCell ref="H92:H93"/>
    <mergeCell ref="L92:L93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62:A63"/>
    <mergeCell ref="G62:G63"/>
    <mergeCell ref="H62:H63"/>
    <mergeCell ref="A1:J2"/>
    <mergeCell ref="S1:T2"/>
    <mergeCell ref="C89:C90"/>
    <mergeCell ref="A89:A90"/>
    <mergeCell ref="G89:G90"/>
    <mergeCell ref="H89:H90"/>
    <mergeCell ref="O89:O9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5" ySplit="3" topLeftCell="F55" activePane="bottomRight" state="frozen"/>
      <selection pane="topRight" activeCell="F1" sqref="F1"/>
      <selection pane="bottomLeft" activeCell="A4" sqref="A4"/>
      <selection pane="bottomRight" activeCell="B66" sqref="B66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87" t="s">
        <v>616</v>
      </c>
      <c r="B1" s="887"/>
      <c r="C1" s="887"/>
      <c r="D1" s="887"/>
      <c r="E1" s="887"/>
      <c r="F1" s="887"/>
      <c r="G1" s="887"/>
      <c r="H1" s="887"/>
      <c r="I1" s="887"/>
      <c r="J1" s="887"/>
      <c r="K1" s="363"/>
      <c r="L1" s="562"/>
      <c r="M1" s="363"/>
      <c r="N1" s="363"/>
      <c r="O1" s="364"/>
      <c r="S1" s="888" t="s">
        <v>0</v>
      </c>
      <c r="T1" s="888"/>
      <c r="U1" s="4" t="s">
        <v>1</v>
      </c>
      <c r="V1" s="5" t="s">
        <v>2</v>
      </c>
      <c r="W1" s="890" t="s">
        <v>3</v>
      </c>
      <c r="X1" s="891"/>
    </row>
    <row r="2" spans="1:24" ht="24" thickBot="1" x14ac:dyDescent="0.4">
      <c r="A2" s="887"/>
      <c r="B2" s="887"/>
      <c r="C2" s="887"/>
      <c r="D2" s="887"/>
      <c r="E2" s="887"/>
      <c r="F2" s="887"/>
      <c r="G2" s="887"/>
      <c r="H2" s="887"/>
      <c r="I2" s="887"/>
      <c r="J2" s="887"/>
      <c r="K2" s="365"/>
      <c r="L2" s="563"/>
      <c r="M2" s="365"/>
      <c r="N2" s="366"/>
      <c r="O2" s="367"/>
      <c r="Q2" s="6"/>
      <c r="R2" s="7"/>
      <c r="S2" s="889"/>
      <c r="T2" s="88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92" t="s">
        <v>16</v>
      </c>
      <c r="P3" s="89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49"/>
      <c r="V4" s="50"/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/>
      <c r="V9" s="50"/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/>
      <c r="V11" s="50"/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030"/>
      <c r="M12" s="1031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678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679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801"/>
      <c r="C62" s="144"/>
      <c r="D62" s="145"/>
      <c r="E62" s="34"/>
      <c r="F62" s="146"/>
      <c r="G62" s="856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60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099" t="s">
        <v>634</v>
      </c>
      <c r="B72" s="777" t="s">
        <v>630</v>
      </c>
      <c r="C72" s="1100" t="s">
        <v>632</v>
      </c>
      <c r="D72" s="776"/>
      <c r="E72" s="737"/>
      <c r="F72" s="775">
        <v>221.06</v>
      </c>
      <c r="G72" s="1102">
        <v>45183</v>
      </c>
      <c r="H72" s="1104" t="s">
        <v>633</v>
      </c>
      <c r="I72" s="772">
        <v>221</v>
      </c>
      <c r="J72" s="39">
        <f t="shared" si="5"/>
        <v>-6.0000000000002274E-2</v>
      </c>
      <c r="K72" s="688">
        <v>95</v>
      </c>
      <c r="L72" s="1110" t="s">
        <v>143</v>
      </c>
      <c r="M72" s="468"/>
      <c r="N72" s="42">
        <f t="shared" ref="N72:N138" si="6">K72*I72</f>
        <v>20995</v>
      </c>
      <c r="O72" s="1106" t="s">
        <v>21</v>
      </c>
      <c r="P72" s="1108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919"/>
      <c r="B73" s="777" t="s">
        <v>631</v>
      </c>
      <c r="C73" s="1101"/>
      <c r="D73" s="776"/>
      <c r="E73" s="737"/>
      <c r="F73" s="779">
        <v>4800</v>
      </c>
      <c r="G73" s="1103"/>
      <c r="H73" s="1105"/>
      <c r="I73" s="772">
        <v>4800</v>
      </c>
      <c r="J73" s="39">
        <v>0</v>
      </c>
      <c r="K73" s="688">
        <v>35</v>
      </c>
      <c r="L73" s="1111"/>
      <c r="M73" s="468"/>
      <c r="N73" s="42">
        <f t="shared" si="6"/>
        <v>168000</v>
      </c>
      <c r="O73" s="1107"/>
      <c r="P73" s="1109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61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58" t="s">
        <v>693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62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62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62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62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62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694</v>
      </c>
      <c r="B80" s="737" t="s">
        <v>307</v>
      </c>
      <c r="C80" s="859" t="s">
        <v>716</v>
      </c>
      <c r="D80" s="737"/>
      <c r="E80" s="737"/>
      <c r="F80" s="737">
        <v>56.6</v>
      </c>
      <c r="G80" s="742">
        <v>45170</v>
      </c>
      <c r="H80" s="739" t="s">
        <v>717</v>
      </c>
      <c r="I80" s="738">
        <v>56.6</v>
      </c>
      <c r="J80" s="39">
        <f t="shared" si="5"/>
        <v>0</v>
      </c>
      <c r="K80" s="688">
        <v>110</v>
      </c>
      <c r="L80" s="749" t="s">
        <v>718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694</v>
      </c>
      <c r="B81" s="737" t="s">
        <v>719</v>
      </c>
      <c r="C81" s="859" t="s">
        <v>720</v>
      </c>
      <c r="D81" s="737"/>
      <c r="E81" s="737"/>
      <c r="F81" s="737"/>
      <c r="G81" s="742">
        <v>45174</v>
      </c>
      <c r="H81" s="739" t="s">
        <v>721</v>
      </c>
      <c r="I81" s="738">
        <v>24386</v>
      </c>
      <c r="J81" s="39">
        <f t="shared" si="5"/>
        <v>24386</v>
      </c>
      <c r="K81" s="688">
        <v>1</v>
      </c>
      <c r="L81" s="750" t="s">
        <v>722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694</v>
      </c>
      <c r="B82" s="737" t="s">
        <v>723</v>
      </c>
      <c r="C82" s="859" t="s">
        <v>724</v>
      </c>
      <c r="D82" s="737"/>
      <c r="E82" s="737"/>
      <c r="F82" s="737">
        <v>398.7</v>
      </c>
      <c r="G82" s="742">
        <v>45177</v>
      </c>
      <c r="H82" s="739" t="s">
        <v>725</v>
      </c>
      <c r="I82" s="738">
        <v>398.7</v>
      </c>
      <c r="J82" s="39">
        <f t="shared" si="5"/>
        <v>0</v>
      </c>
      <c r="K82" s="688">
        <v>68</v>
      </c>
      <c r="L82" s="750" t="s">
        <v>726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694</v>
      </c>
      <c r="B83" s="737" t="s">
        <v>24</v>
      </c>
      <c r="C83" s="859" t="s">
        <v>727</v>
      </c>
      <c r="D83" s="737"/>
      <c r="E83" s="737"/>
      <c r="F83" s="737">
        <v>1045.8</v>
      </c>
      <c r="G83" s="743">
        <v>45178</v>
      </c>
      <c r="H83" s="744" t="s">
        <v>728</v>
      </c>
      <c r="I83" s="738">
        <v>1045.8</v>
      </c>
      <c r="J83" s="39">
        <f t="shared" si="5"/>
        <v>0</v>
      </c>
      <c r="K83" s="688">
        <v>24.5</v>
      </c>
      <c r="L83" s="758" t="s">
        <v>729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694</v>
      </c>
      <c r="B84" s="737" t="s">
        <v>126</v>
      </c>
      <c r="C84" s="859" t="s">
        <v>695</v>
      </c>
      <c r="D84" s="737"/>
      <c r="E84" s="737"/>
      <c r="F84" s="737">
        <v>176</v>
      </c>
      <c r="G84" s="743">
        <v>45178</v>
      </c>
      <c r="H84" s="744" t="s">
        <v>696</v>
      </c>
      <c r="I84" s="738">
        <v>176</v>
      </c>
      <c r="J84" s="39">
        <f t="shared" si="5"/>
        <v>0</v>
      </c>
      <c r="K84" s="688">
        <v>38</v>
      </c>
      <c r="L84" s="758" t="s">
        <v>697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694</v>
      </c>
      <c r="B85" s="737" t="s">
        <v>126</v>
      </c>
      <c r="C85" s="859" t="s">
        <v>698</v>
      </c>
      <c r="D85" s="737"/>
      <c r="E85" s="737"/>
      <c r="F85" s="737">
        <v>177.3</v>
      </c>
      <c r="G85" s="743">
        <v>45180</v>
      </c>
      <c r="H85" s="744" t="s">
        <v>699</v>
      </c>
      <c r="I85" s="738">
        <v>177.3</v>
      </c>
      <c r="J85" s="39">
        <f t="shared" si="5"/>
        <v>0</v>
      </c>
      <c r="K85" s="688">
        <v>38</v>
      </c>
      <c r="L85" s="758" t="s">
        <v>700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694</v>
      </c>
      <c r="B86" s="371" t="s">
        <v>701</v>
      </c>
      <c r="C86" s="859" t="s">
        <v>702</v>
      </c>
      <c r="D86" s="737"/>
      <c r="E86" s="737"/>
      <c r="F86" s="737"/>
      <c r="G86" s="742">
        <v>45181</v>
      </c>
      <c r="H86" s="740" t="s">
        <v>703</v>
      </c>
      <c r="I86" s="738">
        <v>41522</v>
      </c>
      <c r="J86" s="39">
        <f t="shared" si="5"/>
        <v>41522</v>
      </c>
      <c r="K86" s="688">
        <v>1</v>
      </c>
      <c r="L86" s="750" t="s">
        <v>704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694</v>
      </c>
      <c r="B87" s="737" t="s">
        <v>307</v>
      </c>
      <c r="C87" s="859" t="s">
        <v>705</v>
      </c>
      <c r="D87" s="737"/>
      <c r="E87" s="737"/>
      <c r="F87" s="737">
        <v>109.22</v>
      </c>
      <c r="G87" s="742">
        <v>45183</v>
      </c>
      <c r="H87" s="739" t="s">
        <v>706</v>
      </c>
      <c r="I87" s="738">
        <v>109.22</v>
      </c>
      <c r="J87" s="39">
        <f t="shared" si="5"/>
        <v>0</v>
      </c>
      <c r="K87" s="688">
        <v>110</v>
      </c>
      <c r="L87" s="750" t="s">
        <v>707</v>
      </c>
      <c r="M87" s="468"/>
      <c r="N87" s="42">
        <f>K87*I87</f>
        <v>12014.2</v>
      </c>
      <c r="O87" s="763" t="s">
        <v>708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694</v>
      </c>
      <c r="B88" s="737" t="s">
        <v>587</v>
      </c>
      <c r="C88" s="859" t="s">
        <v>709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57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885" t="s">
        <v>27</v>
      </c>
      <c r="G287" s="885"/>
      <c r="H287" s="886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2023-10-24T17:38:51Z</dcterms:modified>
</cp:coreProperties>
</file>