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0925" windowHeight="11745" firstSheet="6" activeTab="7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Hoja2" sheetId="10" r:id="rId9"/>
    <sheet name="Hoja3" sheetId="11" r:id="rId10"/>
    <sheet name="Hoja4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1" i="9" l="1"/>
  <c r="Q40" i="9"/>
  <c r="P40" i="9"/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H40" i="9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<sst xmlns="http://schemas.openxmlformats.org/spreadsheetml/2006/main" count="588" uniqueCount="139">
  <si>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</si>
  <si>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</si>
  <si>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</si>
  <si>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</si>
  <si>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</si>
  <si>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</si>
  <si>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</si>
  <si>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</si>
  <si>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</si>
  <si>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</si>
  <si>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</si>
  <si>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</si>
  <si>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</si>
  <si>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</si>
  <si>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</si>
  <si>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</si>
  <si>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</si>
  <si>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</si>
  <si>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</si>
  <si>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</si>
  <si>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</si>
  <si>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</si>
  <si>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</si>
  <si>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</si>
  <si>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</si>
  <si>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</si>
  <si>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</si>
  <si>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</si>
  <si>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</si>
  <si>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</si>
  <si>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</si>
  <si>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</si>
  <si>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</si>
  <si>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</si>
  <si>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</si>
  <si>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</si>
  <si>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</si>
  <si>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</si>
  <si>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</si>
  <si>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</si>
  <si>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</si>
  <si>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</si>
  <si>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</si>
  <si>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</si>
  <si>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</si>
  <si>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</si>
  <si>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</si>
  <si>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</si>
  <si>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</si>
  <si>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</si>
  <si>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</si>
  <si>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</si>
  <si>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</si>
  <si>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</si>
  <si>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</si>
  <si>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</si>
  <si>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</si>
  <si>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</si>
  <si>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</si>
  <si>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</si>
  <si>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</si>
  <si>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</si>
  <si>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</si>
  <si>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</si>
  <si>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</si>
  <si>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</si>
  <si>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</si>
  <si>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</si>
  <si>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</si>
  <si>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</si>
  <si>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</si>
  <si>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</si>
  <si>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</si>
  <si>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</si>
  <si>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</si>
  <si>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</si>
  <si>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</si>
  <si>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</si>
  <si>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</si>
  <si>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</si>
  <si>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</si>
  <si>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</si>
  <si>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</si>
  <si>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</si>
  <si>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</si>
  <si>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</si>
  <si>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</si>
  <si>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</si>
  <si>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</si>
  <si>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</si>
  <si>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</si>
  <si>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</si>
  <si>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</si>
  <si>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</si>
  <si>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</si>
  <si>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</si>
  <si>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</si>
  <si>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</si>
  <si>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</si>
  <si>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</si>
  <si>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</si>
  <si>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</si>
  <si>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</si>
  <si>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</si>
  <si>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</si>
  <si>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</si>
  <si>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</si>
  <si>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</si>
  <si>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</si>
  <si>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</si>
  <si>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</si>
  <si>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</si>
  <si>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</si>
  <si>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</si>
  <si>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</si>
  <si>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</si>
  <si>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</si>
  <si>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</si>
  <si>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</si>
  <si>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</si>
  <si>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</si>
  <si>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</si>
  <si>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</si>
  <si>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</si>
  <si>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</si>
  <si>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</si>
  <si>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</si>
  <si>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</si>
  <si>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</si>
  <si>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</si>
  <si>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</si>
  <si>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</si>
  <si>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</si>
  <si>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 INICIA EL MES  CON DIFERENTE PESOS Y CAJAS POR ESO ESTE RESULTADO</t>
  </si>
  <si>
    <t xml:space="preserve">ERROR DE BETY  INICIA EL MES DE AGOSTSO    CON UNA CAJA MAS    4.54 kg  y 1 caja  </t>
  </si>
  <si>
    <t>ESTOS SON ERRORES DE   BETY DE ALMACEN</t>
  </si>
  <si>
    <t>ESTOS SON LAS DIFERENCIAS CON EL INVENTARIO FISICO DE GERARDO</t>
  </si>
  <si>
    <t>ERROR DE BETY  REGISTRO  SALIDA DE CAMARON    100/200---715-D1  La duplica con  el CAMARON  41/50</t>
  </si>
  <si>
    <r>
      <t xml:space="preserve">ERROR DE BETY  Registro salida 677-D1  con 7  cajas  y   SON 8 cajas   en Chambarete P </t>
    </r>
    <r>
      <rPr>
        <b/>
        <sz val="16"/>
        <color theme="5" tint="-0.499984740745262"/>
        <rFont val="Calibri"/>
        <family val="2"/>
        <scheme val="minor"/>
      </rPr>
      <t xml:space="preserve"> ella registra 7 cajas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</si>
</sst>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0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4" fontId="42" fillId="0" borderId="3" xfId="0" applyNumberFormat="1" applyFont="1" applyFill="1" applyBorder="1" applyAlignment="1">
      <alignment vertical="center"/>
    </xf>
    <xf numFmtId="0" fontId="42" fillId="0" borderId="3" xfId="0" applyFont="1" applyFill="1" applyBorder="1" applyAlignment="1">
      <alignment horizontal="center" vertical="center"/>
    </xf>
    <xf numFmtId="4" fontId="44" fillId="2" borderId="3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2" fontId="11" fillId="0" borderId="117" xfId="0" applyNumberFormat="1" applyFont="1" applyFill="1" applyBorder="1" applyAlignment="1">
      <alignment horizontal="center"/>
    </xf>
    <xf numFmtId="1" fontId="11" fillId="0" borderId="119" xfId="0" applyNumberFormat="1" applyFont="1" applyFill="1" applyBorder="1" applyAlignment="1">
      <alignment horizontal="center"/>
    </xf>
    <xf numFmtId="2" fontId="30" fillId="0" borderId="114" xfId="0" applyNumberFormat="1" applyFont="1" applyFill="1" applyBorder="1" applyAlignment="1">
      <alignment horizontal="center" vertical="center"/>
    </xf>
    <xf numFmtId="1" fontId="30" fillId="0" borderId="114" xfId="0" applyNumberFormat="1" applyFont="1" applyFill="1" applyBorder="1" applyAlignment="1">
      <alignment horizontal="center" vertical="center"/>
    </xf>
    <xf numFmtId="2" fontId="30" fillId="0" borderId="115" xfId="0" applyNumberFormat="1" applyFont="1" applyFill="1" applyBorder="1" applyAlignment="1">
      <alignment horizontal="center" vertical="center"/>
    </xf>
    <xf numFmtId="1" fontId="30" fillId="0" borderId="115" xfId="0" applyNumberFormat="1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9" xfId="0" applyFont="1" applyFill="1" applyBorder="1"/>
    <xf numFmtId="0" fontId="7" fillId="0" borderId="41" xfId="0" applyFont="1" applyFill="1" applyBorder="1"/>
    <xf numFmtId="0" fontId="7" fillId="0" borderId="41" xfId="0" applyFont="1" applyFill="1" applyBorder="1" applyAlignment="1">
      <alignment vertical="center" wrapText="1"/>
    </xf>
    <xf numFmtId="0" fontId="7" fillId="0" borderId="20" xfId="0" applyFont="1" applyFill="1" applyBorder="1"/>
    <xf numFmtId="0" fontId="7" fillId="0" borderId="20" xfId="0" applyFont="1" applyFill="1" applyBorder="1" applyAlignment="1">
      <alignment vertical="center" wrapText="1"/>
    </xf>
    <xf numFmtId="4" fontId="15" fillId="0" borderId="84" xfId="0" applyNumberFormat="1" applyFont="1" applyFill="1" applyBorder="1"/>
    <xf numFmtId="0" fontId="15" fillId="0" borderId="8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4" fontId="15" fillId="2" borderId="61" xfId="0" applyNumberFormat="1" applyFont="1" applyFill="1" applyBorder="1" applyAlignment="1">
      <alignment horizontal="center"/>
    </xf>
    <xf numFmtId="0" fontId="15" fillId="2" borderId="62" xfId="0" applyFont="1" applyFill="1" applyBorder="1" applyAlignment="1">
      <alignment horizontal="center"/>
    </xf>
    <xf numFmtId="4" fontId="15" fillId="2" borderId="84" xfId="0" applyNumberFormat="1" applyFont="1" applyFill="1" applyBorder="1"/>
    <xf numFmtId="4" fontId="15" fillId="2" borderId="61" xfId="2" applyNumberFormat="1" applyFont="1" applyFill="1" applyBorder="1" applyAlignment="1">
      <alignment horizontal="center"/>
    </xf>
    <xf numFmtId="4" fontId="15" fillId="2" borderId="84" xfId="0" applyNumberFormat="1" applyFont="1" applyFill="1" applyBorder="1" applyAlignment="1">
      <alignment vertical="center"/>
    </xf>
    <xf numFmtId="0" fontId="15" fillId="2" borderId="82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/>
    </xf>
    <xf numFmtId="4" fontId="15" fillId="0" borderId="83" xfId="0" applyNumberFormat="1" applyFont="1" applyFill="1" applyBorder="1"/>
    <xf numFmtId="0" fontId="15" fillId="0" borderId="85" xfId="0" applyFont="1" applyFill="1" applyBorder="1" applyAlignment="1">
      <alignment horizontal="center"/>
    </xf>
    <xf numFmtId="4" fontId="15" fillId="0" borderId="86" xfId="0" applyNumberFormat="1" applyFont="1" applyFill="1" applyBorder="1"/>
    <xf numFmtId="0" fontId="15" fillId="0" borderId="87" xfId="0" applyFont="1" applyFill="1" applyBorder="1" applyAlignment="1">
      <alignment horizontal="center"/>
    </xf>
    <xf numFmtId="4" fontId="15" fillId="0" borderId="87" xfId="0" applyNumberFormat="1" applyFont="1" applyFill="1" applyBorder="1"/>
    <xf numFmtId="4" fontId="15" fillId="0" borderId="98" xfId="0" applyNumberFormat="1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" fontId="15" fillId="0" borderId="63" xfId="0" applyNumberFormat="1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49" fillId="0" borderId="87" xfId="0" applyFont="1" applyFill="1" applyBorder="1" applyAlignment="1">
      <alignment horizontal="center"/>
    </xf>
    <xf numFmtId="0" fontId="49" fillId="0" borderId="64" xfId="0" applyFont="1" applyFill="1" applyBorder="1" applyAlignment="1">
      <alignment horizontal="center"/>
    </xf>
    <xf numFmtId="2" fontId="31" fillId="0" borderId="94" xfId="0" applyNumberFormat="1" applyFont="1" applyFill="1" applyBorder="1" applyAlignment="1">
      <alignment horizontal="center"/>
    </xf>
    <xf numFmtId="1" fontId="31" fillId="0" borderId="95" xfId="0" applyNumberFormat="1" applyFont="1" applyFill="1" applyBorder="1" applyAlignment="1">
      <alignment horizontal="center"/>
    </xf>
    <xf numFmtId="2" fontId="31" fillId="0" borderId="116" xfId="0" applyNumberFormat="1" applyFont="1" applyFill="1" applyBorder="1" applyAlignment="1">
      <alignment horizontal="center"/>
    </xf>
    <xf numFmtId="1" fontId="31" fillId="0" borderId="118" xfId="0" applyNumberFormat="1" applyFont="1" applyFill="1" applyBorder="1" applyAlignment="1">
      <alignment horizontal="center"/>
    </xf>
    <xf numFmtId="2" fontId="31" fillId="0" borderId="112" xfId="0" applyNumberFormat="1" applyFont="1" applyFill="1" applyBorder="1" applyAlignment="1"/>
    <xf numFmtId="2" fontId="31" fillId="0" borderId="113" xfId="0" applyNumberFormat="1" applyFont="1" applyFill="1" applyBorder="1" applyAlignment="1"/>
    <xf numFmtId="2" fontId="12" fillId="8" borderId="105" xfId="0" applyNumberFormat="1" applyFont="1" applyFill="1" applyBorder="1" applyAlignment="1">
      <alignment horizontal="center"/>
    </xf>
    <xf numFmtId="2" fontId="12" fillId="8" borderId="106" xfId="0" applyNumberFormat="1" applyFont="1" applyFill="1" applyBorder="1" applyAlignment="1">
      <alignment vertical="center"/>
    </xf>
    <xf numFmtId="0" fontId="42" fillId="2" borderId="39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1" fillId="0" borderId="60" xfId="1" applyNumberFormat="1" applyFont="1" applyBorder="1" applyAlignment="1">
      <alignment horizontal="center"/>
    </xf>
    <xf numFmtId="44" fontId="7" fillId="0" borderId="59" xfId="1" applyFont="1" applyBorder="1"/>
    <xf numFmtId="164" fontId="7" fillId="0" borderId="60" xfId="1" applyNumberFormat="1" applyFont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12" fillId="0" borderId="120" xfId="0" applyNumberFormat="1" applyFont="1" applyFill="1" applyBorder="1" applyAlignment="1">
      <alignment horizontal="center"/>
    </xf>
    <xf numFmtId="2" fontId="12" fillId="0" borderId="101" xfId="0" applyNumberFormat="1" applyFont="1" applyFill="1" applyBorder="1" applyAlignment="1">
      <alignment vertical="center"/>
    </xf>
    <xf numFmtId="2" fontId="12" fillId="8" borderId="121" xfId="0" applyNumberFormat="1" applyFont="1" applyFill="1" applyBorder="1" applyAlignment="1">
      <alignment horizontal="center"/>
    </xf>
    <xf numFmtId="2" fontId="44" fillId="0" borderId="122" xfId="0" applyNumberFormat="1" applyFont="1" applyFill="1" applyBorder="1" applyAlignment="1">
      <alignment horizontal="center" vertical="center"/>
    </xf>
    <xf numFmtId="2" fontId="44" fillId="0" borderId="123" xfId="0" applyNumberFormat="1" applyFont="1" applyFill="1" applyBorder="1" applyAlignment="1">
      <alignment vertical="center"/>
    </xf>
    <xf numFmtId="0" fontId="0" fillId="0" borderId="71" xfId="0" applyBorder="1"/>
    <xf numFmtId="17" fontId="40" fillId="0" borderId="7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FF"/>
      <color rgb="FF00CC00"/>
      <color rgb="FF00FFCC"/>
      <color rgb="FF800000"/>
      <color rgb="FFFFCCFF"/>
      <color rgb="FFCC99FF"/>
      <color rgb="FF9999FF"/>
      <color rgb="FFCCFF99"/>
      <color rgb="FF66FF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14</xdr:row>
      <xdr:rowOff>22413</xdr:rowOff>
    </xdr:from>
    <xdr:to>
      <xdr:col>13</xdr:col>
      <xdr:colOff>89647</xdr:colOff>
      <xdr:row>16</xdr:row>
      <xdr:rowOff>1</xdr:rowOff>
    </xdr:to>
    <xdr:sp macro="" textlink="">
      <xdr:nvSpPr>
        <xdr:cNvPr id="3" name="Cerrar llave 2"/>
        <xdr:cNvSpPr/>
      </xdr:nvSpPr>
      <xdr:spPr>
        <a:xfrm>
          <a:off x="9132794" y="3216089"/>
          <a:ext cx="515471" cy="739588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605118</xdr:colOff>
      <xdr:row>14</xdr:row>
      <xdr:rowOff>78441</xdr:rowOff>
    </xdr:from>
    <xdr:to>
      <xdr:col>15</xdr:col>
      <xdr:colOff>324971</xdr:colOff>
      <xdr:row>17</xdr:row>
      <xdr:rowOff>22412</xdr:rowOff>
    </xdr:to>
    <xdr:sp macro="" textlink="">
      <xdr:nvSpPr>
        <xdr:cNvPr id="4" name="Cerrar llave 3"/>
        <xdr:cNvSpPr/>
      </xdr:nvSpPr>
      <xdr:spPr>
        <a:xfrm flipH="1">
          <a:off x="11049000" y="3272117"/>
          <a:ext cx="459442" cy="70597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506" t="s">
        <v>0</v>
      </c>
      <c r="C1" s="50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8">
        <v>44955</v>
      </c>
      <c r="C2" s="509"/>
      <c r="F2" s="510" t="s">
        <v>1</v>
      </c>
      <c r="G2" s="510"/>
      <c r="H2" s="510"/>
      <c r="I2" s="8"/>
      <c r="J2" s="8"/>
      <c r="K2" s="511" t="s">
        <v>2</v>
      </c>
      <c r="L2" s="511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512" t="s">
        <v>51</v>
      </c>
      <c r="D3" s="513"/>
      <c r="E3" s="14"/>
      <c r="F3" s="514" t="s">
        <v>52</v>
      </c>
      <c r="G3" s="515"/>
      <c r="H3" s="15"/>
      <c r="I3" s="516" t="s">
        <v>3</v>
      </c>
      <c r="J3" s="16"/>
      <c r="K3" s="511"/>
      <c r="L3" s="511"/>
      <c r="M3" s="519" t="s">
        <v>4</v>
      </c>
      <c r="N3" s="520"/>
      <c r="O3" s="521" t="s">
        <v>5</v>
      </c>
      <c r="P3" s="522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517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523"/>
      <c r="P5" s="523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524"/>
      <c r="P6" s="524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525"/>
      <c r="P8" s="525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526"/>
      <c r="P10" s="526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527"/>
      <c r="P13" s="527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528"/>
      <c r="P20" s="528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529"/>
      <c r="P22" s="529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530"/>
      <c r="P23" s="530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531"/>
      <c r="P26" s="531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518" t="s">
        <v>46</v>
      </c>
      <c r="G40" s="518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506" t="s">
        <v>0</v>
      </c>
      <c r="C1" s="50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32">
        <v>44989</v>
      </c>
      <c r="C2" s="533"/>
      <c r="F2" s="534" t="s">
        <v>1</v>
      </c>
      <c r="G2" s="535"/>
      <c r="H2" s="536"/>
      <c r="I2" s="537"/>
      <c r="J2" s="538" t="s">
        <v>62</v>
      </c>
      <c r="K2" s="538"/>
      <c r="L2" s="539"/>
      <c r="M2" s="221"/>
      <c r="N2" s="511" t="s">
        <v>66</v>
      </c>
      <c r="O2" s="51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42" t="s">
        <v>64</v>
      </c>
      <c r="D3" s="543"/>
      <c r="E3" s="14"/>
      <c r="F3" s="544" t="s">
        <v>65</v>
      </c>
      <c r="G3" s="545"/>
      <c r="H3" s="233"/>
      <c r="I3" s="546" t="s">
        <v>3</v>
      </c>
      <c r="J3" s="540"/>
      <c r="K3" s="540"/>
      <c r="L3" s="541"/>
      <c r="M3" s="222"/>
      <c r="N3" s="511"/>
      <c r="O3" s="511"/>
      <c r="P3" s="519" t="s">
        <v>4</v>
      </c>
      <c r="Q3" s="520"/>
      <c r="R3" s="521" t="s">
        <v>5</v>
      </c>
      <c r="S3" s="522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523"/>
      <c r="S5" s="523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524"/>
      <c r="S6" s="524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525"/>
      <c r="S8" s="525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526"/>
      <c r="S10" s="526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527"/>
      <c r="S13" s="527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528"/>
      <c r="S20" s="528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529"/>
      <c r="S22" s="529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530"/>
      <c r="S23" s="530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531"/>
      <c r="S26" s="531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518" t="s">
        <v>46</v>
      </c>
      <c r="G43" s="518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506" t="s">
        <v>0</v>
      </c>
      <c r="C1" s="50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32">
        <v>45017</v>
      </c>
      <c r="C2" s="533"/>
      <c r="F2" s="534" t="s">
        <v>1</v>
      </c>
      <c r="G2" s="535"/>
      <c r="H2" s="536"/>
      <c r="I2" s="537"/>
      <c r="J2" s="538" t="s">
        <v>62</v>
      </c>
      <c r="K2" s="538"/>
      <c r="L2" s="539"/>
      <c r="M2" s="221"/>
      <c r="N2" s="511" t="s">
        <v>66</v>
      </c>
      <c r="O2" s="51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42" t="s">
        <v>65</v>
      </c>
      <c r="D3" s="543"/>
      <c r="E3" s="14"/>
      <c r="F3" s="544" t="s">
        <v>68</v>
      </c>
      <c r="G3" s="545"/>
      <c r="H3" s="233"/>
      <c r="I3" s="546" t="s">
        <v>3</v>
      </c>
      <c r="J3" s="540"/>
      <c r="K3" s="540"/>
      <c r="L3" s="541"/>
      <c r="M3" s="222"/>
      <c r="N3" s="511"/>
      <c r="O3" s="511"/>
      <c r="P3" s="519" t="s">
        <v>4</v>
      </c>
      <c r="Q3" s="520"/>
      <c r="R3" s="521" t="s">
        <v>5</v>
      </c>
      <c r="S3" s="522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523"/>
      <c r="S5" s="523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524"/>
      <c r="S6" s="524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525"/>
      <c r="S8" s="525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526"/>
      <c r="S10" s="526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527"/>
      <c r="S13" s="527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528"/>
      <c r="S20" s="528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529"/>
      <c r="S22" s="529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530"/>
      <c r="S23" s="530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531"/>
      <c r="S26" s="531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548" t="s">
        <v>46</v>
      </c>
      <c r="G51" s="548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506" t="s">
        <v>0</v>
      </c>
      <c r="C1" s="50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32">
        <v>45056</v>
      </c>
      <c r="C2" s="533"/>
      <c r="F2" s="534" t="s">
        <v>1</v>
      </c>
      <c r="G2" s="535"/>
      <c r="H2" s="536"/>
      <c r="I2" s="537"/>
      <c r="J2" s="538" t="s">
        <v>62</v>
      </c>
      <c r="K2" s="538"/>
      <c r="L2" s="539"/>
      <c r="M2" s="221"/>
      <c r="N2" s="511" t="s">
        <v>66</v>
      </c>
      <c r="O2" s="51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42" t="s">
        <v>88</v>
      </c>
      <c r="D3" s="543"/>
      <c r="E3" s="14"/>
      <c r="F3" s="544" t="s">
        <v>89</v>
      </c>
      <c r="G3" s="545"/>
      <c r="H3" s="233"/>
      <c r="I3" s="546" t="s">
        <v>3</v>
      </c>
      <c r="J3" s="540"/>
      <c r="K3" s="540"/>
      <c r="L3" s="541"/>
      <c r="M3" s="222"/>
      <c r="N3" s="511"/>
      <c r="O3" s="511"/>
      <c r="P3" s="519" t="s">
        <v>4</v>
      </c>
      <c r="Q3" s="520"/>
      <c r="R3" s="521" t="s">
        <v>5</v>
      </c>
      <c r="S3" s="522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523"/>
      <c r="S5" s="523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524"/>
      <c r="S6" s="524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525"/>
      <c r="S8" s="525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526"/>
      <c r="S10" s="526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527"/>
      <c r="S13" s="527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528"/>
      <c r="S20" s="528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529"/>
      <c r="S22" s="529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530"/>
      <c r="S23" s="530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531"/>
      <c r="S26" s="531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548" t="s">
        <v>46</v>
      </c>
      <c r="G51" s="548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506" t="s">
        <v>0</v>
      </c>
      <c r="C1" s="50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32">
        <v>45082</v>
      </c>
      <c r="C2" s="533"/>
      <c r="F2" s="534" t="s">
        <v>1</v>
      </c>
      <c r="G2" s="535"/>
      <c r="H2" s="536"/>
      <c r="I2" s="537"/>
      <c r="J2" s="538" t="s">
        <v>62</v>
      </c>
      <c r="K2" s="538"/>
      <c r="L2" s="539"/>
      <c r="M2" s="221"/>
      <c r="N2" s="511" t="s">
        <v>66</v>
      </c>
      <c r="O2" s="51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42" t="s">
        <v>92</v>
      </c>
      <c r="D3" s="543"/>
      <c r="E3" s="14"/>
      <c r="F3" s="544" t="s">
        <v>93</v>
      </c>
      <c r="G3" s="545"/>
      <c r="H3" s="233"/>
      <c r="I3" s="546" t="s">
        <v>3</v>
      </c>
      <c r="J3" s="540"/>
      <c r="K3" s="540"/>
      <c r="L3" s="541"/>
      <c r="M3" s="222"/>
      <c r="N3" s="511"/>
      <c r="O3" s="511"/>
      <c r="P3" s="519" t="s">
        <v>4</v>
      </c>
      <c r="Q3" s="520"/>
      <c r="R3" s="521" t="s">
        <v>5</v>
      </c>
      <c r="S3" s="522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523"/>
      <c r="S5" s="523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524"/>
      <c r="S6" s="524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525"/>
      <c r="S8" s="525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526"/>
      <c r="S10" s="526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527"/>
      <c r="S13" s="527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528"/>
      <c r="S20" s="528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529"/>
      <c r="S22" s="529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530"/>
      <c r="S23" s="530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531"/>
      <c r="S26" s="531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548" t="s">
        <v>46</v>
      </c>
      <c r="G51" s="548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506" t="s">
        <v>0</v>
      </c>
      <c r="C1" s="50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54">
        <v>45108</v>
      </c>
      <c r="C2" s="555"/>
      <c r="F2" s="534" t="s">
        <v>1</v>
      </c>
      <c r="G2" s="535"/>
      <c r="H2" s="536"/>
      <c r="I2" s="537"/>
      <c r="J2" s="538" t="s">
        <v>62</v>
      </c>
      <c r="K2" s="538"/>
      <c r="L2" s="539"/>
      <c r="M2" s="221"/>
      <c r="N2" s="511" t="s">
        <v>66</v>
      </c>
      <c r="O2" s="511"/>
      <c r="P2" s="549" t="s">
        <v>4</v>
      </c>
      <c r="Q2" s="550"/>
      <c r="S2" s="12"/>
      <c r="T2" s="13"/>
      <c r="U2" s="13"/>
      <c r="V2" s="13"/>
    </row>
    <row r="3" spans="2:26" ht="18.75" customHeight="1" thickTop="1" thickBot="1" x14ac:dyDescent="0.35">
      <c r="B3" s="14"/>
      <c r="C3" s="542" t="s">
        <v>93</v>
      </c>
      <c r="D3" s="543"/>
      <c r="E3" s="14"/>
      <c r="F3" s="544" t="s">
        <v>104</v>
      </c>
      <c r="G3" s="545"/>
      <c r="H3" s="233"/>
      <c r="I3" s="546" t="s">
        <v>3</v>
      </c>
      <c r="J3" s="540"/>
      <c r="K3" s="540"/>
      <c r="L3" s="541"/>
      <c r="M3" s="222"/>
      <c r="N3" s="511"/>
      <c r="O3" s="511"/>
      <c r="P3" s="551"/>
      <c r="Q3" s="552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553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553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548" t="s">
        <v>46</v>
      </c>
      <c r="G51" s="548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A4" zoomScale="95" zoomScaleNormal="95" workbookViewId="0">
      <selection activeCell="F25" sqref="F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506" t="s">
        <v>0</v>
      </c>
      <c r="C1" s="50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54">
        <v>45136</v>
      </c>
      <c r="C2" s="555"/>
      <c r="F2" s="534" t="s">
        <v>1</v>
      </c>
      <c r="G2" s="535"/>
      <c r="H2" s="536"/>
      <c r="I2" s="537"/>
      <c r="J2" s="538" t="s">
        <v>62</v>
      </c>
      <c r="K2" s="538"/>
      <c r="L2" s="539"/>
      <c r="M2" s="221"/>
      <c r="N2" s="556" t="s">
        <v>126</v>
      </c>
      <c r="O2" s="556"/>
      <c r="P2" s="549" t="s">
        <v>4</v>
      </c>
      <c r="Q2" s="550"/>
      <c r="S2" s="12"/>
      <c r="T2" s="13"/>
      <c r="U2" s="13"/>
      <c r="V2" s="13"/>
    </row>
    <row r="3" spans="2:26" ht="18.75" customHeight="1" thickTop="1" thickBot="1" x14ac:dyDescent="0.35">
      <c r="B3" s="14"/>
      <c r="C3" s="542" t="s">
        <v>93</v>
      </c>
      <c r="D3" s="543"/>
      <c r="E3" s="14"/>
      <c r="F3" s="544" t="s">
        <v>104</v>
      </c>
      <c r="G3" s="545"/>
      <c r="H3" s="233"/>
      <c r="I3" s="546" t="s">
        <v>3</v>
      </c>
      <c r="J3" s="540"/>
      <c r="K3" s="540"/>
      <c r="L3" s="541"/>
      <c r="M3" s="222"/>
      <c r="N3" s="556"/>
      <c r="O3" s="556"/>
      <c r="P3" s="551"/>
      <c r="Q3" s="552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548" t="s">
        <v>46</v>
      </c>
      <c r="G51" s="548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N2:O3"/>
    <mergeCell ref="P2:Q3"/>
    <mergeCell ref="C3:D3"/>
    <mergeCell ref="F3:G3"/>
    <mergeCell ref="I3:I4"/>
    <mergeCell ref="F51:G51"/>
    <mergeCell ref="B1:C1"/>
    <mergeCell ref="B2:C2"/>
    <mergeCell ref="F2:I2"/>
    <mergeCell ref="J2:L3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tabSelected="1" zoomScale="85" zoomScaleNormal="85" workbookViewId="0">
      <selection activeCell="Q14" sqref="Q14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27" t="s">
        <v>0</v>
      </c>
      <c r="C1" s="62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628">
        <v>45171</v>
      </c>
      <c r="C2" s="629"/>
      <c r="F2" s="534" t="s">
        <v>1</v>
      </c>
      <c r="G2" s="535"/>
      <c r="H2" s="536"/>
      <c r="I2" s="537"/>
      <c r="J2" s="538" t="s">
        <v>62</v>
      </c>
      <c r="K2" s="538"/>
      <c r="L2" s="539"/>
      <c r="M2" s="221"/>
      <c r="N2" s="556" t="s">
        <v>126</v>
      </c>
      <c r="O2" s="556"/>
      <c r="P2" s="549" t="s">
        <v>4</v>
      </c>
      <c r="Q2" s="550"/>
      <c r="S2" s="12"/>
      <c r="T2" s="13"/>
      <c r="U2" s="13"/>
      <c r="V2" s="13"/>
    </row>
    <row r="3" spans="2:26" ht="18.75" customHeight="1" thickTop="1" thickBot="1" x14ac:dyDescent="0.35">
      <c r="B3" s="625"/>
      <c r="C3" s="626" t="s">
        <v>93</v>
      </c>
      <c r="D3" s="543"/>
      <c r="E3" s="14"/>
      <c r="F3" s="544" t="s">
        <v>104</v>
      </c>
      <c r="G3" s="545"/>
      <c r="H3" s="233"/>
      <c r="I3" s="546" t="s">
        <v>3</v>
      </c>
      <c r="J3" s="540"/>
      <c r="K3" s="540"/>
      <c r="L3" s="541"/>
      <c r="M3" s="222"/>
      <c r="N3" s="556"/>
      <c r="O3" s="556"/>
      <c r="P3" s="551"/>
      <c r="Q3" s="552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569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602">
        <v>464.05</v>
      </c>
      <c r="O9" s="603">
        <v>15</v>
      </c>
      <c r="P9" s="325">
        <f t="shared" si="1"/>
        <v>0.18000000000000682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69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602"/>
      <c r="O10" s="603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569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602">
        <v>130</v>
      </c>
      <c r="O11" s="603">
        <v>13</v>
      </c>
      <c r="P11" s="608">
        <f t="shared" si="1"/>
        <v>10</v>
      </c>
      <c r="Q11" s="609">
        <f t="shared" si="1"/>
        <v>1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569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602"/>
      <c r="O12" s="603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569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576">
        <f t="shared" si="0"/>
        <v>160</v>
      </c>
      <c r="I13" s="577">
        <f t="shared" si="0"/>
        <v>16</v>
      </c>
      <c r="J13" s="578"/>
      <c r="K13" s="579">
        <v>160</v>
      </c>
      <c r="L13" s="580">
        <v>16</v>
      </c>
      <c r="M13" s="581"/>
      <c r="N13" s="602">
        <v>160</v>
      </c>
      <c r="O13" s="603">
        <v>16</v>
      </c>
      <c r="P13" s="327">
        <f>N13-H13</f>
        <v>0</v>
      </c>
      <c r="Q13" s="328">
        <f>O13-I13</f>
        <v>0</v>
      </c>
      <c r="R13" s="496"/>
      <c r="S13" s="422"/>
      <c r="T13" s="66"/>
      <c r="U13" s="66"/>
      <c r="V13" s="13"/>
    </row>
    <row r="14" spans="2:26" ht="60.75" customHeight="1" thickTop="1" thickBot="1" x14ac:dyDescent="0.35">
      <c r="B14" s="569" t="s">
        <v>19</v>
      </c>
      <c r="C14" s="60"/>
      <c r="D14" s="29"/>
      <c r="E14" s="30"/>
      <c r="F14" s="60">
        <v>170</v>
      </c>
      <c r="G14" s="31">
        <v>17</v>
      </c>
      <c r="H14" s="576">
        <f t="shared" si="0"/>
        <v>170</v>
      </c>
      <c r="I14" s="577">
        <f t="shared" si="0"/>
        <v>17</v>
      </c>
      <c r="J14" s="582"/>
      <c r="K14" s="583">
        <v>150</v>
      </c>
      <c r="L14" s="584">
        <v>15</v>
      </c>
      <c r="M14" s="581"/>
      <c r="N14" s="604">
        <v>150</v>
      </c>
      <c r="O14" s="605">
        <v>15</v>
      </c>
      <c r="P14" s="475">
        <f t="shared" ref="P14:Q40" si="3">N14-H14</f>
        <v>-20</v>
      </c>
      <c r="Q14" s="476">
        <f t="shared" si="3"/>
        <v>-2</v>
      </c>
      <c r="R14" s="411"/>
      <c r="S14" s="610" t="s">
        <v>137</v>
      </c>
      <c r="T14" s="13"/>
      <c r="U14" s="13"/>
      <c r="V14" s="13"/>
    </row>
    <row r="15" spans="2:26" ht="30" customHeight="1" thickTop="1" thickBot="1" x14ac:dyDescent="0.35">
      <c r="B15" s="570" t="s">
        <v>75</v>
      </c>
      <c r="C15" s="28"/>
      <c r="D15" s="29"/>
      <c r="E15" s="30"/>
      <c r="F15" s="28">
        <v>63.72</v>
      </c>
      <c r="G15" s="31">
        <v>2</v>
      </c>
      <c r="H15" s="585">
        <f t="shared" si="0"/>
        <v>63.72</v>
      </c>
      <c r="I15" s="577">
        <f t="shared" si="0"/>
        <v>2</v>
      </c>
      <c r="J15" s="582"/>
      <c r="K15" s="586">
        <v>96.81</v>
      </c>
      <c r="L15" s="584">
        <v>3</v>
      </c>
      <c r="M15" s="581"/>
      <c r="N15" s="565">
        <v>96.813999999999993</v>
      </c>
      <c r="O15" s="566">
        <v>3</v>
      </c>
      <c r="P15" s="619">
        <f t="shared" si="3"/>
        <v>33.093999999999994</v>
      </c>
      <c r="Q15" s="448">
        <f t="shared" si="3"/>
        <v>1</v>
      </c>
      <c r="R15" s="411"/>
      <c r="S15" s="611" t="s">
        <v>138</v>
      </c>
      <c r="T15" s="13"/>
      <c r="U15" s="13"/>
      <c r="V15" s="13"/>
    </row>
    <row r="16" spans="2:26" ht="30" customHeight="1" thickTop="1" thickBot="1" x14ac:dyDescent="0.35">
      <c r="B16" s="570" t="s">
        <v>69</v>
      </c>
      <c r="C16" s="28"/>
      <c r="D16" s="29"/>
      <c r="E16" s="30"/>
      <c r="F16" s="28">
        <v>33.090000000000003</v>
      </c>
      <c r="G16" s="31">
        <v>0</v>
      </c>
      <c r="H16" s="585">
        <f t="shared" si="0"/>
        <v>33.090000000000003</v>
      </c>
      <c r="I16" s="577">
        <f t="shared" si="0"/>
        <v>0</v>
      </c>
      <c r="J16" s="582"/>
      <c r="K16" s="583"/>
      <c r="L16" s="584"/>
      <c r="M16" s="581"/>
      <c r="N16" s="567"/>
      <c r="O16" s="568"/>
      <c r="P16" s="619">
        <f t="shared" si="3"/>
        <v>-33.090000000000003</v>
      </c>
      <c r="Q16" s="448">
        <f t="shared" si="3"/>
        <v>0</v>
      </c>
      <c r="R16" s="412"/>
      <c r="S16" s="612"/>
      <c r="T16" s="13"/>
      <c r="U16" s="13"/>
      <c r="V16" s="13"/>
    </row>
    <row r="17" spans="2:22" ht="32.25" hidden="1" customHeight="1" thickTop="1" thickBot="1" x14ac:dyDescent="0.35">
      <c r="B17" s="569" t="s">
        <v>21</v>
      </c>
      <c r="C17" s="28"/>
      <c r="D17" s="29"/>
      <c r="E17" s="30"/>
      <c r="F17" s="28"/>
      <c r="G17" s="31"/>
      <c r="H17" s="576">
        <f t="shared" si="0"/>
        <v>0</v>
      </c>
      <c r="I17" s="577">
        <f t="shared" si="0"/>
        <v>0</v>
      </c>
      <c r="J17" s="578"/>
      <c r="K17" s="579"/>
      <c r="L17" s="580"/>
      <c r="M17" s="581"/>
      <c r="N17" s="563"/>
      <c r="O17" s="564"/>
      <c r="P17" s="620">
        <f t="shared" si="3"/>
        <v>0</v>
      </c>
      <c r="Q17" s="621">
        <f t="shared" si="3"/>
        <v>0</v>
      </c>
      <c r="R17" s="412"/>
      <c r="S17" s="613"/>
      <c r="T17" s="13"/>
      <c r="U17" s="13"/>
      <c r="V17" s="13"/>
    </row>
    <row r="18" spans="2:22" ht="64.5" thickTop="1" thickBot="1" x14ac:dyDescent="0.35">
      <c r="B18" s="557" t="s">
        <v>76</v>
      </c>
      <c r="C18" s="559"/>
      <c r="D18" s="560"/>
      <c r="E18" s="558"/>
      <c r="F18" s="561">
        <v>-31.08</v>
      </c>
      <c r="G18" s="562">
        <v>-5</v>
      </c>
      <c r="H18" s="587">
        <f t="shared" si="0"/>
        <v>-31.08</v>
      </c>
      <c r="I18" s="588">
        <f t="shared" si="0"/>
        <v>-5</v>
      </c>
      <c r="J18" s="582"/>
      <c r="K18" s="583"/>
      <c r="L18" s="584"/>
      <c r="M18" s="581"/>
      <c r="N18" s="244"/>
      <c r="O18" s="245"/>
      <c r="P18" s="623">
        <f t="shared" si="3"/>
        <v>31.08</v>
      </c>
      <c r="Q18" s="624">
        <f t="shared" si="3"/>
        <v>5</v>
      </c>
      <c r="R18" s="436"/>
      <c r="S18" s="614" t="s">
        <v>133</v>
      </c>
      <c r="T18" s="13"/>
      <c r="U18" s="13"/>
      <c r="V18" s="13"/>
    </row>
    <row r="19" spans="2:22" ht="29.25" customHeight="1" thickTop="1" thickBot="1" x14ac:dyDescent="0.35">
      <c r="B19" s="569" t="s">
        <v>22</v>
      </c>
      <c r="C19" s="28"/>
      <c r="D19" s="29"/>
      <c r="E19" s="30"/>
      <c r="F19" s="28">
        <v>11894.42</v>
      </c>
      <c r="G19" s="31">
        <v>409</v>
      </c>
      <c r="H19" s="576">
        <f t="shared" si="0"/>
        <v>11894.42</v>
      </c>
      <c r="I19" s="577">
        <f t="shared" si="0"/>
        <v>409</v>
      </c>
      <c r="J19" s="578"/>
      <c r="K19" s="579">
        <v>11894.42</v>
      </c>
      <c r="L19" s="580">
        <v>409</v>
      </c>
      <c r="M19" s="581"/>
      <c r="N19" s="602">
        <v>11919.06</v>
      </c>
      <c r="O19" s="603">
        <v>410</v>
      </c>
      <c r="P19" s="622">
        <f t="shared" si="3"/>
        <v>24.639999999999418</v>
      </c>
      <c r="Q19" s="609">
        <f t="shared" si="3"/>
        <v>1</v>
      </c>
      <c r="R19" s="437"/>
      <c r="S19" s="502"/>
      <c r="T19" s="13"/>
      <c r="U19" s="13"/>
      <c r="V19" s="13"/>
    </row>
    <row r="20" spans="2:22" ht="32.25" hidden="1" customHeight="1" thickTop="1" thickBot="1" x14ac:dyDescent="0.35">
      <c r="B20" s="569" t="s">
        <v>119</v>
      </c>
      <c r="C20" s="28"/>
      <c r="D20" s="29"/>
      <c r="E20" s="30"/>
      <c r="F20" s="28"/>
      <c r="G20" s="31"/>
      <c r="H20" s="576">
        <f t="shared" si="0"/>
        <v>0</v>
      </c>
      <c r="I20" s="577">
        <f t="shared" si="0"/>
        <v>0</v>
      </c>
      <c r="J20" s="578"/>
      <c r="K20" s="579"/>
      <c r="L20" s="580"/>
      <c r="M20" s="581"/>
      <c r="N20" s="602"/>
      <c r="O20" s="603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569" t="s">
        <v>61</v>
      </c>
      <c r="C21" s="28"/>
      <c r="D21" s="29"/>
      <c r="E21" s="30"/>
      <c r="F21" s="28"/>
      <c r="G21" s="31"/>
      <c r="H21" s="576">
        <f t="shared" si="0"/>
        <v>0</v>
      </c>
      <c r="I21" s="577">
        <f t="shared" si="0"/>
        <v>0</v>
      </c>
      <c r="J21" s="578"/>
      <c r="K21" s="579"/>
      <c r="L21" s="580"/>
      <c r="M21" s="581"/>
      <c r="N21" s="602"/>
      <c r="O21" s="603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569" t="s">
        <v>25</v>
      </c>
      <c r="C22" s="28"/>
      <c r="D22" s="29"/>
      <c r="E22" s="30"/>
      <c r="F22" s="28"/>
      <c r="G22" s="31"/>
      <c r="H22" s="576">
        <f t="shared" si="0"/>
        <v>0</v>
      </c>
      <c r="I22" s="577">
        <f t="shared" si="0"/>
        <v>0</v>
      </c>
      <c r="J22" s="578"/>
      <c r="K22" s="579"/>
      <c r="L22" s="580"/>
      <c r="M22" s="581"/>
      <c r="N22" s="602"/>
      <c r="O22" s="603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569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576">
        <f t="shared" si="0"/>
        <v>2366.5</v>
      </c>
      <c r="I23" s="577">
        <f t="shared" si="0"/>
        <v>131</v>
      </c>
      <c r="J23" s="578"/>
      <c r="K23" s="579">
        <v>2366.5</v>
      </c>
      <c r="L23" s="580">
        <v>131</v>
      </c>
      <c r="M23" s="581"/>
      <c r="N23" s="602">
        <v>2366.5</v>
      </c>
      <c r="O23" s="603">
        <v>131</v>
      </c>
      <c r="P23" s="327">
        <f t="shared" si="3"/>
        <v>0</v>
      </c>
      <c r="Q23" s="328">
        <f t="shared" si="3"/>
        <v>0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569" t="s">
        <v>94</v>
      </c>
      <c r="C24" s="28"/>
      <c r="D24" s="29"/>
      <c r="E24" s="30"/>
      <c r="F24" s="28"/>
      <c r="G24" s="31"/>
      <c r="H24" s="576">
        <f t="shared" ref="H24:I47" si="4">F24+C24</f>
        <v>0</v>
      </c>
      <c r="I24" s="577">
        <f t="shared" si="4"/>
        <v>0</v>
      </c>
      <c r="J24" s="578"/>
      <c r="K24" s="579"/>
      <c r="L24" s="580"/>
      <c r="M24" s="581"/>
      <c r="N24" s="602"/>
      <c r="O24" s="603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55.5" customHeight="1" thickTop="1" thickBot="1" x14ac:dyDescent="0.35">
      <c r="B25" s="569" t="s">
        <v>29</v>
      </c>
      <c r="C25" s="28"/>
      <c r="D25" s="29"/>
      <c r="E25" s="30"/>
      <c r="F25" s="28">
        <v>3069.04</v>
      </c>
      <c r="G25" s="31">
        <v>676</v>
      </c>
      <c r="H25" s="585">
        <f t="shared" si="4"/>
        <v>3069.04</v>
      </c>
      <c r="I25" s="589">
        <f t="shared" si="4"/>
        <v>676</v>
      </c>
      <c r="J25" s="582"/>
      <c r="K25" s="583">
        <v>3073.58</v>
      </c>
      <c r="L25" s="584">
        <v>677</v>
      </c>
      <c r="M25" s="581"/>
      <c r="N25" s="602">
        <v>3073.58</v>
      </c>
      <c r="O25" s="603">
        <v>677</v>
      </c>
      <c r="P25" s="327">
        <f t="shared" si="3"/>
        <v>4.5399999999999636</v>
      </c>
      <c r="Q25" s="328">
        <f t="shared" si="3"/>
        <v>1</v>
      </c>
      <c r="R25" s="438"/>
      <c r="S25" s="615" t="s">
        <v>134</v>
      </c>
      <c r="T25" s="13"/>
      <c r="U25" s="13"/>
      <c r="V25" s="13"/>
    </row>
    <row r="26" spans="2:22" ht="32.25" customHeight="1" thickTop="1" thickBot="1" x14ac:dyDescent="0.35">
      <c r="B26" s="569" t="s">
        <v>27</v>
      </c>
      <c r="C26" s="28"/>
      <c r="D26" s="29"/>
      <c r="E26" s="30"/>
      <c r="F26" s="28">
        <v>726.99</v>
      </c>
      <c r="G26" s="31">
        <v>27</v>
      </c>
      <c r="H26" s="576">
        <f t="shared" si="4"/>
        <v>726.99</v>
      </c>
      <c r="I26" s="577">
        <f t="shared" si="4"/>
        <v>27</v>
      </c>
      <c r="J26" s="578"/>
      <c r="K26" s="579">
        <v>727.04</v>
      </c>
      <c r="L26" s="580">
        <v>27</v>
      </c>
      <c r="M26" s="581"/>
      <c r="N26" s="602">
        <v>727.33</v>
      </c>
      <c r="O26" s="603">
        <v>27</v>
      </c>
      <c r="P26" s="327">
        <f t="shared" si="3"/>
        <v>0.34000000000003183</v>
      </c>
      <c r="Q26" s="328">
        <f t="shared" si="3"/>
        <v>0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569" t="s">
        <v>72</v>
      </c>
      <c r="C27" s="28"/>
      <c r="D27" s="29"/>
      <c r="E27" s="30"/>
      <c r="F27" s="87"/>
      <c r="G27" s="88"/>
      <c r="H27" s="576">
        <f t="shared" si="4"/>
        <v>0</v>
      </c>
      <c r="I27" s="577">
        <f t="shared" si="4"/>
        <v>0</v>
      </c>
      <c r="J27" s="578"/>
      <c r="K27" s="579"/>
      <c r="L27" s="580"/>
      <c r="M27" s="581"/>
      <c r="N27" s="602"/>
      <c r="O27" s="603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570" t="s">
        <v>33</v>
      </c>
      <c r="C28" s="28"/>
      <c r="D28" s="29"/>
      <c r="E28" s="30"/>
      <c r="F28" s="87"/>
      <c r="G28" s="88"/>
      <c r="H28" s="576">
        <f t="shared" si="4"/>
        <v>0</v>
      </c>
      <c r="I28" s="577">
        <f t="shared" si="4"/>
        <v>0</v>
      </c>
      <c r="J28" s="578"/>
      <c r="K28" s="579"/>
      <c r="L28" s="580"/>
      <c r="M28" s="581"/>
      <c r="N28" s="602"/>
      <c r="O28" s="603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569" t="s">
        <v>34</v>
      </c>
      <c r="C29" s="28"/>
      <c r="D29" s="29"/>
      <c r="E29" s="30"/>
      <c r="F29" s="87"/>
      <c r="G29" s="88"/>
      <c r="H29" s="576">
        <f t="shared" si="4"/>
        <v>0</v>
      </c>
      <c r="I29" s="577">
        <f t="shared" si="4"/>
        <v>0</v>
      </c>
      <c r="J29" s="578"/>
      <c r="K29" s="579"/>
      <c r="L29" s="580"/>
      <c r="M29" s="581"/>
      <c r="N29" s="602"/>
      <c r="O29" s="603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569" t="s">
        <v>70</v>
      </c>
      <c r="C30" s="28"/>
      <c r="D30" s="29"/>
      <c r="E30" s="30"/>
      <c r="F30" s="87"/>
      <c r="G30" s="88"/>
      <c r="H30" s="576">
        <f t="shared" si="4"/>
        <v>0</v>
      </c>
      <c r="I30" s="577">
        <f t="shared" si="4"/>
        <v>0</v>
      </c>
      <c r="J30" s="578"/>
      <c r="K30" s="579"/>
      <c r="L30" s="580"/>
      <c r="M30" s="581"/>
      <c r="N30" s="602"/>
      <c r="O30" s="603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569" t="s">
        <v>39</v>
      </c>
      <c r="C31" s="28"/>
      <c r="D31" s="29"/>
      <c r="E31" s="30"/>
      <c r="F31" s="87">
        <v>17867.02</v>
      </c>
      <c r="G31" s="88">
        <v>657</v>
      </c>
      <c r="H31" s="590">
        <f t="shared" si="4"/>
        <v>17867.02</v>
      </c>
      <c r="I31" s="591">
        <f t="shared" si="4"/>
        <v>657</v>
      </c>
      <c r="J31" s="578"/>
      <c r="K31" s="579">
        <v>17867.02</v>
      </c>
      <c r="L31" s="580">
        <v>657</v>
      </c>
      <c r="M31" s="581"/>
      <c r="N31" s="602">
        <v>17883.54</v>
      </c>
      <c r="O31" s="603">
        <v>657</v>
      </c>
      <c r="P31" s="475">
        <f t="shared" si="3"/>
        <v>16.520000000000437</v>
      </c>
      <c r="Q31" s="476">
        <f t="shared" si="3"/>
        <v>0</v>
      </c>
      <c r="R31" s="496"/>
      <c r="S31" s="502"/>
      <c r="T31" s="13"/>
      <c r="U31" s="13"/>
      <c r="V31" s="13"/>
    </row>
    <row r="32" spans="2:22" ht="29.25" customHeight="1" thickTop="1" thickBot="1" x14ac:dyDescent="0.35">
      <c r="B32" s="569" t="s">
        <v>120</v>
      </c>
      <c r="C32" s="28">
        <v>380</v>
      </c>
      <c r="D32" s="29">
        <v>38</v>
      </c>
      <c r="E32" s="30"/>
      <c r="F32" s="87"/>
      <c r="G32" s="88"/>
      <c r="H32" s="590">
        <v>390</v>
      </c>
      <c r="I32" s="591">
        <v>39</v>
      </c>
      <c r="J32" s="578"/>
      <c r="K32" s="579">
        <v>390</v>
      </c>
      <c r="L32" s="580">
        <v>39</v>
      </c>
      <c r="M32" s="581"/>
      <c r="N32" s="602">
        <v>370</v>
      </c>
      <c r="O32" s="603">
        <v>37</v>
      </c>
      <c r="P32" s="327">
        <f t="shared" si="3"/>
        <v>-20</v>
      </c>
      <c r="Q32" s="328">
        <f t="shared" si="3"/>
        <v>-2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569" t="s">
        <v>57</v>
      </c>
      <c r="C33" s="28">
        <v>11810</v>
      </c>
      <c r="D33" s="29">
        <v>1181</v>
      </c>
      <c r="E33" s="30"/>
      <c r="F33" s="87"/>
      <c r="G33" s="88"/>
      <c r="H33" s="590">
        <f t="shared" si="4"/>
        <v>11810</v>
      </c>
      <c r="I33" s="591">
        <f t="shared" si="4"/>
        <v>1181</v>
      </c>
      <c r="J33" s="578"/>
      <c r="K33" s="579">
        <v>11810</v>
      </c>
      <c r="L33" s="580">
        <v>1181</v>
      </c>
      <c r="M33" s="581"/>
      <c r="N33" s="602">
        <v>11820</v>
      </c>
      <c r="O33" s="603">
        <v>1182</v>
      </c>
      <c r="P33" s="475">
        <f t="shared" si="3"/>
        <v>10</v>
      </c>
      <c r="Q33" s="476">
        <f t="shared" si="3"/>
        <v>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71" t="s">
        <v>95</v>
      </c>
      <c r="C34" s="96">
        <v>2570</v>
      </c>
      <c r="D34" s="97">
        <v>257</v>
      </c>
      <c r="E34" s="98"/>
      <c r="F34" s="96"/>
      <c r="G34" s="103"/>
      <c r="H34" s="590">
        <f t="shared" si="4"/>
        <v>2570</v>
      </c>
      <c r="I34" s="591">
        <f t="shared" si="4"/>
        <v>257</v>
      </c>
      <c r="J34" s="578"/>
      <c r="K34" s="579">
        <v>2570</v>
      </c>
      <c r="L34" s="580">
        <v>257</v>
      </c>
      <c r="M34" s="581"/>
      <c r="N34" s="602">
        <v>2570</v>
      </c>
      <c r="O34" s="603">
        <v>57</v>
      </c>
      <c r="P34" s="327">
        <f t="shared" si="3"/>
        <v>0</v>
      </c>
      <c r="Q34" s="328">
        <f t="shared" si="3"/>
        <v>-200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90">
        <f t="shared" si="4"/>
        <v>0</v>
      </c>
      <c r="I35" s="591">
        <f t="shared" si="4"/>
        <v>0</v>
      </c>
      <c r="J35" s="578"/>
      <c r="K35" s="579"/>
      <c r="L35" s="580"/>
      <c r="M35" s="581"/>
      <c r="N35" s="602"/>
      <c r="O35" s="603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90">
        <f t="shared" si="4"/>
        <v>0</v>
      </c>
      <c r="I36" s="591">
        <f t="shared" si="4"/>
        <v>0</v>
      </c>
      <c r="J36" s="578"/>
      <c r="K36" s="579"/>
      <c r="L36" s="580"/>
      <c r="M36" s="581"/>
      <c r="N36" s="602"/>
      <c r="O36" s="603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572" t="s">
        <v>132</v>
      </c>
      <c r="C37" s="28"/>
      <c r="D37" s="29"/>
      <c r="E37" s="102"/>
      <c r="F37" s="96">
        <v>405</v>
      </c>
      <c r="G37" s="103">
        <v>27</v>
      </c>
      <c r="H37" s="590">
        <f t="shared" si="4"/>
        <v>405</v>
      </c>
      <c r="I37" s="591">
        <f t="shared" si="4"/>
        <v>27</v>
      </c>
      <c r="J37" s="578"/>
      <c r="K37" s="579">
        <v>405</v>
      </c>
      <c r="L37" s="580">
        <v>27</v>
      </c>
      <c r="M37" s="581"/>
      <c r="N37" s="602">
        <v>375</v>
      </c>
      <c r="O37" s="603">
        <v>25</v>
      </c>
      <c r="P37" s="327">
        <f t="shared" si="3"/>
        <v>-30</v>
      </c>
      <c r="Q37" s="328">
        <f t="shared" si="3"/>
        <v>-2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573" t="s">
        <v>59</v>
      </c>
      <c r="C38" s="28"/>
      <c r="D38" s="29"/>
      <c r="E38" s="102"/>
      <c r="F38" s="96"/>
      <c r="G38" s="103"/>
      <c r="H38" s="590">
        <f t="shared" si="4"/>
        <v>0</v>
      </c>
      <c r="I38" s="591">
        <f t="shared" si="4"/>
        <v>0</v>
      </c>
      <c r="J38" s="578"/>
      <c r="K38" s="579"/>
      <c r="L38" s="580"/>
      <c r="M38" s="581"/>
      <c r="N38" s="602"/>
      <c r="O38" s="603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04" t="s">
        <v>130</v>
      </c>
      <c r="C39" s="28"/>
      <c r="D39" s="29"/>
      <c r="E39" s="102"/>
      <c r="F39" s="96">
        <v>6327.6</v>
      </c>
      <c r="G39" s="103">
        <v>7</v>
      </c>
      <c r="H39" s="592">
        <f t="shared" si="4"/>
        <v>6327.6</v>
      </c>
      <c r="I39" s="593">
        <f t="shared" si="4"/>
        <v>7</v>
      </c>
      <c r="J39" s="578"/>
      <c r="K39" s="579">
        <v>6327.6</v>
      </c>
      <c r="L39" s="580">
        <v>7</v>
      </c>
      <c r="M39" s="581"/>
      <c r="N39" s="606"/>
      <c r="O39" s="607"/>
      <c r="P39" s="475">
        <f t="shared" si="3"/>
        <v>-6327.6</v>
      </c>
      <c r="Q39" s="476">
        <f t="shared" si="3"/>
        <v>-7</v>
      </c>
      <c r="R39" s="114"/>
      <c r="S39" s="503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40710</v>
      </c>
      <c r="G40" s="103">
        <v>45</v>
      </c>
      <c r="H40" s="592">
        <f t="shared" si="4"/>
        <v>40710</v>
      </c>
      <c r="I40" s="593">
        <f t="shared" si="4"/>
        <v>45</v>
      </c>
      <c r="J40" s="578"/>
      <c r="K40" s="579">
        <v>40710</v>
      </c>
      <c r="L40" s="580">
        <v>45</v>
      </c>
      <c r="M40" s="581"/>
      <c r="N40" s="602"/>
      <c r="O40" s="603"/>
      <c r="P40" s="475">
        <f t="shared" si="3"/>
        <v>-40710</v>
      </c>
      <c r="Q40" s="476">
        <f t="shared" si="3"/>
        <v>-45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574" t="s">
        <v>37</v>
      </c>
      <c r="C41" s="255"/>
      <c r="D41" s="97"/>
      <c r="E41" s="102"/>
      <c r="F41" s="96"/>
      <c r="G41" s="258"/>
      <c r="H41" s="594">
        <f t="shared" si="4"/>
        <v>0</v>
      </c>
      <c r="I41" s="593">
        <f t="shared" si="4"/>
        <v>0</v>
      </c>
      <c r="J41" s="578"/>
      <c r="K41" s="595"/>
      <c r="L41" s="596"/>
      <c r="M41" s="581"/>
      <c r="N41" s="602"/>
      <c r="O41" s="603"/>
      <c r="P41" s="327">
        <f t="shared" ref="P40:Q44" si="5">H41-K41</f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574" t="s">
        <v>41</v>
      </c>
      <c r="C42" s="255"/>
      <c r="D42" s="97"/>
      <c r="E42" s="111"/>
      <c r="F42" s="96"/>
      <c r="G42" s="258"/>
      <c r="H42" s="594">
        <f t="shared" si="4"/>
        <v>0</v>
      </c>
      <c r="I42" s="593">
        <f t="shared" si="4"/>
        <v>0</v>
      </c>
      <c r="J42" s="597"/>
      <c r="K42" s="598"/>
      <c r="L42" s="599"/>
      <c r="M42" s="597"/>
      <c r="N42" s="602"/>
      <c r="O42" s="603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75" t="s">
        <v>43</v>
      </c>
      <c r="C43" s="115"/>
      <c r="D43" s="29"/>
      <c r="E43" s="30"/>
      <c r="F43" s="28"/>
      <c r="G43" s="259"/>
      <c r="H43" s="594">
        <f t="shared" si="4"/>
        <v>0</v>
      </c>
      <c r="I43" s="593">
        <f t="shared" si="4"/>
        <v>0</v>
      </c>
      <c r="J43" s="578"/>
      <c r="K43" s="598"/>
      <c r="L43" s="599"/>
      <c r="M43" s="597"/>
      <c r="N43" s="602"/>
      <c r="O43" s="603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20.25" hidden="1" thickTop="1" thickBot="1" x14ac:dyDescent="0.35">
      <c r="B44" s="575" t="s">
        <v>42</v>
      </c>
      <c r="C44" s="115"/>
      <c r="D44" s="29"/>
      <c r="E44" s="30"/>
      <c r="F44" s="28"/>
      <c r="G44" s="259"/>
      <c r="H44" s="594">
        <f t="shared" si="4"/>
        <v>0</v>
      </c>
      <c r="I44" s="593">
        <f t="shared" si="4"/>
        <v>0</v>
      </c>
      <c r="J44" s="578"/>
      <c r="K44" s="598"/>
      <c r="L44" s="599"/>
      <c r="M44" s="597"/>
      <c r="N44" s="602"/>
      <c r="O44" s="603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574" t="s">
        <v>74</v>
      </c>
      <c r="C45" s="115"/>
      <c r="D45" s="29"/>
      <c r="E45" s="30"/>
      <c r="F45" s="28">
        <v>745.85</v>
      </c>
      <c r="G45" s="259">
        <v>31</v>
      </c>
      <c r="H45" s="594">
        <f t="shared" si="4"/>
        <v>745.85</v>
      </c>
      <c r="I45" s="593">
        <f t="shared" si="4"/>
        <v>31</v>
      </c>
      <c r="J45" s="578"/>
      <c r="K45" s="598">
        <v>745.85</v>
      </c>
      <c r="L45" s="599">
        <v>31</v>
      </c>
      <c r="M45" s="597"/>
      <c r="N45" s="602">
        <v>745.87</v>
      </c>
      <c r="O45" s="603">
        <v>36</v>
      </c>
      <c r="P45" s="327">
        <f>N45-H45</f>
        <v>1.999999999998181E-2</v>
      </c>
      <c r="Q45" s="476">
        <f>O45-I45</f>
        <v>5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574" t="s">
        <v>60</v>
      </c>
      <c r="C46" s="375"/>
      <c r="D46" s="374"/>
      <c r="E46" s="30"/>
      <c r="F46" s="28"/>
      <c r="G46" s="259"/>
      <c r="H46" s="594">
        <f t="shared" si="4"/>
        <v>0</v>
      </c>
      <c r="I46" s="600">
        <f t="shared" si="4"/>
        <v>0</v>
      </c>
      <c r="J46" s="578"/>
      <c r="K46" s="598"/>
      <c r="L46" s="601"/>
      <c r="M46" s="597"/>
      <c r="N46" s="602"/>
      <c r="O46" s="603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574" t="s">
        <v>44</v>
      </c>
      <c r="C47" s="115"/>
      <c r="D47" s="29"/>
      <c r="E47" s="30"/>
      <c r="F47" s="28">
        <v>1633.24</v>
      </c>
      <c r="G47" s="259">
        <v>72</v>
      </c>
      <c r="H47" s="594">
        <f t="shared" si="4"/>
        <v>1633.24</v>
      </c>
      <c r="I47" s="593">
        <f t="shared" si="4"/>
        <v>72</v>
      </c>
      <c r="J47" s="578"/>
      <c r="K47" s="598">
        <v>1633.24</v>
      </c>
      <c r="L47" s="599">
        <v>72</v>
      </c>
      <c r="M47" s="597"/>
      <c r="N47" s="602">
        <v>1633.26</v>
      </c>
      <c r="O47" s="603">
        <v>72</v>
      </c>
      <c r="P47" s="327">
        <f t="shared" si="6"/>
        <v>1.999999999998181E-2</v>
      </c>
      <c r="Q47" s="328">
        <f t="shared" si="6"/>
        <v>0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94">
        <f t="shared" ref="H48:I50" si="7">F48+C48</f>
        <v>0</v>
      </c>
      <c r="I48" s="593">
        <f t="shared" si="7"/>
        <v>0</v>
      </c>
      <c r="J48" s="578"/>
      <c r="K48" s="598"/>
      <c r="L48" s="599"/>
      <c r="M48" s="597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94">
        <f t="shared" si="7"/>
        <v>0</v>
      </c>
      <c r="I49" s="593">
        <f t="shared" si="7"/>
        <v>0</v>
      </c>
      <c r="J49" s="578"/>
      <c r="K49" s="598"/>
      <c r="L49" s="599"/>
      <c r="M49" s="597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94">
        <f t="shared" si="7"/>
        <v>0</v>
      </c>
      <c r="I50" s="593">
        <f t="shared" si="7"/>
        <v>0</v>
      </c>
      <c r="J50" s="578"/>
      <c r="K50" s="598"/>
      <c r="L50" s="599"/>
      <c r="M50" s="597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548" t="s">
        <v>46</v>
      </c>
      <c r="G51" s="548"/>
      <c r="H51" s="617">
        <f>SUM(H5:H34)</f>
        <v>51673.75</v>
      </c>
      <c r="I51" s="618">
        <f>SUM(I5:I34)</f>
        <v>3434</v>
      </c>
      <c r="J51" s="149"/>
      <c r="K51" s="149"/>
      <c r="L51" s="149"/>
      <c r="M51" s="150"/>
      <c r="N51" s="616">
        <f>SUM(N5:N42)</f>
        <v>52105.874000000003</v>
      </c>
      <c r="O51" s="616">
        <f>SUM(O5:O42)</f>
        <v>3265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 t="s">
        <v>135</v>
      </c>
      <c r="D56" s="163"/>
      <c r="E56" s="351"/>
      <c r="F56" s="351"/>
      <c r="G56" s="351"/>
      <c r="H56" s="351"/>
      <c r="I56" s="351"/>
      <c r="J56" s="351"/>
      <c r="K56" s="351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136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F51:G51"/>
    <mergeCell ref="S15:S16"/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2023-09-19T20:48:45Z</cp:lastPrinted>
  <dcterms:created xsi:type="dcterms:W3CDTF">2023-02-15T18:57:21Z</dcterms:created>
  <dcterms:modified xsi:type="dcterms:W3CDTF">2023-09-20T14:53:39Z</dcterms:modified>
</cp:coreProperties>
</file>