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56" i="9" l="1"/>
  <c r="F2453" i="8" l="1"/>
  <c r="F1917" i="8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F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<sst xmlns="http://schemas.openxmlformats.org/spreadsheetml/2006/main" count="91351" uniqueCount="31550">
  <si>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</si>
  <si>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</si>
  <si>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</si>
  <si>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</si>
  <si>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</si>
  <si>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</si>
  <si>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</si>
  <si>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</si>
  <si>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</si>
  <si>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</si>
  <si>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</si>
  <si>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</si>
  <si>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</si>
  <si>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</si>
  <si>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</si>
  <si>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</si>
  <si>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</si>
  <si>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</si>
  <si>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</si>
  <si>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</si>
  <si>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</si>
  <si>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</si>
  <si>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</si>
  <si>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</si>
  <si>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</si>
  <si>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</si>
  <si>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</si>
  <si>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</si>
  <si>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</si>
  <si>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</si>
  <si>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</si>
  <si>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</si>
  <si>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</si>
  <si>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</si>
  <si>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</si>
  <si>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</si>
  <si>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</si>
  <si>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</si>
  <si>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</si>
  <si>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</si>
  <si>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</si>
  <si>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</si>
  <si>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</si>
  <si>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</si>
  <si>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</si>
  <si>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</si>
  <si>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</si>
  <si>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</si>
  <si>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</si>
  <si>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</si>
  <si>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</si>
  <si>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</si>
  <si>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</si>
  <si>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</si>
  <si>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</si>
  <si>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</si>
  <si>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</si>
  <si>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</si>
  <si>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</si>
  <si>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</si>
  <si>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</si>
  <si>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</si>
  <si>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</si>
  <si>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</si>
  <si>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</si>
  <si>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</si>
  <si>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</si>
  <si>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</si>
  <si>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</si>
  <si>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</si>
  <si>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</si>
  <si>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</si>
  <si>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</si>
  <si>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</si>
  <si>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</si>
  <si>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</si>
  <si>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</si>
  <si>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</si>
  <si>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</si>
  <si>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</si>
  <si>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</si>
  <si>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</si>
  <si>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</si>
  <si>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</si>
  <si>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</si>
  <si>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</si>
  <si>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</si>
  <si>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</si>
  <si>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</si>
  <si>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</si>
  <si>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</si>
  <si>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</si>
  <si>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</si>
  <si>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</si>
  <si>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</si>
  <si>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</si>
  <si>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</si>
  <si>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</si>
  <si>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</si>
  <si>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</si>
  <si>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</si>
  <si>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</si>
  <si>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</si>
  <si>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</si>
  <si>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</si>
  <si>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</si>
  <si>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</si>
  <si>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</si>
  <si>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</si>
  <si>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</si>
  <si>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</si>
  <si>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</si>
  <si>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</si>
  <si>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</si>
  <si>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</si>
  <si>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</si>
  <si>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</si>
  <si>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</si>
  <si>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</si>
  <si>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</si>
  <si>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</si>
  <si>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</si>
  <si>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</si>
  <si>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</si>
  <si>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</si>
  <si>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</si>
  <si>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</si>
  <si>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</si>
  <si>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</si>
  <si>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</si>
  <si>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</si>
  <si>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</si>
  <si>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</si>
  <si>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</si>
  <si>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</si>
  <si>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</si>
  <si>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</si>
  <si>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</si>
  <si>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</si>
  <si>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</si>
  <si>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</si>
  <si>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</si>
  <si>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</si>
  <si>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</si>
  <si>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</si>
  <si>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</si>
  <si>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</si>
  <si>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</si>
  <si>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</si>
  <si>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</si>
  <si>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</si>
  <si>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</si>
  <si>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</si>
  <si>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</si>
  <si>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</si>
  <si>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</si>
  <si>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</si>
  <si>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</si>
  <si>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</si>
  <si>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</si>
  <si>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</si>
  <si>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</si>
  <si>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</si>
  <si>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</si>
  <si>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</si>
  <si>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</si>
  <si>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</si>
  <si>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</si>
  <si>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</si>
  <si>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</si>
  <si>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</si>
  <si>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</si>
  <si>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</si>
  <si>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</si>
  <si>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</si>
  <si>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</si>
  <si>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</si>
  <si>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</si>
  <si>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</si>
  <si>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</si>
  <si>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</si>
  <si>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</si>
  <si>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</si>
  <si>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</si>
  <si>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</si>
  <si>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</si>
  <si>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</si>
  <si>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</si>
  <si>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</si>
  <si>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</si>
  <si>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</si>
  <si>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</si>
  <si>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</si>
  <si>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</si>
  <si>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</si>
  <si>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</si>
  <si>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</si>
  <si>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</si>
  <si>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</si>
  <si>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</si>
  <si>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</si>
  <si>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</si>
  <si>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</si>
  <si>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</si>
  <si>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</si>
  <si>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</si>
  <si>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</si>
  <si>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</si>
  <si>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</si>
  <si>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</si>
  <si>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</si>
  <si>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</si>
  <si>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</si>
  <si>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</si>
  <si>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</si>
  <si>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</si>
  <si>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</si>
  <si>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</si>
  <si>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</si>
  <si>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</si>
  <si>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</si>
  <si>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</si>
  <si>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</si>
  <si>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</si>
  <si>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</si>
  <si>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</si>
  <si>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</si>
  <si>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</si>
  <si>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</si>
  <si>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</si>
  <si>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</si>
  <si>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</si>
  <si>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</si>
  <si>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</si>
  <si>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</si>
  <si>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</si>
  <si>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</si>
  <si>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</si>
  <si>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</si>
  <si>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</si>
  <si>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</si>
  <si>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</si>
  <si>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</si>
  <si>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</si>
  <si>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</si>
  <si>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</si>
  <si>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</si>
  <si>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</si>
  <si>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</si>
  <si>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</si>
  <si>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</si>
  <si>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</si>
  <si>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</si>
  <si>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</si>
  <si>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</si>
  <si>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</si>
  <si>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</si>
  <si>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</si>
  <si>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</si>
  <si>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</si>
  <si>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</si>
  <si>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</si>
  <si>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</si>
  <si>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</si>
  <si>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</si>
  <si>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</si>
  <si>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</si>
  <si>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</si>
  <si>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</si>
  <si>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</si>
  <si>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</si>
  <si>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</si>
  <si>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</si>
  <si>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</si>
  <si>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</si>
  <si>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</si>
  <si>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</si>
  <si>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</si>
  <si>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</si>
  <si>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</si>
  <si>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</si>
  <si>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</si>
  <si>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</si>
  <si>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</si>
  <si>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</si>
  <si>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</si>
  <si>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</si>
  <si>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</si>
  <si>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</si>
  <si>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</si>
  <si>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</si>
  <si>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</si>
  <si>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</si>
  <si>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</si>
  <si>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</si>
  <si>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</si>
  <si>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</si>
  <si>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</si>
  <si>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</si>
  <si>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</si>
  <si>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</si>
  <si>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</si>
  <si>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</si>
  <si>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</si>
  <si>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</si>
  <si>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</si>
  <si>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</si>
  <si>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</si>
  <si>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</si>
  <si>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</si>
  <si>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</si>
  <si>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</si>
  <si>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</si>
  <si>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</si>
  <si>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</si>
  <si>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</si>
  <si>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</si>
  <si>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</si>
  <si>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</si>
  <si>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</si>
  <si>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</si>
  <si>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</si>
  <si>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</si>
  <si>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</si>
  <si>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</si>
  <si>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</si>
  <si>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</si>
  <si>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</si>
  <si>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</si>
  <si>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</si>
  <si>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</si>
  <si>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</si>
  <si>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</si>
  <si>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</si>
  <si>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</si>
  <si>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</si>
  <si>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</si>
  <si>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</si>
  <si>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</si>
  <si>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</si>
  <si>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</si>
  <si>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</si>
  <si>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</si>
  <si>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</si>
  <si>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</si>
  <si>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</si>
  <si>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</si>
  <si>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</si>
  <si>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</si>
  <si>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</si>
  <si>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</si>
  <si>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</si>
  <si>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</si>
  <si>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</si>
  <si>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</si>
  <si>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</si>
  <si>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</si>
  <si>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</si>
  <si>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</si>
  <si>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</si>
  <si>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</si>
  <si>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</si>
  <si>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</si>
  <si>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</si>
  <si>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</si>
  <si>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</si>
  <si>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</si>
  <si>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</si>
  <si>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</si>
  <si>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</si>
  <si>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</si>
  <si>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</si>
  <si>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</si>
  <si>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</si>
  <si>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</si>
  <si>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</si>
  <si>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</si>
  <si>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</si>
  <si>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</si>
  <si>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</si>
  <si>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</si>
  <si>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</si>
  <si>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</si>
  <si>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</si>
  <si>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</si>
  <si>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</si>
  <si>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</si>
  <si>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</si>
  <si>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</si>
  <si>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</si>
  <si>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</si>
  <si>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</si>
  <si>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</si>
  <si>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</si>
  <si>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</si>
  <si>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</si>
  <si>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</si>
  <si>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</si>
  <si>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</si>
  <si>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</si>
  <si>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</si>
  <si>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</si>
  <si>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</si>
  <si>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</si>
  <si>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</si>
  <si>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</si>
  <si>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</si>
  <si>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</si>
  <si>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</si>
  <si>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</si>
  <si>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</si>
  <si>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</si>
  <si>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</si>
  <si>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</si>
  <si>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</si>
  <si>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</si>
  <si>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</si>
  <si>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</si>
  <si>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</si>
  <si>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</si>
  <si>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</si>
  <si>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</si>
  <si>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</si>
  <si>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</si>
  <si>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</si>
  <si>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</si>
  <si>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</si>
  <si>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</si>
  <si>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</si>
  <si>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</si>
  <si>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</si>
  <si>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</si>
  <si>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</si>
  <si>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</si>
  <si>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</si>
  <si>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</si>
  <si>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</si>
  <si>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</si>
  <si>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</si>
  <si>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</si>
  <si>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</si>
  <si>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</si>
  <si>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</si>
  <si>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</si>
  <si>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</si>
  <si>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</si>
  <si>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</si>
  <si>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</si>
  <si>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</si>
  <si>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</si>
  <si>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</si>
  <si>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</si>
  <si>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</si>
  <si>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</si>
  <si>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</si>
  <si>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</si>
  <si>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</si>
  <si>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</si>
  <si>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</si>
  <si>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</si>
  <si>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</si>
  <si>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</si>
  <si>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</si>
  <si>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</si>
  <si>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</si>
  <si>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</si>
  <si>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</si>
  <si>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</si>
  <si>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</si>
  <si>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</si>
  <si>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</si>
  <si>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</si>
  <si>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</si>
  <si>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</si>
  <si>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</si>
  <si>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</si>
  <si>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</si>
  <si>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</si>
  <si>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</si>
  <si>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</si>
  <si>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</si>
  <si>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</si>
  <si>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</si>
  <si>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</si>
  <si>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</si>
  <si>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</si>
  <si>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</si>
  <si>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</si>
  <si>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</si>
  <si>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</si>
  <si>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</si>
  <si>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</si>
  <si>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</si>
  <si>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</si>
  <si>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</si>
  <si>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</si>
  <si>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</si>
  <si>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</si>
  <si>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</si>
  <si>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</si>
  <si>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</si>
  <si>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</si>
  <si>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</si>
  <si>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</si>
  <si>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</si>
  <si>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</si>
  <si>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</si>
  <si>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</si>
  <si>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</si>
  <si>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</si>
  <si>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</si>
  <si>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</si>
  <si>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</si>
  <si>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</si>
  <si>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</si>
  <si>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</si>
  <si>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</si>
  <si>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</si>
  <si>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</si>
  <si>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</si>
  <si>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</si>
  <si>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</si>
  <si>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</si>
  <si>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</si>
  <si>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</si>
  <si>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</si>
  <si>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</si>
  <si>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</si>
  <si>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</si>
  <si>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</si>
  <si>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</si>
  <si>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</si>
  <si>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</si>
  <si>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</si>
  <si>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</si>
  <si>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</si>
  <si>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</si>
  <si>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</si>
  <si>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</si>
  <si>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</si>
  <si>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</si>
  <si>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</si>
  <si>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</si>
  <si>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</si>
  <si>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</si>
  <si>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</si>
  <si>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</si>
  <si>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</si>
  <si>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</si>
  <si>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</si>
  <si>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</si>
  <si>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</si>
  <si>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</si>
  <si>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</si>
  <si>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</si>
  <si>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</si>
  <si>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</si>
  <si>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</si>
  <si>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</si>
  <si>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</si>
  <si>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</si>
  <si>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</si>
  <si>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</si>
  <si>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</si>
  <si>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</si>
  <si>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</si>
  <si>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</si>
  <si>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</si>
  <si>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</si>
  <si>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</si>
  <si>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</si>
  <si>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</si>
  <si>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</si>
  <si>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</si>
  <si>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</si>
  <si>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</si>
  <si>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</si>
  <si>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</si>
  <si>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</si>
  <si>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</si>
  <si>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</si>
  <si>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</si>
  <si>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</si>
  <si>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</si>
  <si>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</si>
  <si>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</si>
  <si>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</si>
  <si>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</si>
  <si>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</si>
  <si>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</si>
  <si>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</si>
  <si>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</si>
  <si>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</si>
  <si>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</si>
  <si>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</si>
  <si>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</si>
  <si>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</si>
  <si>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</si>
  <si>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</si>
  <si>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</si>
  <si>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</si>
  <si>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</si>
  <si>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</si>
  <si>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</si>
  <si>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</si>
  <si>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</si>
  <si>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</si>
  <si>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</si>
  <si>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</si>
  <si>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</si>
  <si>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</si>
  <si>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</si>
  <si>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</si>
  <si>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</si>
  <si>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</si>
  <si>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</si>
  <si>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</si>
  <si>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</si>
  <si>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</si>
  <si>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</si>
  <si>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</si>
  <si>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</si>
  <si>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</si>
  <si>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</si>
  <si>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</si>
  <si>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</si>
  <si>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</si>
  <si>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</si>
  <si>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</si>
  <si>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</si>
  <si>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</si>
  <si>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</si>
  <si>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</si>
  <si>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</si>
  <si>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</si>
  <si>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</si>
  <si>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</si>
  <si>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</si>
  <si>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</si>
  <si>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</si>
  <si>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</si>
  <si>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</si>
  <si>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</si>
  <si>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</si>
  <si>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</si>
  <si>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</si>
  <si>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</si>
  <si>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</si>
  <si>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</si>
  <si>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</si>
  <si>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</si>
  <si>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</si>
  <si>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</si>
  <si>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</si>
  <si>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</si>
  <si>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</si>
  <si>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</si>
  <si>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</si>
  <si>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</si>
  <si>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</si>
  <si>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</si>
  <si>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</si>
  <si>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</si>
  <si>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</si>
  <si>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</si>
  <si>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</si>
  <si>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</si>
  <si>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</si>
  <si>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</si>
  <si>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</si>
  <si>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</si>
  <si>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</si>
  <si>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</si>
  <si>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</si>
  <si>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</si>
  <si>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</si>
  <si>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</si>
  <si>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</si>
  <si>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</si>
  <si>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</si>
  <si>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</si>
  <si>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</si>
  <si>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</si>
  <si>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</si>
  <si>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</si>
  <si>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</si>
  <si>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</si>
  <si>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</si>
  <si>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</si>
  <si>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</si>
  <si>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</si>
  <si>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</si>
  <si>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</si>
  <si>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</si>
  <si>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</si>
  <si>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</si>
  <si>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</si>
  <si>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</si>
  <si>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</si>
  <si>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</si>
  <si>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</si>
  <si>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</si>
  <si>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</si>
  <si>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</si>
  <si>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</si>
  <si>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</si>
  <si>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</si>
  <si>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</si>
  <si>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</si>
  <si>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</si>
  <si>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</si>
  <si>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</si>
  <si>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</si>
  <si>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</si>
  <si>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</si>
  <si>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</si>
  <si>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</si>
  <si>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</si>
  <si>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</si>
  <si>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</si>
  <si>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</si>
  <si>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</si>
  <si>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</si>
  <si>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</si>
  <si>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</si>
  <si>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</si>
  <si>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</si>
  <si>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</si>
  <si>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</si>
  <si>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</si>
  <si>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</si>
  <si>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</si>
  <si>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</si>
  <si>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</si>
  <si>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</si>
  <si>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</si>
  <si>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</si>
  <si>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</si>
  <si>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</si>
  <si>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</si>
  <si>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</si>
  <si>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</si>
  <si>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</si>
  <si>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</si>
  <si>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</si>
  <si>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</si>
  <si>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</si>
  <si>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</si>
  <si>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</si>
  <si>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</si>
  <si>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</si>
  <si>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</si>
  <si>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</si>
  <si>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</si>
  <si>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</si>
  <si>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</si>
  <si>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</si>
  <si>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</si>
  <si>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</si>
  <si>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</si>
  <si>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</si>
  <si>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</si>
  <si>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</si>
  <si>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</si>
  <si>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</si>
  <si>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</si>
  <si>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</si>
  <si>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</si>
  <si>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</si>
  <si>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</si>
  <si>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</si>
  <si>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</si>
  <si>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</si>
  <si>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</si>
  <si>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</si>
  <si>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</si>
  <si>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</si>
  <si>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</si>
  <si>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</si>
  <si>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</si>
  <si>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</si>
  <si>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</si>
  <si>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</si>
  <si>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</si>
  <si>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</si>
  <si>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</si>
  <si>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</si>
  <si>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</si>
  <si>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</si>
  <si>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</si>
  <si>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</si>
  <si>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</si>
  <si>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</si>
  <si>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</si>
  <si>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</si>
  <si>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</si>
  <si>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</si>
  <si>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</si>
  <si>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</si>
  <si>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</si>
  <si>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</si>
  <si>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</si>
  <si>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</si>
  <si>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</si>
  <si>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</si>
  <si>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</si>
  <si>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</si>
  <si>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</si>
  <si>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</si>
  <si>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</si>
  <si>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</si>
  <si>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</si>
  <si>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</si>
  <si>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</si>
  <si>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</si>
  <si>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</si>
  <si>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</si>
  <si>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</si>
  <si>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</si>
  <si>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</si>
  <si>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</si>
  <si>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</si>
  <si>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</si>
  <si>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</si>
  <si>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</si>
  <si>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</si>
  <si>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</si>
  <si>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</si>
  <si>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</si>
  <si>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</si>
  <si>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</si>
  <si>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</si>
  <si>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</si>
  <si>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</si>
  <si>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</si>
  <si>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</si>
  <si>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</si>
  <si>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</si>
  <si>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</si>
  <si>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</si>
  <si>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</si>
  <si>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</si>
  <si>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</si>
  <si>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</si>
  <si>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</si>
  <si>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</si>
  <si>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</si>
  <si>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</si>
  <si>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</si>
  <si>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</si>
  <si>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</si>
  <si>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</si>
  <si>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</si>
  <si>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</si>
  <si>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</si>
  <si>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</si>
  <si>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</si>
  <si>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</si>
  <si>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</si>
  <si>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</si>
  <si>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</si>
  <si>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</si>
  <si>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</si>
  <si>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</si>
  <si>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</si>
  <si>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</si>
  <si>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</si>
  <si>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</si>
  <si>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</si>
  <si>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</si>
  <si>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</si>
  <si>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</si>
  <si>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</si>
  <si>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</si>
  <si>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</si>
  <si>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</si>
  <si>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</si>
  <si>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</si>
  <si>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</si>
  <si>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</si>
  <si>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</si>
  <si>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</si>
  <si>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</si>
  <si>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</si>
  <si>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</si>
  <si>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</si>
  <si>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</si>
  <si>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</si>
  <si>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</si>
  <si>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</si>
  <si>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</si>
  <si>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</si>
  <si>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</si>
  <si>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</si>
  <si>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</si>
  <si>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</si>
  <si>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</si>
  <si>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</si>
  <si>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</si>
  <si>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</si>
  <si>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</si>
  <si>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</si>
  <si>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</si>
  <si>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</si>
  <si>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</si>
  <si>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</si>
  <si>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</si>
  <si>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</si>
  <si>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</si>
  <si>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</si>
  <si>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</si>
  <si>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</si>
  <si>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</si>
  <si>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</si>
  <si>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</si>
  <si>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</si>
  <si>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</si>
  <si>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</si>
  <si>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</si>
  <si>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</si>
  <si>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</si>
  <si>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</si>
  <si>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</si>
  <si>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</si>
  <si>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</si>
  <si>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</si>
  <si>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</si>
  <si>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</si>
  <si>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</si>
  <si>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</si>
  <si>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</si>
  <si>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</si>
  <si>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</si>
  <si>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</si>
  <si>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</si>
  <si>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</si>
  <si>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</si>
  <si>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</si>
  <si>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</si>
  <si>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</si>
  <si>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</si>
  <si>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</si>
  <si>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</si>
  <si>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</si>
  <si>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</si>
  <si>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</si>
  <si>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</si>
  <si>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</si>
  <si>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</si>
  <si>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</si>
  <si>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</si>
  <si>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</si>
  <si>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</si>
  <si>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</si>
  <si>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</si>
  <si>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</si>
  <si>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</si>
  <si>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</si>
  <si>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</si>
  <si>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</si>
  <si>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</si>
  <si>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</si>
  <si>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</si>
  <si>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</si>
  <si>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</si>
  <si>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</si>
  <si>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</si>
  <si>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</si>
  <si>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</si>
  <si>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</si>
  <si>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</si>
  <si>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</si>
  <si>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</si>
  <si>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</si>
  <si>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</si>
  <si>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</si>
  <si>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</si>
  <si>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</si>
  <si>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</si>
  <si>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</si>
  <si>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</si>
  <si>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</si>
  <si>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</si>
  <si>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</si>
  <si>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</si>
  <si>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</si>
  <si>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</si>
  <si>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</si>
  <si>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</si>
  <si>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</si>
  <si>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</si>
  <si>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</si>
  <si>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</si>
  <si>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</si>
  <si>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</si>
  <si>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</si>
  <si>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</si>
  <si>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</si>
  <si>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</si>
  <si>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</si>
  <si>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</si>
  <si>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</si>
  <si>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</si>
  <si>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</si>
  <si>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</si>
  <si>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</si>
  <si>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</si>
  <si>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</si>
  <si>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</si>
  <si>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</si>
  <si>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</si>
  <si>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</si>
  <si>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</si>
  <si>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</si>
  <si>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</si>
  <si>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</si>
  <si>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</si>
  <si>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</si>
  <si>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</si>
  <si>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</si>
  <si>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</si>
  <si>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</si>
  <si>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</si>
  <si>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</si>
  <si>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</si>
  <si>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</si>
  <si>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</si>
  <si>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</si>
  <si>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</si>
  <si>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</si>
  <si>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</si>
  <si>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</si>
  <si>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</si>
  <si>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</si>
  <si>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</si>
  <si>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</si>
  <si>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</si>
  <si>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</si>
  <si>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</si>
  <si>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</si>
  <si>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</si>
  <si>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</si>
  <si>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</si>
  <si>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</si>
  <si>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</si>
  <si>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</si>
  <si>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</si>
  <si>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</si>
  <si>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</si>
  <si>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</si>
  <si>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</si>
  <si>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</si>
  <si>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</si>
  <si>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</si>
  <si>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</si>
  <si>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</si>
  <si>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</si>
  <si>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</si>
  <si>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</si>
  <si>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</si>
  <si>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</si>
  <si>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</si>
  <si>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</si>
  <si>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</si>
  <si>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</si>
  <si>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</si>
  <si>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</si>
  <si>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</si>
  <si>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</si>
  <si>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</si>
  <si>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</si>
  <si>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</si>
  <si>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</si>
  <si>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</si>
  <si>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</si>
  <si>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</si>
  <si>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</si>
  <si>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</si>
  <si>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</si>
  <si>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</si>
  <si>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</si>
  <si>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</si>
  <si>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</si>
  <si>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</si>
  <si>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</si>
  <si>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</si>
  <si>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</si>
  <si>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</si>
  <si>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</si>
  <si>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</si>
  <si>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</si>
  <si>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</si>
  <si>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</si>
  <si>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</si>
  <si>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</si>
  <si>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</si>
  <si>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</si>
  <si>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</si>
  <si>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</si>
  <si>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</si>
  <si>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</si>
  <si>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</si>
  <si>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</si>
  <si>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</si>
  <si>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</si>
  <si>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</si>
  <si>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</si>
  <si>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</si>
  <si>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</si>
  <si>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</si>
  <si>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</si>
  <si>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</si>
  <si>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</si>
  <si>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</si>
  <si>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</si>
  <si>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</si>
  <si>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</si>
  <si>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</si>
  <si>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</si>
  <si>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</si>
  <si>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</si>
  <si>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</si>
  <si>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</si>
  <si>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</si>
  <si>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</si>
  <si>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</si>
  <si>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</si>
  <si>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</si>
  <si>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</si>
  <si>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</si>
  <si>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</si>
  <si>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</si>
  <si>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</si>
  <si>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</si>
  <si>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</si>
  <si>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</si>
  <si>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</si>
  <si>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</si>
  <si>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</si>
  <si>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</si>
  <si>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</si>
  <si>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</si>
  <si>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</si>
  <si>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</si>
  <si>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</si>
  <si>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</si>
  <si>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</si>
  <si>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</si>
  <si>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</si>
  <si>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</si>
  <si>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</si>
  <si>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</si>
  <si>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</si>
  <si>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</si>
  <si>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</si>
  <si>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</si>
  <si>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</si>
  <si>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</si>
  <si>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</si>
  <si>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</si>
  <si>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</si>
  <si>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</si>
  <si>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</si>
  <si>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</si>
  <si>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</si>
  <si>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</si>
  <si>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</si>
  <si>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</si>
  <si>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</si>
  <si>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</si>
  <si>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</si>
  <si>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</si>
  <si>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</si>
  <si>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</si>
  <si>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</si>
  <si>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</si>
  <si>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</si>
  <si>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</si>
  <si>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</si>
  <si>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</si>
  <si>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</si>
  <si>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</si>
  <si>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</si>
  <si>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</si>
  <si>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</si>
  <si>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</si>
  <si>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</si>
  <si>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</si>
  <si>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</si>
  <si>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</si>
  <si>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</si>
  <si>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</si>
  <si>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</si>
  <si>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</si>
  <si>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</si>
  <si>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</si>
  <si>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</si>
  <si>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</si>
  <si>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</si>
  <si>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</si>
  <si>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</si>
  <si>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</si>
  <si>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</si>
  <si>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</si>
  <si>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</si>
  <si>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</si>
  <si>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</si>
  <si>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</si>
  <si>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</si>
  <si>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</si>
  <si>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</si>
  <si>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</si>
  <si>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</si>
  <si>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</si>
  <si>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</si>
  <si>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</si>
  <si>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</si>
  <si>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</si>
  <si>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</si>
  <si>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</si>
  <si>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</si>
  <si>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</si>
  <si>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</si>
  <si>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</si>
  <si>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</si>
  <si>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</si>
  <si>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</si>
  <si>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</si>
  <si>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</si>
  <si>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</si>
  <si>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</si>
  <si>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</si>
  <si>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</si>
  <si>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</si>
  <si>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</si>
  <si>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</si>
  <si>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</si>
  <si>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</si>
  <si>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</si>
  <si>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</si>
  <si>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</si>
  <si>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</si>
  <si>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</si>
  <si>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</si>
  <si>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</si>
  <si>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</si>
  <si>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</si>
  <si>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</si>
  <si>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</si>
  <si>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</si>
  <si>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</si>
  <si>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</si>
  <si>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</si>
  <si>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</si>
  <si>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</si>
  <si>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</si>
  <si>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</si>
  <si>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</si>
  <si>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</si>
  <si>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</si>
  <si>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</si>
  <si>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</si>
  <si>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</si>
  <si>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</si>
  <si>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</si>
  <si>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</si>
  <si>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</si>
  <si>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</si>
  <si>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</si>
  <si>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</si>
  <si>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</si>
  <si>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</si>
  <si>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</si>
  <si>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</si>
  <si>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</si>
  <si>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</si>
  <si>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</si>
  <si>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</si>
  <si>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</si>
  <si>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</si>
  <si>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</si>
  <si>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</si>
  <si>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</si>
  <si>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</si>
  <si>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</si>
  <si>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</si>
  <si>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</si>
  <si>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</si>
  <si>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</si>
  <si>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</si>
  <si>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</si>
  <si>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</si>
  <si>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</si>
  <si>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</si>
  <si>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</si>
  <si>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</si>
  <si>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</si>
  <si>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</si>
  <si>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</si>
  <si>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</si>
  <si>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</si>
  <si>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</si>
  <si>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</si>
  <si>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</si>
  <si>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</si>
  <si>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</si>
  <si>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</si>
  <si>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</si>
  <si>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</si>
  <si>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</si>
  <si>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</si>
  <si>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</si>
  <si>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</si>
  <si>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</si>
  <si>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</si>
  <si>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</si>
  <si>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</si>
  <si>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</si>
  <si>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</si>
  <si>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</si>
  <si>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</si>
  <si>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</si>
  <si>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</si>
  <si>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</si>
  <si>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</si>
  <si>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</si>
  <si>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</si>
  <si>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</si>
  <si>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</si>
  <si>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</si>
  <si>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</si>
  <si>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</si>
  <si>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</si>
  <si>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</si>
  <si>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</si>
  <si>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</si>
  <si>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</si>
  <si>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</si>
  <si>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</si>
  <si>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</si>
  <si>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</si>
  <si>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</si>
  <si>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</si>
  <si>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</si>
  <si>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</si>
  <si>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</si>
  <si>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</si>
  <si>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</si>
  <si>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</si>
  <si>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</si>
  <si>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</si>
  <si>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</si>
  <si>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</si>
  <si>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</si>
  <si>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</si>
  <si>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</si>
  <si>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</si>
  <si>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</si>
  <si>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</si>
  <si>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</si>
  <si>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</si>
  <si>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</si>
  <si>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</si>
  <si>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</si>
  <si>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</si>
  <si>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</si>
  <si>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</si>
  <si>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</si>
  <si>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</si>
  <si>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</si>
  <si>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</si>
  <si>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</si>
  <si>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</si>
  <si>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</si>
  <si>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</si>
  <si>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</si>
  <si>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</si>
  <si>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</si>
  <si>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</si>
  <si>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</si>
  <si>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</si>
  <si>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</si>
  <si>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</si>
  <si>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</si>
  <si>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</si>
  <si>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</si>
  <si>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</si>
  <si>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</si>
  <si>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</si>
  <si>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</si>
  <si>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</si>
  <si>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</si>
  <si>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</si>
  <si>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</si>
  <si>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</si>
  <si>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</si>
  <si>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</si>
  <si>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</si>
  <si>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</si>
  <si>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</si>
  <si>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</si>
  <si>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</si>
  <si>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</si>
  <si>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</si>
  <si>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</si>
  <si>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</si>
  <si>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</si>
  <si>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</si>
  <si>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</si>
  <si>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</si>
  <si>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</si>
  <si>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</si>
  <si>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</si>
  <si>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</si>
  <si>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</si>
  <si>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</si>
  <si>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</si>
  <si>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</si>
  <si>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</si>
  <si>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</si>
  <si>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</si>
  <si>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</si>
  <si>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</si>
  <si>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</si>
  <si>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</si>
  <si>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</si>
  <si>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</si>
  <si>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</si>
  <si>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</si>
  <si>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</si>
  <si>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</si>
  <si>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</si>
  <si>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</si>
  <si>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</si>
  <si>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</si>
  <si>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</si>
  <si>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</si>
  <si>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</si>
  <si>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</si>
  <si>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</si>
  <si>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</si>
  <si>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</si>
  <si>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</si>
  <si>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</si>
  <si>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</si>
  <si>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</si>
  <si>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</si>
  <si>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</si>
  <si>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</si>
  <si>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</si>
  <si>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</si>
  <si>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</si>
  <si>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</si>
  <si>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</si>
  <si>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</si>
  <si>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</si>
  <si>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</si>
  <si>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</si>
  <si>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</si>
  <si>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</si>
  <si>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</si>
  <si>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</si>
  <si>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</si>
  <si>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</si>
  <si>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</si>
  <si>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</si>
  <si>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</si>
  <si>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</si>
  <si>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</si>
  <si>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</si>
  <si>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</si>
  <si>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</si>
  <si>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</si>
  <si>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</si>
  <si>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</si>
  <si>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</si>
  <si>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</si>
  <si>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</si>
  <si>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</si>
  <si>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</si>
  <si>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</si>
  <si>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</si>
  <si>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</si>
  <si>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</si>
  <si>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</si>
  <si>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</si>
  <si>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</si>
  <si>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</si>
  <si>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</si>
  <si>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</si>
  <si>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</si>
  <si>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</si>
  <si>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</si>
  <si>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</si>
  <si>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</si>
  <si>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</si>
  <si>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</si>
  <si>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</si>
  <si>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</si>
  <si>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</si>
  <si>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</si>
  <si>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</si>
  <si>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</si>
  <si>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</si>
  <si>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</si>
  <si>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</si>
  <si>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</si>
  <si>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</si>
  <si>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</si>
  <si>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</si>
  <si>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</si>
  <si>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</si>
  <si>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</si>
  <si>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</si>
  <si>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</si>
  <si>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</si>
  <si>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</si>
  <si>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</si>
  <si>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</si>
  <si>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</si>
  <si>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</si>
  <si>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</si>
  <si>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</si>
  <si>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</si>
  <si>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</si>
  <si>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</si>
  <si>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</si>
  <si>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</si>
  <si>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</si>
  <si>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</si>
  <si>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</si>
  <si>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</si>
  <si>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</si>
  <si>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</si>
  <si>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</si>
  <si>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</si>
  <si>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</si>
  <si>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</si>
  <si>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</si>
  <si>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</si>
  <si>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</si>
  <si>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</si>
  <si>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</si>
  <si>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</si>
  <si>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</si>
  <si>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</si>
  <si>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</si>
  <si>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</si>
  <si>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</si>
  <si>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</si>
  <si>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</si>
  <si>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</si>
  <si>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</si>
  <si>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</si>
  <si>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</si>
  <si>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</si>
  <si>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</si>
  <si>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</si>
  <si>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</si>
  <si>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</si>
  <si>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</si>
  <si>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</si>
  <si>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</si>
  <si>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</si>
  <si>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</si>
  <si>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</si>
  <si>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</si>
  <si>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</si>
  <si>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</si>
  <si>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</si>
  <si>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</si>
  <si>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</si>
  <si>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</si>
  <si>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</si>
  <si>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</si>
  <si>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</si>
  <si>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</si>
  <si>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</si>
  <si>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</si>
  <si>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</si>
  <si>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</si>
  <si>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</si>
  <si>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</si>
  <si>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</si>
  <si>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</si>
  <si>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</si>
  <si>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</si>
  <si>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</si>
  <si>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</si>
  <si>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</si>
  <si>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</si>
  <si>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</si>
  <si>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</si>
  <si>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</si>
  <si>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</si>
  <si>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</si>
  <si>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</si>
  <si>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</si>
  <si>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</si>
  <si>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</si>
  <si>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</si>
  <si>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</si>
  <si>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</si>
  <si>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</si>
  <si>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</si>
  <si>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</si>
  <si>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</si>
  <si>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</si>
  <si>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</si>
  <si>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</si>
  <si>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</si>
  <si>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</si>
  <si>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</si>
  <si>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</si>
  <si>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</si>
  <si>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</si>
  <si>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</si>
  <si>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</si>
  <si>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</si>
  <si>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</si>
  <si>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</si>
  <si>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</si>
  <si>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</si>
  <si>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</si>
  <si>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</si>
  <si>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</si>
  <si>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</si>
  <si>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</si>
  <si>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</si>
  <si>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</si>
  <si>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</si>
  <si>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</si>
  <si>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</si>
  <si>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</si>
  <si>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</si>
  <si>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</si>
  <si>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</si>
  <si>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</si>
  <si>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</si>
  <si>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</si>
  <si>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</si>
  <si>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</si>
  <si>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</si>
  <si>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</si>
  <si>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</si>
  <si>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</si>
  <si>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</si>
  <si>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</si>
  <si>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</si>
  <si>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</si>
  <si>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</si>
  <si>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</si>
  <si>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</si>
  <si>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</si>
  <si>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</si>
  <si>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</si>
  <si>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</si>
  <si>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</si>
  <si>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</si>
  <si>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</si>
  <si>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</si>
  <si>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</si>
  <si>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</si>
  <si>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</si>
  <si>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</si>
  <si>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</si>
  <si>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</si>
  <si>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</si>
  <si>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</si>
  <si>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</si>
  <si>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</si>
  <si>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</si>
  <si>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</si>
  <si>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</si>
  <si>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</si>
  <si>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</si>
  <si>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</si>
  <si>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</si>
  <si>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</si>
  <si>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</si>
  <si>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</si>
  <si>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</si>
  <si>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</si>
  <si>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</si>
  <si>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</si>
  <si>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</si>
  <si>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</si>
  <si>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</si>
  <si>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</si>
  <si>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</si>
  <si>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</si>
  <si>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</si>
  <si>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</si>
  <si>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</si>
  <si>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</si>
  <si>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</si>
  <si>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</si>
  <si>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</si>
  <si>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</si>
  <si>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</si>
  <si>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</si>
  <si>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</si>
  <si>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</si>
  <si>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</si>
  <si>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</si>
  <si>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</si>
  <si>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</si>
  <si>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</si>
  <si>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</si>
  <si>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</si>
  <si>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</si>
  <si>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</si>
  <si>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</si>
  <si>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</si>
  <si>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</si>
  <si>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</si>
  <si>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</si>
  <si>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</si>
  <si>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</si>
  <si>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</si>
  <si>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</si>
  <si>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</si>
  <si>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</si>
  <si>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</si>
  <si>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</si>
  <si>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</si>
  <si>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</si>
  <si>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</si>
  <si>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</si>
  <si>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</si>
  <si>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</si>
  <si>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</si>
  <si>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</si>
  <si>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</si>
  <si>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</si>
  <si>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</si>
  <si>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</si>
  <si>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</si>
  <si>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</si>
  <si>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</si>
  <si>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</si>
  <si>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</si>
  <si>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</si>
  <si>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</si>
  <si>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</si>
  <si>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</si>
  <si>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</si>
  <si>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</si>
  <si>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</si>
  <si>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</si>
  <si>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</si>
  <si>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</si>
  <si>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</si>
  <si>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</si>
  <si>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</si>
  <si>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</si>
  <si>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</si>
  <si>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</si>
  <si>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</si>
  <si>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</si>
  <si>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</si>
  <si>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</si>
  <si>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</si>
  <si>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</si>
  <si>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</si>
  <si>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</si>
  <si>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</si>
  <si>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</si>
  <si>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</si>
  <si>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</si>
  <si>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</si>
  <si>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</si>
  <si>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</si>
  <si>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</si>
  <si>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</si>
  <si>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</si>
  <si>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</si>
  <si>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</si>
  <si>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</si>
  <si>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</si>
  <si>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</si>
  <si>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</si>
  <si>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</si>
  <si>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</si>
  <si>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</si>
  <si>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</si>
  <si>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</si>
  <si>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</si>
  <si>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</si>
  <si>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</si>
  <si>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</si>
  <si>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</si>
  <si>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</si>
  <si>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</si>
  <si>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</si>
  <si>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</si>
  <si>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</si>
  <si>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</si>
  <si>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</si>
  <si>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</si>
  <si>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</si>
  <si>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</si>
  <si>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</si>
  <si>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</si>
  <si>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</si>
  <si>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</si>
  <si>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</si>
  <si>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</si>
  <si>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</si>
  <si>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</si>
  <si>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</si>
  <si>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</si>
  <si>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</si>
  <si>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</si>
  <si>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</si>
  <si>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</si>
  <si>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</si>
  <si>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</si>
  <si>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</si>
  <si>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</si>
  <si>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</si>
  <si>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</si>
  <si>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</si>
  <si>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</si>
  <si>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</si>
  <si>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</si>
  <si>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</si>
  <si>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</si>
  <si>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</si>
  <si>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</si>
  <si>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</si>
  <si>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</si>
  <si>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</si>
  <si>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</si>
  <si>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</si>
  <si>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</si>
  <si>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</si>
  <si>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</si>
  <si>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</si>
  <si>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</si>
  <si>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</si>
  <si>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</si>
  <si>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</si>
  <si>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</si>
  <si>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</si>
  <si>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</si>
  <si>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</si>
  <si>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</si>
  <si>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</si>
  <si>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</si>
  <si>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</si>
  <si>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</si>
  <si>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</si>
  <si>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</si>
  <si>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</si>
  <si>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</si>
  <si>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</si>
  <si>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</si>
  <si>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</si>
  <si>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</si>
  <si>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</si>
  <si>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</si>
  <si>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</si>
  <si>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</si>
  <si>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</si>
  <si>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</si>
  <si>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</si>
  <si>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</si>
  <si>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</si>
  <si>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</si>
  <si>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</si>
  <si>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</si>
  <si>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</si>
  <si>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</si>
  <si>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</si>
  <si>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</si>
  <si>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</si>
  <si>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</si>
  <si>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</si>
  <si>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</si>
  <si>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</si>
  <si>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</si>
  <si>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</si>
  <si>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</si>
  <si>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</si>
  <si>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</si>
  <si>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</si>
  <si>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</si>
  <si>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</si>
  <si>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</si>
  <si>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</si>
  <si>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</si>
  <si>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</si>
  <si>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</si>
  <si>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</si>
  <si>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</si>
  <si>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</si>
  <si>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</si>
  <si>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</si>
  <si>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</si>
  <si>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</si>
  <si>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</si>
  <si>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</si>
  <si>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</si>
  <si>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</si>
  <si>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</si>
  <si>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</si>
  <si>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</si>
  <si>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</si>
  <si>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</si>
  <si>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</si>
  <si>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</si>
  <si>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</si>
  <si>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</si>
  <si>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</si>
  <si>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</si>
  <si>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</si>
  <si>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</si>
  <si>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</si>
  <si>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</si>
  <si>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</si>
  <si>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</si>
  <si>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</si>
  <si>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</si>
  <si>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</si>
  <si>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</si>
  <si>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</si>
  <si>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</si>
  <si>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</si>
  <si>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</si>
  <si>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</si>
  <si>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</si>
  <si>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</si>
  <si>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</si>
  <si>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</si>
  <si>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</si>
  <si>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</si>
  <si>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</si>
  <si>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</si>
  <si>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</si>
  <si>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</si>
  <si>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</si>
  <si>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</si>
  <si>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</si>
  <si>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</si>
  <si>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</si>
  <si>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</si>
  <si>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</si>
  <si>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</si>
  <si>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</si>
  <si>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</si>
  <si>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</si>
  <si>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</si>
  <si>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</si>
  <si>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</si>
  <si>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</si>
  <si>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</si>
  <si>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</si>
  <si>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</si>
  <si>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</si>
  <si>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</si>
  <si>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</si>
  <si>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</si>
  <si>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</si>
  <si>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</si>
  <si>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</si>
  <si>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</si>
  <si>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</si>
  <si>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</si>
  <si>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</si>
  <si>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</si>
  <si>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</si>
  <si>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</si>
  <si>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</si>
  <si>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</si>
  <si>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</si>
  <si>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</si>
  <si>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</si>
  <si>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</si>
  <si>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</si>
  <si>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</si>
  <si>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</si>
  <si>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</si>
  <si>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</si>
  <si>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</si>
  <si>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</si>
  <si>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</si>
  <si>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</si>
  <si>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</si>
  <si>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</si>
  <si>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</si>
  <si>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</si>
  <si>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</si>
  <si>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</si>
  <si>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</si>
  <si>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</si>
  <si>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</si>
  <si>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</si>
  <si>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</si>
  <si>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</si>
  <si>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</si>
  <si>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</si>
  <si>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</si>
  <si>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</si>
  <si>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</si>
  <si>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</si>
  <si>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</si>
  <si>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</si>
  <si>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</si>
  <si>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</si>
  <si>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</si>
  <si>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</si>
  <si>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</si>
  <si>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</si>
  <si>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</si>
  <si>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</si>
  <si>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</si>
  <si>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</si>
  <si>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</si>
  <si>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</si>
  <si>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</si>
  <si>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</si>
  <si>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</si>
  <si>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</si>
  <si>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</si>
  <si>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</si>
  <si>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</si>
  <si>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</si>
  <si>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</si>
  <si>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</si>
  <si>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</si>
  <si>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</si>
  <si>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</si>
  <si>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</si>
  <si>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</si>
  <si>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</si>
  <si>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</si>
  <si>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</si>
  <si>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</si>
  <si>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</si>
  <si>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</si>
  <si>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</si>
  <si>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</si>
  <si>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</si>
  <si>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</si>
  <si>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</si>
  <si>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</si>
  <si>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</si>
  <si>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</si>
  <si>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</si>
  <si>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</si>
  <si>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</si>
  <si>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</si>
  <si>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</si>
  <si>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</si>
  <si>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</si>
  <si>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</si>
  <si>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</si>
  <si>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</si>
  <si>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</si>
  <si>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</si>
  <si>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</si>
  <si>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</si>
  <si>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</si>
  <si>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</si>
  <si>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</si>
  <si>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</si>
  <si>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</si>
  <si>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</si>
  <si>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</si>
  <si>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</si>
  <si>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</si>
  <si>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</si>
  <si>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</si>
  <si>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</si>
  <si>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</si>
  <si>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</si>
  <si>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</si>
  <si>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</si>
  <si>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</si>
  <si>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</si>
  <si>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</si>
  <si>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</si>
  <si>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</si>
  <si>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</si>
  <si>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</si>
  <si>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</si>
  <si>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</si>
  <si>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</si>
  <si>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</si>
  <si>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</si>
  <si>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</si>
  <si>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</si>
  <si>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</si>
  <si>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</si>
  <si>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</si>
  <si>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</si>
  <si>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</si>
  <si>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</si>
  <si>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</si>
  <si>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</si>
  <si>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</si>
  <si>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</si>
  <si>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</si>
  <si>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</si>
  <si>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</si>
  <si>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</si>
  <si>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</si>
  <si>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</si>
  <si>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</si>
  <si>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</si>
  <si>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</si>
  <si>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</si>
  <si>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</si>
  <si>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</si>
  <si>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</si>
  <si>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</si>
  <si>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</si>
  <si>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</si>
  <si>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</si>
  <si>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</si>
  <si>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</si>
  <si>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</si>
  <si>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</si>
  <si>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</si>
  <si>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</si>
  <si>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</si>
  <si>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</si>
  <si>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</si>
  <si>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</si>
  <si>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</si>
  <si>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</si>
  <si>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</si>
  <si>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</si>
  <si>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</si>
  <si>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</si>
  <si>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</si>
  <si>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</si>
  <si>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</si>
  <si>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</si>
  <si>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</si>
  <si>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</si>
  <si>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</si>
  <si>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</si>
  <si>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</si>
  <si>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</si>
  <si>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</si>
  <si>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</si>
  <si>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</si>
  <si>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</si>
  <si>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</si>
  <si>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</si>
  <si>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</si>
  <si>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</si>
  <si>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</si>
  <si>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</si>
  <si>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</si>
  <si>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</si>
  <si>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</si>
  <si>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</si>
  <si>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</si>
  <si>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</si>
  <si>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</si>
  <si>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</si>
  <si>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</si>
  <si>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</si>
  <si>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</si>
  <si>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</si>
  <si>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</si>
  <si>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</si>
  <si>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</si>
  <si>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</si>
  <si>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</si>
  <si>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</si>
  <si>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</si>
  <si>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</si>
  <si>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</si>
  <si>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</si>
  <si>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</si>
  <si>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</si>
  <si>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</si>
  <si>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</si>
  <si>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</si>
  <si>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</si>
  <si>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</si>
  <si>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</si>
  <si>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</si>
  <si>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</si>
  <si>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</si>
  <si>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</si>
  <si>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</si>
  <si>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</si>
  <si>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</si>
  <si>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</si>
  <si>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</si>
  <si>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</si>
  <si>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</si>
  <si>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</si>
  <si>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</si>
  <si>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</si>
  <si>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</si>
  <si>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</si>
  <si>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</si>
  <si>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</si>
  <si>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</si>
  <si>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</si>
  <si>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</si>
  <si>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</si>
  <si>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</si>
  <si>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</si>
  <si>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</si>
  <si>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</si>
  <si>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</si>
  <si>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</si>
  <si>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</si>
  <si>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</si>
  <si>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</si>
  <si>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</si>
  <si>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</si>
  <si>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</si>
  <si>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</si>
  <si>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</si>
  <si>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</si>
  <si>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</si>
  <si>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</si>
  <si>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</si>
  <si>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</si>
  <si>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</si>
  <si>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</si>
  <si>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</si>
  <si>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</si>
  <si>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</si>
  <si>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</si>
  <si>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</si>
  <si>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</si>
  <si>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</si>
  <si>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</si>
  <si>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</si>
  <si>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</si>
  <si>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</si>
  <si>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</si>
  <si>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</si>
  <si>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</si>
  <si>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</si>
  <si>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</si>
  <si>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</si>
  <si>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</si>
  <si>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</si>
  <si>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</si>
  <si>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</si>
  <si>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</si>
  <si>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</si>
  <si>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</si>
  <si>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</si>
  <si>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</si>
  <si>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</si>
  <si>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</si>
  <si>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</si>
  <si>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</si>
  <si>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</si>
  <si>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</si>
  <si>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</si>
  <si>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</si>
  <si>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</si>
  <si>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</si>
  <si>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</si>
  <si>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</si>
  <si>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</si>
  <si>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</si>
  <si>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</si>
  <si>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</si>
  <si>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</si>
  <si>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</si>
  <si>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</si>
  <si>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</si>
  <si>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</si>
  <si>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</si>
  <si>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</si>
  <si>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</si>
  <si>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</si>
  <si>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</si>
  <si>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</si>
  <si>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</si>
  <si>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</si>
  <si>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</si>
  <si>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</si>
  <si>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</si>
  <si>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</si>
  <si>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</si>
  <si>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</si>
  <si>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</si>
  <si>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</si>
  <si>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</si>
  <si>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</si>
  <si>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</si>
  <si>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</si>
  <si>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</si>
  <si>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</si>
  <si>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</si>
  <si>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</si>
  <si>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</si>
  <si>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</si>
  <si>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</si>
  <si>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</si>
  <si>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</si>
  <si>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</si>
  <si>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</si>
  <si>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</si>
  <si>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</si>
  <si>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</si>
  <si>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</si>
  <si>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</si>
  <si>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</si>
  <si>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</si>
  <si>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</si>
  <si>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</si>
  <si>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</si>
  <si>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</si>
  <si>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</si>
  <si>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</si>
  <si>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</si>
  <si>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</si>
  <si>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</si>
  <si>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</si>
  <si>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</si>
  <si>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</si>
  <si>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</si>
  <si>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</si>
  <si>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</si>
  <si>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</si>
  <si>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</si>
  <si>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</si>
  <si>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</si>
  <si>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</si>
  <si>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</si>
  <si>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</si>
  <si>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</si>
  <si>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</si>
  <si>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</si>
  <si>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</si>
  <si>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</si>
  <si>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</si>
  <si>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</si>
  <si>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</si>
  <si>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</si>
  <si>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</si>
  <si>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</si>
  <si>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</si>
  <si>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</si>
  <si>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</si>
  <si>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</si>
  <si>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</si>
  <si>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</si>
  <si>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</si>
  <si>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</si>
  <si>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</si>
  <si>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</si>
  <si>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</si>
  <si>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</si>
  <si>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</si>
  <si>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</si>
  <si>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</si>
  <si>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</si>
  <si>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</si>
  <si>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</si>
  <si>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</si>
  <si>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</si>
  <si>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</si>
  <si>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</si>
  <si>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</si>
  <si>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</si>
  <si>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</si>
  <si>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</si>
  <si>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</si>
  <si>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</si>
  <si>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</si>
  <si>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</si>
  <si>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</si>
  <si>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</si>
  <si>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</si>
  <si>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</si>
  <si>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</si>
  <si>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</si>
  <si>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</si>
  <si>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</si>
  <si>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</si>
  <si>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</si>
  <si>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</si>
  <si>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</si>
  <si>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</si>
  <si>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</si>
  <si>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</si>
  <si>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</si>
  <si>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</si>
  <si>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</si>
  <si>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</si>
  <si>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</si>
  <si>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</si>
  <si>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</si>
  <si>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</si>
  <si>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</si>
  <si>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</si>
  <si>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</si>
  <si>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</si>
  <si>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</si>
  <si>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</si>
  <si>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</si>
  <si>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</si>
  <si>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</si>
  <si>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</si>
  <si>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</si>
  <si>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</si>
  <si>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</si>
  <si>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</si>
  <si>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</si>
  <si>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</si>
  <si>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</si>
  <si>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</si>
  <si>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</si>
  <si>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</si>
  <si>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</si>
  <si>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</si>
  <si>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</si>
  <si>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</si>
  <si>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</si>
  <si>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</si>
  <si>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</si>
  <si>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</si>
  <si>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</si>
  <si>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</si>
  <si>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</si>
  <si>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</si>
  <si>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</si>
  <si>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</si>
  <si>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</si>
  <si>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</si>
  <si>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</si>
  <si>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</si>
  <si>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</si>
  <si>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</si>
  <si>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</si>
  <si>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</si>
  <si>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</si>
  <si>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</si>
  <si>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</si>
  <si>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</si>
  <si>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</si>
  <si>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</si>
  <si>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</si>
  <si>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</si>
  <si>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</si>
  <si>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</si>
  <si>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</si>
  <si>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</si>
  <si>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</si>
  <si>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</si>
  <si>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</si>
  <si>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</si>
  <si>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</si>
  <si>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</si>
  <si>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</si>
  <si>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</si>
  <si>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</si>
  <si>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</si>
  <si>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</si>
  <si>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</si>
  <si>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</si>
  <si>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</si>
  <si>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</si>
  <si>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</si>
  <si>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</si>
  <si>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</si>
  <si>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</si>
  <si>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</si>
  <si>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</si>
  <si>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</si>
  <si>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</si>
  <si>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</si>
  <si>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</si>
  <si>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</si>
  <si>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</si>
  <si>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</si>
  <si>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</si>
  <si>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</si>
  <si>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</si>
  <si>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</si>
  <si>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</si>
  <si>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</si>
  <si>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</si>
  <si>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</si>
  <si>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</si>
  <si>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</si>
  <si>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</si>
  <si>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</si>
  <si>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</si>
  <si>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</si>
  <si>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</si>
  <si>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</si>
  <si>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</si>
  <si>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</si>
  <si>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</si>
  <si>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</si>
  <si>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</si>
  <si>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</si>
  <si>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</si>
  <si>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</si>
  <si>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</si>
  <si>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</si>
  <si>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</si>
  <si>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</si>
  <si>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</si>
  <si>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</si>
  <si>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</si>
  <si>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</si>
  <si>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</si>
  <si>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</si>
  <si>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</si>
  <si>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</si>
  <si>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</si>
  <si>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</si>
  <si>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</si>
  <si>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</si>
  <si>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</si>
  <si>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</si>
  <si>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</si>
  <si>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</si>
  <si>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</si>
  <si>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</si>
  <si>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</si>
  <si>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</si>
  <si>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</si>
  <si>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</si>
  <si>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</si>
  <si>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</si>
  <si>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</si>
  <si>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</si>
  <si>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</si>
  <si>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</si>
  <si>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</si>
  <si>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</si>
  <si>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</si>
  <si>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</si>
  <si>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</si>
  <si>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</si>
  <si>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</si>
  <si>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</si>
  <si>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</si>
  <si>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</si>
  <si>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</si>
  <si>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</si>
  <si>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</si>
  <si>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</si>
  <si>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</si>
  <si>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</si>
  <si>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</si>
  <si>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</si>
  <si>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</si>
  <si>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</si>
  <si>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</si>
  <si>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</si>
  <si>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</si>
  <si>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</si>
  <si>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</si>
  <si>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</si>
  <si>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</si>
  <si>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</si>
  <si>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</si>
  <si>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</si>
  <si>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</si>
  <si>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</si>
  <si>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</si>
  <si>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</si>
  <si>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</si>
  <si>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</si>
  <si>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</si>
  <si>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</si>
  <si>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</si>
  <si>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</si>
  <si>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</si>
  <si>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</si>
  <si>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</si>
  <si>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</si>
  <si>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</si>
  <si>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</si>
  <si>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</si>
  <si>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</si>
  <si>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</si>
  <si>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</si>
  <si>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</si>
  <si>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</si>
  <si>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</si>
  <si>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</si>
  <si>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</si>
  <si>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</si>
  <si>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</si>
  <si>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</si>
  <si>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</si>
  <si>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</si>
  <si>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</si>
  <si>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</si>
  <si>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</si>
  <si>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</si>
  <si>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</si>
  <si>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</si>
  <si>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</si>
  <si>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</si>
  <si>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</si>
  <si>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</si>
  <si>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</si>
  <si>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</si>
  <si>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</si>
  <si>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</si>
  <si>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</si>
  <si>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</si>
  <si>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</si>
  <si>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</si>
  <si>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</si>
  <si>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</si>
  <si>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</si>
  <si>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</si>
  <si>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</si>
  <si>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</si>
  <si>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</si>
  <si>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</si>
  <si>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</si>
  <si>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</si>
  <si>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</si>
  <si>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</si>
  <si>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</si>
  <si>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</si>
  <si>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</si>
  <si>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</si>
  <si>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</si>
  <si>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</si>
  <si>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</si>
  <si>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</si>
  <si>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</si>
  <si>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</si>
  <si>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</si>
  <si>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</si>
  <si>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</si>
  <si>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</si>
  <si>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</si>
  <si>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</si>
  <si>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</si>
  <si>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</si>
  <si>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</si>
  <si>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</si>
  <si>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</si>
  <si>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</si>
  <si>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</si>
  <si>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</si>
  <si>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</si>
  <si>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</si>
  <si>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</si>
  <si>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</si>
  <si>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</si>
  <si>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</si>
  <si>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</si>
  <si>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</si>
  <si>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</si>
  <si>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</si>
  <si>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</si>
  <si>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</si>
  <si>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</si>
  <si>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</si>
  <si>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</si>
  <si>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</si>
  <si>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</si>
  <si>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</si>
  <si>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</si>
  <si>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</si>
  <si>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</si>
  <si>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</si>
  <si>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</si>
  <si>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</si>
  <si>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</si>
  <si>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</si>
  <si>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</si>
  <si>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</si>
  <si>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</si>
  <si>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</si>
  <si>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</si>
  <si>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</si>
  <si>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</si>
  <si>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</si>
  <si>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</si>
  <si>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</si>
  <si>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</si>
  <si>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</si>
  <si>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</si>
  <si>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</si>
  <si>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</si>
  <si>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</si>
  <si>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</si>
  <si>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</si>
  <si>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</si>
  <si>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</si>
  <si>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</si>
  <si>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</si>
  <si>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</si>
  <si>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</si>
  <si>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</si>
  <si>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</si>
  <si>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</si>
  <si>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</si>
  <si>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</si>
  <si>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</si>
  <si>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</si>
  <si>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</si>
  <si>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</si>
  <si>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</si>
  <si>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</si>
  <si>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</si>
  <si>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</si>
  <si>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</si>
  <si>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</si>
  <si>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</si>
  <si>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</si>
  <si>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</si>
  <si>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</si>
  <si>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</si>
  <si>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</si>
  <si>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</si>
  <si>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</si>
  <si>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</si>
  <si>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</si>
  <si>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</si>
  <si>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</si>
  <si>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</si>
  <si>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</si>
  <si>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</si>
  <si>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</si>
  <si>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</si>
  <si>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</si>
  <si>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</si>
  <si>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</si>
  <si>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</si>
  <si>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</si>
  <si>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</si>
  <si>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</si>
  <si>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</si>
  <si>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</si>
  <si>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</si>
  <si>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</si>
  <si>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</si>
  <si>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</si>
  <si>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</si>
  <si>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</si>
  <si>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</si>
  <si>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</si>
  <si>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</si>
  <si>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</si>
  <si>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</si>
  <si>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</si>
  <si>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</si>
  <si>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</si>
  <si>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</si>
  <si>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</si>
  <si>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</si>
  <si>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</si>
  <si>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</si>
  <si>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</si>
  <si>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</si>
  <si>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</si>
  <si>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</si>
  <si>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</si>
  <si>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</si>
  <si>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</si>
  <si>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</si>
  <si>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</si>
  <si>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</si>
  <si>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</si>
  <si>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</si>
  <si>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</si>
  <si>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</si>
  <si>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</si>
  <si>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</si>
  <si>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</si>
  <si>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</si>
  <si>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</si>
  <si>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</si>
  <si>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</si>
  <si>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</si>
  <si>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</si>
  <si>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</si>
  <si>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</si>
  <si>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</si>
  <si>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</si>
  <si>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</si>
  <si>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</si>
  <si>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</si>
  <si>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</si>
  <si>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</si>
  <si>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</si>
  <si>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</si>
  <si>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</si>
  <si>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</si>
  <si>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</si>
  <si>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</si>
  <si>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</si>
  <si>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</si>
  <si>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</si>
  <si>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</si>
  <si>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</si>
  <si>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</si>
  <si>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</si>
  <si>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</si>
  <si>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</si>
  <si>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</si>
  <si>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</si>
  <si>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</si>
  <si>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</si>
  <si>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</si>
  <si>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</si>
  <si>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</si>
  <si>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</si>
  <si>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</si>
  <si>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</si>
  <si>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</si>
  <si>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</si>
  <si>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</si>
  <si>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</si>
  <si>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</si>
  <si>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</si>
  <si>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</si>
  <si>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</si>
  <si>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</si>
  <si>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</si>
  <si>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</si>
  <si>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</si>
  <si>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</si>
  <si>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</si>
  <si>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</si>
  <si>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</si>
  <si>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</si>
  <si>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</si>
  <si>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</si>
  <si>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</si>
  <si>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</si>
  <si>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</si>
  <si>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</si>
  <si>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</si>
  <si>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</si>
  <si>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</si>
  <si>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</si>
  <si>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</si>
  <si>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</si>
  <si>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</si>
  <si>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</si>
  <si>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</si>
  <si>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</si>
  <si>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</si>
  <si>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</si>
  <si>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</si>
  <si>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</si>
  <si>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</si>
  <si>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</si>
  <si>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</si>
  <si>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</si>
  <si>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</si>
  <si>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</si>
  <si>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</si>
  <si>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</si>
  <si>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</si>
  <si>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</si>
  <si>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</si>
  <si>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</si>
  <si>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</si>
  <si>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</si>
  <si>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</si>
  <si>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</si>
  <si>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</si>
  <si>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</si>
  <si>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</si>
  <si>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</si>
  <si>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</si>
  <si>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</si>
  <si>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</si>
  <si>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</si>
  <si>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</si>
  <si>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</si>
  <si>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</si>
  <si>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</si>
  <si>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</si>
  <si>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</si>
  <si>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</si>
  <si>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</si>
  <si>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</si>
  <si>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</si>
  <si>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</si>
  <si>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</si>
  <si>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</si>
  <si>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</si>
  <si>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</si>
  <si>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</si>
  <si>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</si>
  <si>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</si>
  <si>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</si>
  <si>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</si>
  <si>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</si>
  <si>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</si>
  <si>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</si>
  <si>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</si>
  <si>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</si>
  <si>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</si>
  <si>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</si>
  <si>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</si>
  <si>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</si>
  <si>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</si>
  <si>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</si>
  <si>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</si>
  <si>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</si>
  <si>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</si>
  <si>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</si>
  <si>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</si>
  <si>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</si>
  <si>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</si>
  <si>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</si>
  <si>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</si>
  <si>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</si>
  <si>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</si>
  <si>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</si>
  <si>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</si>
  <si>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</si>
  <si>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</si>
  <si>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</si>
  <si>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</si>
  <si>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</si>
  <si>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</si>
  <si>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</si>
  <si>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</si>
  <si>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</si>
  <si>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</si>
  <si>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</si>
  <si>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</si>
  <si>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</si>
  <si>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</si>
  <si>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</si>
  <si>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</si>
  <si>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</si>
  <si>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</si>
  <si>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</si>
  <si>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</si>
  <si>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</si>
  <si>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</si>
  <si>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</si>
  <si>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</si>
  <si>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</si>
  <si>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</si>
  <si>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</si>
  <si>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</si>
  <si>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</si>
  <si>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</si>
  <si>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</si>
  <si>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</si>
  <si>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</si>
  <si>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</si>
  <si>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</si>
  <si>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</si>
  <si>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</si>
  <si>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</si>
  <si>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</si>
  <si>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</si>
  <si>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</si>
  <si>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</si>
  <si>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</si>
  <si>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</si>
  <si>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</si>
  <si>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</si>
  <si>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</si>
  <si>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</si>
  <si>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</si>
  <si>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</si>
  <si>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</si>
  <si>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</si>
  <si>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</si>
  <si>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</si>
  <si>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</si>
  <si>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</si>
  <si>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</si>
  <si>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</si>
  <si>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</si>
  <si>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</si>
  <si>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</si>
  <si>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</si>
  <si>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</si>
  <si>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</si>
  <si>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</si>
  <si>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</si>
  <si>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</si>
  <si>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</si>
  <si>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</si>
  <si>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</si>
  <si>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</si>
  <si>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</si>
  <si>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</si>
  <si>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</si>
  <si>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</si>
  <si>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</si>
  <si>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</si>
  <si>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</si>
  <si>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</si>
  <si>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</si>
  <si>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</si>
  <si>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</si>
  <si>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</si>
  <si>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</si>
  <si>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</si>
  <si>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</si>
  <si>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</si>
  <si>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</si>
  <si>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</si>
  <si>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</si>
  <si>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</si>
  <si>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</si>
  <si>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</si>
  <si>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</si>
  <si>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</si>
  <si>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</si>
  <si>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</si>
  <si>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</si>
  <si>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</si>
  <si>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</si>
  <si>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</si>
  <si>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</si>
  <si>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</si>
  <si>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</si>
  <si>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</si>
  <si>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</si>
  <si>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</si>
  <si>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</si>
  <si>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</si>
  <si>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</si>
  <si>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</si>
  <si>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</si>
  <si>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</si>
  <si>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</si>
  <si>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</si>
  <si>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</si>
  <si>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</si>
  <si>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</si>
  <si>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</si>
  <si>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</si>
  <si>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</si>
  <si>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</si>
  <si>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</si>
  <si>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</si>
  <si>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</si>
  <si>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</si>
  <si>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</si>
  <si>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</si>
  <si>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</si>
  <si>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</si>
  <si>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</si>
  <si>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</si>
  <si>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</si>
  <si>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</si>
  <si>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</si>
  <si>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</si>
  <si>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</si>
  <si>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</si>
  <si>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</si>
  <si>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</si>
  <si>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</si>
  <si>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</si>
  <si>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</si>
  <si>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</si>
  <si>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</si>
  <si>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</si>
  <si>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</si>
  <si>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</si>
  <si>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</si>
  <si>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</si>
  <si>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</si>
  <si>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</si>
  <si>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</si>
  <si>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</si>
  <si>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</si>
  <si>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</si>
  <si>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</si>
  <si>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</si>
  <si>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</si>
  <si>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</si>
  <si>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</si>
  <si>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</si>
  <si>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</si>
  <si>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</si>
  <si>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</si>
  <si>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</si>
  <si>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</si>
  <si>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</si>
  <si>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</si>
  <si>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</si>
  <si>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</si>
  <si>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</si>
  <si>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</si>
  <si>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</si>
  <si>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</si>
  <si>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</si>
  <si>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</si>
  <si>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</si>
  <si>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</si>
  <si>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</si>
  <si>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</si>
  <si>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</si>
  <si>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</si>
  <si>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</si>
  <si>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</si>
  <si>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</si>
  <si>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</si>
  <si>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</si>
  <si>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</si>
  <si>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</si>
  <si>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</si>
  <si>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</si>
  <si>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</si>
  <si>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</si>
  <si>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</si>
  <si>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</si>
  <si>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</si>
  <si>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</si>
  <si>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</si>
  <si>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</si>
  <si>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</si>
  <si>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</si>
  <si>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</si>
  <si>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</si>
  <si>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</si>
  <si>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</si>
  <si>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</si>
  <si>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</si>
  <si>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</si>
  <si>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</si>
  <si>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</si>
  <si>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</si>
  <si>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</si>
  <si>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</si>
  <si>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</si>
  <si>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</si>
  <si>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</si>
  <si>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</si>
  <si>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</si>
  <si>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</si>
  <si>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</si>
  <si>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</si>
  <si>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</si>
  <si>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</si>
  <si>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</si>
  <si>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</si>
  <si>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</si>
  <si>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</si>
  <si>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</si>
  <si>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</si>
  <si>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</si>
  <si>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</si>
  <si>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</si>
  <si>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</si>
  <si>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</si>
  <si>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</si>
  <si>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</si>
  <si>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</si>
  <si>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</si>
  <si>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</si>
  <si>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</si>
  <si>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</si>
  <si>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</si>
  <si>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</si>
  <si>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</si>
  <si>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</si>
  <si>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</si>
  <si>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</si>
  <si>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</si>
  <si>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</si>
  <si>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</si>
  <si>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</si>
  <si>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</si>
  <si>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</si>
  <si>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</si>
  <si>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</si>
  <si>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</si>
  <si>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</si>
  <si>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</si>
  <si>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</si>
  <si>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</si>
  <si>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</si>
  <si>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</si>
  <si>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</si>
  <si>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</si>
  <si>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</si>
  <si>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</si>
  <si>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</si>
  <si>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</si>
  <si>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</si>
  <si>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</si>
  <si>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</si>
  <si>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</si>
  <si>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</si>
  <si>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</si>
  <si>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</si>
  <si>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</si>
  <si>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</si>
  <si>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</si>
  <si>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</si>
  <si>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</si>
  <si>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</si>
  <si>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</si>
  <si>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</si>
  <si>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</si>
  <si>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</si>
  <si>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</si>
  <si>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</si>
  <si>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</si>
  <si>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</si>
  <si>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</si>
  <si>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</si>
  <si>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</si>
  <si>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</si>
  <si>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</si>
  <si>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</si>
  <si>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</si>
  <si>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</si>
  <si>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</si>
  <si>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</si>
  <si>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</si>
  <si>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</si>
  <si>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</si>
  <si>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</si>
  <si>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</si>
  <si>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</si>
  <si>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</si>
  <si>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</si>
  <si>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</si>
  <si>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</si>
  <si>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</si>
  <si>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</si>
  <si>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</si>
  <si>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</si>
  <si>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</si>
  <si>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</si>
  <si>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</si>
  <si>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</si>
  <si>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</si>
  <si>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</si>
  <si>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</si>
  <si>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</si>
  <si>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</si>
  <si>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</si>
  <si>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</si>
  <si>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</si>
  <si>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</si>
  <si>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</si>
  <si>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</si>
  <si>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</si>
  <si>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</si>
  <si>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</si>
  <si>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</si>
  <si>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</si>
  <si>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</si>
  <si>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</si>
  <si>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</si>
  <si>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</si>
  <si>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</si>
  <si>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</si>
  <si>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</si>
  <si>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</si>
  <si>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</si>
  <si>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</si>
  <si>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</si>
  <si>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</si>
  <si>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</si>
  <si>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</si>
  <si>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</si>
  <si>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</si>
  <si>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</si>
  <si>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</si>
  <si>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</si>
  <si>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</si>
  <si>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</si>
  <si>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</si>
  <si>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</si>
  <si>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</si>
  <si>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</si>
  <si>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</si>
  <si>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</si>
  <si>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</si>
  <si>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</si>
  <si>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</si>
  <si>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</si>
  <si>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</si>
  <si>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</si>
  <si>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</si>
  <si>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</si>
  <si>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</si>
  <si>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</si>
  <si>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</si>
  <si>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</si>
  <si>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</si>
  <si>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</si>
  <si>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</si>
  <si>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</si>
  <si>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</si>
  <si>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</si>
  <si>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</si>
  <si>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</si>
  <si>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</si>
  <si>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</si>
  <si>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</si>
  <si>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</si>
  <si>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</si>
  <si>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</si>
  <si>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</si>
  <si>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</si>
  <si>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</si>
  <si>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</si>
  <si>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</si>
  <si>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</si>
  <si>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</si>
  <si>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</si>
  <si>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</si>
  <si>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</si>
  <si>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</si>
  <si>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</si>
  <si>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</si>
  <si>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</si>
  <si>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</si>
  <si>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</si>
  <si>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</si>
  <si>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</si>
  <si>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</si>
  <si>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</si>
  <si>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</si>
  <si>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</si>
  <si>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</si>
  <si>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</si>
  <si>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</si>
  <si>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</si>
  <si>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</si>
  <si>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</si>
  <si>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</si>
  <si>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</si>
  <si>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</si>
  <si>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</si>
  <si>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</si>
  <si>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</si>
  <si>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</si>
  <si>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</si>
  <si>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</si>
  <si>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</si>
  <si>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</si>
  <si>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</si>
  <si>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</si>
  <si>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</si>
  <si>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</si>
  <si>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</si>
  <si>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</si>
  <si>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</si>
  <si>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</si>
  <si>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</si>
  <si>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</si>
  <si>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</si>
  <si>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</si>
  <si>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</si>
  <si>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</si>
  <si>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</si>
  <si>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</si>
  <si>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</si>
  <si>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</si>
  <si>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</si>
  <si>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</si>
  <si>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</si>
  <si>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</si>
  <si>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</si>
  <si>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</si>
  <si>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</si>
  <si>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</si>
  <si>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</si>
  <si>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</si>
  <si>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</si>
  <si>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</si>
  <si>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</si>
  <si>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</si>
  <si>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</si>
  <si>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</si>
  <si>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</si>
  <si>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</si>
  <si>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</si>
  <si>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</si>
  <si>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</si>
  <si>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</si>
  <si>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</si>
  <si>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</si>
  <si>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</si>
  <si>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</si>
  <si>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</si>
  <si>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</si>
  <si>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</si>
  <si>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</si>
  <si>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</si>
  <si>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</si>
  <si>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</si>
  <si>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</si>
  <si>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</si>
  <si>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</si>
  <si>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</si>
  <si>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</si>
  <si>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</si>
  <si>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</si>
  <si>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</si>
  <si>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</si>
  <si>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</si>
  <si>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</si>
  <si>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</si>
  <si>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</si>
  <si>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</si>
  <si>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</si>
  <si>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</si>
  <si>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</si>
  <si>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</si>
  <si>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</si>
  <si>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</si>
  <si>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</si>
  <si>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</si>
  <si>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</si>
  <si>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</si>
  <si>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</si>
  <si>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</si>
  <si>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</si>
  <si>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</si>
  <si>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</si>
  <si>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</si>
  <si>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</si>
  <si>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</si>
  <si>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</si>
  <si>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</si>
  <si>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</si>
  <si>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</si>
  <si>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</si>
  <si>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</si>
  <si>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</si>
  <si>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</si>
  <si>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</si>
  <si>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</si>
  <si>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</si>
  <si>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</si>
  <si>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</si>
  <si>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</si>
  <si>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</si>
  <si>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</si>
  <si>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</si>
  <si>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</si>
  <si>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</si>
  <si>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</si>
  <si>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</si>
  <si>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</si>
  <si>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</si>
  <si>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</si>
  <si>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</si>
  <si>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</si>
  <si>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</si>
  <si>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</si>
  <si>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</si>
  <si>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</si>
  <si>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</si>
  <si>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</si>
  <si>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</si>
  <si>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</si>
  <si>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</si>
  <si>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</si>
  <si>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</si>
  <si>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</si>
  <si>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</si>
  <si>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</si>
  <si>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</si>
  <si>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</si>
  <si>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</si>
  <si>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</si>
  <si>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</si>
  <si>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</si>
  <si>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</si>
  <si>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</si>
  <si>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</si>
  <si>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</si>
  <si>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</si>
  <si>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</si>
  <si>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</si>
  <si>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</si>
  <si>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</si>
  <si>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</si>
  <si>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</si>
  <si>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</si>
  <si>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</si>
  <si>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</si>
  <si>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</si>
  <si>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</si>
  <si>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</si>
  <si>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</si>
  <si>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</si>
  <si>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</si>
  <si>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</si>
  <si>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</si>
  <si>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</si>
  <si>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</si>
  <si>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</si>
  <si>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</si>
  <si>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</si>
  <si>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</si>
  <si>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</si>
  <si>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</si>
  <si>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</si>
  <si>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</si>
  <si>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</si>
  <si>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</si>
  <si>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</si>
  <si>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</si>
  <si>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</si>
  <si>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</si>
  <si>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</si>
  <si>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</si>
  <si>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</si>
  <si>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</si>
  <si>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</si>
  <si>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</si>
  <si>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</si>
  <si>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</si>
  <si>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</si>
  <si>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</si>
  <si>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</si>
  <si>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</si>
  <si>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</si>
  <si>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</si>
  <si>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</si>
  <si>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</si>
  <si>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</si>
  <si>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</si>
  <si>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</si>
  <si>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</si>
  <si>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</si>
  <si>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</si>
  <si>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</si>
  <si>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</si>
  <si>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</si>
  <si>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</si>
  <si>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</si>
  <si>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</si>
  <si>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</si>
  <si>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</si>
  <si>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</si>
  <si>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</si>
  <si>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</si>
  <si>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</si>
  <si>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</si>
  <si>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</si>
  <si>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</si>
  <si>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</si>
  <si>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</si>
  <si>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</si>
  <si>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</si>
  <si>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</si>
  <si>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</si>
  <si>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</si>
  <si>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</si>
  <si>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</si>
  <si>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</si>
  <si>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</si>
  <si>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</si>
  <si>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</si>
  <si>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</si>
  <si>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</si>
  <si>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</si>
  <si>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</si>
  <si>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</si>
  <si>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</si>
  <si>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</si>
  <si>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</si>
  <si>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</si>
  <si>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</si>
  <si>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</si>
  <si>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</si>
  <si>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</si>
  <si>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</si>
  <si>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</si>
  <si>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</si>
  <si>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</si>
  <si>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</si>
  <si>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</si>
  <si>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</si>
  <si>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</si>
  <si>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</si>
  <si>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</si>
  <si>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</si>
  <si>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</si>
  <si>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</si>
  <si>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</si>
  <si>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</si>
  <si>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</si>
  <si>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</si>
  <si>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</si>
  <si>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</si>
  <si>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</si>
  <si>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</si>
  <si>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</si>
  <si>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</si>
  <si>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</si>
  <si>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</si>
  <si>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</si>
  <si>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</si>
  <si>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</si>
  <si>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</si>
  <si>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</si>
  <si>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</si>
  <si>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</si>
  <si>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</si>
  <si>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</si>
  <si>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</si>
  <si>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</si>
  <si>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</si>
  <si>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</si>
  <si>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</si>
  <si>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</si>
  <si>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</si>
  <si>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</si>
  <si>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</si>
  <si>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</si>
  <si>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</si>
  <si>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</si>
  <si>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</si>
  <si>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</si>
  <si>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</si>
  <si>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</si>
  <si>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</si>
  <si>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</si>
  <si>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</si>
  <si>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</si>
  <si>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</si>
  <si>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</si>
  <si>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</si>
  <si>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</si>
  <si>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</si>
  <si>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</si>
  <si>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</si>
  <si>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</si>
  <si>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</si>
  <si>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</si>
  <si>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</si>
  <si>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</si>
  <si>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</si>
  <si>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</si>
  <si>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</si>
  <si>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</si>
  <si>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</si>
  <si>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</si>
  <si>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</si>
  <si>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</si>
  <si>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</si>
  <si>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</si>
  <si>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</si>
  <si>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</si>
  <si>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</si>
  <si>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</si>
  <si>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</si>
  <si>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</si>
  <si>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</si>
  <si>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</si>
  <si>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</si>
  <si>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</si>
  <si>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</si>
  <si>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</si>
  <si>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</si>
  <si>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</si>
  <si>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</si>
  <si>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</si>
  <si>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</si>
  <si>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</si>
  <si>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</si>
  <si>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</si>
  <si>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</si>
  <si>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</si>
  <si>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</si>
  <si>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</si>
  <si>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</si>
  <si>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</si>
  <si>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</si>
  <si>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</si>
  <si>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</si>
  <si>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</si>
  <si>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</si>
  <si>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</si>
  <si>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</si>
  <si>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</si>
  <si>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</si>
  <si>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</si>
  <si>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</si>
  <si>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</si>
  <si>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</si>
  <si>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</si>
  <si>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</si>
  <si>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</si>
  <si>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</si>
  <si>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</si>
  <si>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</si>
  <si>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</si>
  <si>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</si>
  <si>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</si>
  <si>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</si>
  <si>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</si>
  <si>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</si>
  <si>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</si>
  <si>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</si>
  <si>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</si>
  <si>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</si>
  <si>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</si>
  <si>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</si>
  <si>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</si>
  <si>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</si>
  <si>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</si>
  <si>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</si>
  <si>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</si>
  <si>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</si>
  <si>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</si>
  <si>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</si>
  <si>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</si>
  <si>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</si>
  <si>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</si>
  <si>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</si>
  <si>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</si>
  <si>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</si>
  <si>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</si>
  <si>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</si>
  <si>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</si>
  <si>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</si>
  <si>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</si>
  <si>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</si>
  <si>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</si>
  <si>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</si>
  <si>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</si>
  <si>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</si>
  <si>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</si>
  <si>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</si>
  <si>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</si>
  <si>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</si>
  <si>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</si>
  <si>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</si>
  <si>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</si>
  <si>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</si>
  <si>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</si>
  <si>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</si>
  <si>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</si>
  <si>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</si>
  <si>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</si>
  <si>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</si>
  <si>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</si>
  <si>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</si>
  <si>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</si>
  <si>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</si>
  <si>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</si>
  <si>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</si>
  <si>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</si>
  <si>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</si>
  <si>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</si>
  <si>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</si>
  <si>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</si>
  <si>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</si>
  <si>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</si>
  <si>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</si>
  <si>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</si>
  <si>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</si>
  <si>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</si>
  <si>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</si>
  <si>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</si>
  <si>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</si>
  <si>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</si>
  <si>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</si>
  <si>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</si>
  <si>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</si>
  <si>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</si>
  <si>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</si>
  <si>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</si>
  <si>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</si>
  <si>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</si>
  <si>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</si>
  <si>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</si>
  <si>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</si>
  <si>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</si>
  <si>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</si>
  <si>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</si>
  <si>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</si>
  <si>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</si>
  <si>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</si>
  <si>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</si>
  <si>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</si>
  <si>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</si>
  <si>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</si>
  <si>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</si>
  <si>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</si>
  <si>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</si>
  <si>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</si>
  <si>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</si>
  <si>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</si>
  <si>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</si>
  <si>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</si>
  <si>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</si>
  <si>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</si>
  <si>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</si>
  <si>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</si>
  <si>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</si>
  <si>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</si>
  <si>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</si>
  <si>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</si>
  <si>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</si>
  <si>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</si>
  <si>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</si>
  <si>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</si>
  <si>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</si>
  <si>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</si>
  <si>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</si>
  <si>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</si>
  <si>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</si>
  <si>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</si>
  <si>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</si>
  <si>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</si>
  <si>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</si>
  <si>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</si>
  <si>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</si>
  <si>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</si>
  <si>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</si>
  <si>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</si>
  <si>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</si>
  <si>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</si>
  <si>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</si>
  <si>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</si>
  <si>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</si>
  <si>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</si>
  <si>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</si>
  <si>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</si>
  <si>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</si>
  <si>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</si>
  <si>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</si>
  <si>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</si>
  <si>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</si>
  <si>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</si>
  <si>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</si>
  <si>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</si>
  <si>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</si>
  <si>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</si>
  <si>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</si>
  <si>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</si>
  <si>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</si>
  <si>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</si>
  <si>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</si>
  <si>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</si>
  <si>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</si>
  <si>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</si>
  <si>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</si>
  <si>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</si>
  <si>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</si>
  <si>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</si>
  <si>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</si>
  <si>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</si>
  <si>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</si>
  <si>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</si>
  <si>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</si>
  <si>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</si>
  <si>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</si>
  <si>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</si>
  <si>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</si>
  <si>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</si>
  <si>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</si>
  <si>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</si>
  <si>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</si>
  <si>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</si>
  <si>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</si>
  <si>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</si>
  <si>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</si>
  <si>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</si>
  <si>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</si>
  <si>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</si>
  <si>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</si>
  <si>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</si>
  <si>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</si>
  <si>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</si>
  <si>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</si>
  <si>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</si>
  <si>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</si>
  <si>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</si>
  <si>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</si>
  <si>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</si>
  <si>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</si>
  <si>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</si>
  <si>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</si>
  <si>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</si>
  <si>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</si>
  <si>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</si>
  <si>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</si>
  <si>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</si>
  <si>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</si>
  <si>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</si>
  <si>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</si>
  <si>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</si>
  <si>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</si>
  <si>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</si>
  <si>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</si>
  <si>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</si>
  <si>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</si>
  <si>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</si>
  <si>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</si>
  <si>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</si>
  <si>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</si>
  <si>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</si>
  <si>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</si>
  <si>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</si>
  <si>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</si>
  <si>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</si>
  <si>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</si>
  <si>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</si>
  <si>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</si>
  <si>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</si>
  <si>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</si>
  <si>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</si>
  <si>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</si>
  <si>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</si>
  <si>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</si>
  <si>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</si>
  <si>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</si>
  <si>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</si>
  <si>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</si>
  <si>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</si>
  <si>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</si>
  <si>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</si>
  <si>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</si>
  <si>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</si>
  <si>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</si>
  <si>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</si>
  <si>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</si>
  <si>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</si>
  <si>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</si>
  <si>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</si>
  <si>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</si>
  <si>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</si>
  <si>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</si>
  <si>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</si>
  <si>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</si>
  <si>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</si>
  <si>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</si>
  <si>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</si>
  <si>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</si>
  <si>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</si>
  <si>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</si>
  <si>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</si>
  <si>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</si>
  <si>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</si>
  <si>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</si>
  <si>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</si>
  <si>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</si>
  <si>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</si>
  <si>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</si>
  <si>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</si>
  <si>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</si>
  <si>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</si>
  <si>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</si>
  <si>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</si>
  <si>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</si>
  <si>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</si>
  <si>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</si>
  <si>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</si>
  <si>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</si>
  <si>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</si>
  <si>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</si>
  <si>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</si>
  <si>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</si>
  <si>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</si>
  <si>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</si>
  <si>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</si>
  <si>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</si>
  <si>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</si>
  <si>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</si>
  <si>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</si>
  <si>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</si>
  <si>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</si>
  <si>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</si>
  <si>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</si>
  <si>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</si>
  <si>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</si>
  <si>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</si>
  <si>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</si>
  <si>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</si>
  <si>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</si>
  <si>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</si>
  <si>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</si>
  <si>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</si>
  <si>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</si>
  <si>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</si>
  <si>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</si>
  <si>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</si>
  <si>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</si>
  <si>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</si>
  <si>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</si>
  <si>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</si>
  <si>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</si>
  <si>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</si>
  <si>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</si>
  <si>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</si>
  <si>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</si>
  <si>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</si>
  <si>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</si>
  <si>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</si>
  <si>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</si>
  <si>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</si>
  <si>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</si>
  <si>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</si>
  <si>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</si>
  <si>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</si>
  <si>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</si>
  <si>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</si>
  <si>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</si>
  <si>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</si>
  <si>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</si>
  <si>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</si>
  <si>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</si>
  <si>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</si>
  <si>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</si>
  <si>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</si>
  <si>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</si>
  <si>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</si>
  <si>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</si>
  <si>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</si>
  <si>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</si>
  <si>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</si>
  <si>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</si>
  <si>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</si>
  <si>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</si>
  <si>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</si>
  <si>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</si>
  <si>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</si>
  <si>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</si>
  <si>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</si>
  <si>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</si>
  <si>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</si>
  <si>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</si>
  <si>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</si>
  <si>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</si>
  <si>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</si>
  <si>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</si>
  <si>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</si>
  <si>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</si>
  <si>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</si>
  <si>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</si>
  <si>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</si>
  <si>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</si>
  <si>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</si>
  <si>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</si>
  <si>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</si>
  <si>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</si>
  <si>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</si>
  <si>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</si>
  <si>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</si>
  <si>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</si>
  <si>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</si>
  <si>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</si>
  <si>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</si>
  <si>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</si>
  <si>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</si>
  <si>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</si>
  <si>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</si>
  <si>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</si>
  <si>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</si>
  <si>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</si>
  <si>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</si>
  <si>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</si>
  <si>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</si>
  <si>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</si>
  <si>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</si>
  <si>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</si>
  <si>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</si>
  <si>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</si>
  <si>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</si>
  <si>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</si>
  <si>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</si>
  <si>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</si>
  <si>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</si>
  <si>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</si>
  <si>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</si>
  <si>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</si>
  <si>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</si>
  <si>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</si>
  <si>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</si>
  <si>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</si>
  <si>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</si>
  <si>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</si>
  <si>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</si>
  <si>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</si>
  <si>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</si>
  <si>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</si>
  <si>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</si>
  <si>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</si>
  <si>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</si>
  <si>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</si>
  <si>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</si>
  <si>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</si>
  <si>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</si>
  <si>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</si>
  <si>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</si>
  <si>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</si>
  <si>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</si>
  <si>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</si>
  <si>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</si>
  <si>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</si>
  <si>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</si>
  <si>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</si>
  <si>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</si>
  <si>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</si>
  <si>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</si>
  <si>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</si>
  <si>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</si>
  <si>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</si>
  <si>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</si>
  <si>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</si>
  <si>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</si>
  <si>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</si>
  <si>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</si>
  <si>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</si>
  <si>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</si>
  <si>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</si>
  <si>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</si>
  <si>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</si>
  <si>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</si>
  <si>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</si>
  <si>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</si>
  <si>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</si>
  <si>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</si>
  <si>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</si>
  <si>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</si>
  <si>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</si>
  <si>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</si>
  <si>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</si>
  <si>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</si>
  <si>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</si>
  <si>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</si>
  <si>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</si>
  <si>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</si>
  <si>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</si>
  <si>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</si>
  <si>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</si>
  <si>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</si>
  <si>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</si>
  <si>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</si>
  <si>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</si>
  <si>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</si>
  <si>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</si>
  <si>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</si>
  <si>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</si>
  <si>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</si>
  <si>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</si>
  <si>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</si>
  <si>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</si>
  <si>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</si>
  <si>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</si>
  <si>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</si>
  <si>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</si>
  <si>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</si>
  <si>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</si>
  <si>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</si>
  <si>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</si>
  <si>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</si>
  <si>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</si>
  <si>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</si>
  <si>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</si>
  <si>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</si>
  <si>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</si>
  <si>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</si>
  <si>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</si>
  <si>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</si>
  <si>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</si>
  <si>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</si>
  <si>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</si>
  <si>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</si>
  <si>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</si>
  <si>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</si>
  <si>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</si>
  <si>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</si>
  <si>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</si>
  <si>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</si>
  <si>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</si>
  <si>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</si>
  <si>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</si>
  <si>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</si>
  <si>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</si>
  <si>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</si>
  <si>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</si>
  <si>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</si>
  <si>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</si>
  <si>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</si>
  <si>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</si>
  <si>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</si>
  <si>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</si>
  <si>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</si>
  <si>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</si>
  <si>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</si>
  <si>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</si>
  <si>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</si>
  <si>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</si>
  <si>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</si>
  <si>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</si>
  <si>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</si>
  <si>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</si>
  <si>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</si>
  <si>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</si>
  <si>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</si>
  <si>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</si>
  <si>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</si>
  <si>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</si>
  <si>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</si>
  <si>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</si>
  <si>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</si>
  <si>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</si>
  <si>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</si>
  <si>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</si>
  <si>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</si>
  <si>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</si>
  <si>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</si>
  <si>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</si>
  <si>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</si>
  <si>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</si>
  <si>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</si>
  <si>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</si>
  <si>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</si>
  <si>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</si>
  <si>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</si>
  <si>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</si>
  <si>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</si>
  <si>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</si>
  <si>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</si>
  <si>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</si>
  <si>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</si>
  <si>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</si>
  <si>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</si>
  <si>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</si>
  <si>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</si>
  <si>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</si>
  <si>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</si>
  <si>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</si>
  <si>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</si>
  <si>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</si>
  <si>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</si>
  <si>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</si>
  <si>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</si>
  <si>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</si>
  <si>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</si>
  <si>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</si>
  <si>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</si>
  <si>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</si>
  <si>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</si>
  <si>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</si>
  <si>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</si>
  <si>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</si>
  <si>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</si>
  <si>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</si>
  <si>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</si>
  <si>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</si>
  <si>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</si>
  <si>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</si>
  <si>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</si>
  <si>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</si>
  <si>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</si>
  <si>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</si>
  <si>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</si>
  <si>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</si>
  <si>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</si>
  <si>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</si>
  <si>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</si>
  <si>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</si>
  <si>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</si>
  <si>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</si>
  <si>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</si>
  <si>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</si>
  <si>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</si>
  <si>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</si>
  <si>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</si>
  <si>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</si>
  <si>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</si>
  <si>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</si>
  <si>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</si>
  <si>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</si>
  <si>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</si>
  <si>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</si>
  <si>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</si>
  <si>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</si>
  <si>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</si>
  <si>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</si>
  <si>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</si>
  <si>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</si>
  <si>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</si>
  <si>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</si>
  <si>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</si>
  <si>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</si>
  <si>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</si>
  <si>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</si>
  <si>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</si>
  <si>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</si>
  <si>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</si>
  <si>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</si>
  <si>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</si>
  <si>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</si>
  <si>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</si>
  <si>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</si>
  <si>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</si>
  <si>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</si>
  <si>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</si>
  <si>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</si>
  <si>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</si>
  <si>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</si>
  <si>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</si>
  <si>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</si>
  <si>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</si>
  <si>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</si>
  <si>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</si>
  <si>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</si>
  <si>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</si>
  <si>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</si>
  <si>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</si>
  <si>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</si>
  <si>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</si>
  <si>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</si>
  <si>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</si>
  <si>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</si>
  <si>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</si>
  <si>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</si>
  <si>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</si>
  <si>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</si>
  <si>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</si>
  <si>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</si>
  <si>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</si>
  <si>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</si>
  <si>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</si>
  <si>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</si>
  <si>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</si>
  <si>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</si>
  <si>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</si>
  <si>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</si>
  <si>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</si>
  <si>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</si>
  <si>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</si>
  <si>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</si>
  <si>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</si>
  <si>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</si>
  <si>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</si>
  <si>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</si>
  <si>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</si>
  <si>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</si>
  <si>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</si>
  <si>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</si>
  <si>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</si>
  <si>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</si>
  <si>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</si>
  <si>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</si>
  <si>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</si>
  <si>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</si>
  <si>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</si>
  <si>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</si>
  <si>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</si>
  <si>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</si>
  <si>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</si>
  <si>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</si>
  <si>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</si>
  <si>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</si>
  <si>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</si>
  <si>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</si>
  <si>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</si>
  <si>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</si>
  <si>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</si>
  <si>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</si>
  <si>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</si>
  <si>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</si>
  <si>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</si>
  <si>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</si>
  <si>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</si>
  <si>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</si>
  <si>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</si>
  <si>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</si>
  <si>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</si>
  <si>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</si>
  <si>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</si>
  <si>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</si>
  <si>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</si>
  <si>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</si>
  <si>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</si>
  <si>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</si>
  <si>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</si>
  <si>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</si>
  <si>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</si>
  <si>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</si>
  <si>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</si>
  <si>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</si>
  <si>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</si>
  <si>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</si>
  <si>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</si>
  <si>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</si>
  <si>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</si>
  <si>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</si>
  <si>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</si>
  <si>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</si>
  <si>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</si>
  <si>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</si>
  <si>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</si>
  <si>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</si>
  <si>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</si>
  <si>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</si>
  <si>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</si>
  <si>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</si>
  <si>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</si>
  <si>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</si>
  <si>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</si>
  <si>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</si>
  <si>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</si>
  <si>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</si>
  <si>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</si>
  <si>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</si>
  <si>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</si>
  <si>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</si>
  <si>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</si>
  <si>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</si>
  <si>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</si>
  <si>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</si>
  <si>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</si>
  <si>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</si>
  <si>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</si>
  <si>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</si>
  <si>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</si>
  <si>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</si>
  <si>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</si>
  <si>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</si>
  <si>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</si>
  <si>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</si>
  <si>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</si>
  <si>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</si>
  <si>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</si>
  <si>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</si>
  <si>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</si>
  <si>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</si>
  <si>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</si>
  <si>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</si>
  <si>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</si>
  <si>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</si>
  <si>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</si>
  <si>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</si>
  <si>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</si>
  <si>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</si>
  <si>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</si>
  <si>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</si>
  <si>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</si>
  <si>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</si>
  <si>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</si>
  <si>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</si>
  <si>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</si>
  <si>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</si>
  <si>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</si>
  <si>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</si>
  <si>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</si>
  <si>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</si>
  <si>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</si>
  <si>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</si>
  <si>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</si>
  <si>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</si>
  <si>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</si>
  <si>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</si>
  <si>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</si>
  <si>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</si>
  <si>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</si>
  <si>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</si>
  <si>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</si>
  <si>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</si>
  <si>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</si>
  <si>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</si>
  <si>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</si>
  <si>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</si>
  <si>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</si>
  <si>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</si>
  <si>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</si>
  <si>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</si>
  <si>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</si>
  <si>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</si>
  <si>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</si>
  <si>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</si>
  <si>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</si>
  <si>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</si>
  <si>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</si>
  <si>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</si>
  <si>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</si>
  <si>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</si>
  <si>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</si>
  <si>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</si>
  <si>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</si>
  <si>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</si>
  <si>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</si>
  <si>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</si>
  <si>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</si>
  <si>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</si>
  <si>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</si>
  <si>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</si>
  <si>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</si>
  <si>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</si>
  <si>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</si>
  <si>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</si>
  <si>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</si>
  <si>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</si>
  <si>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</si>
  <si>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</si>
  <si>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</si>
  <si>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</si>
  <si>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</si>
  <si>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</si>
  <si>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</si>
  <si>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</si>
  <si>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</si>
  <si>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</si>
  <si>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</si>
  <si>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</si>
  <si>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</si>
  <si>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</si>
  <si>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</si>
  <si>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</si>
  <si>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</si>
  <si>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</si>
  <si>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</si>
  <si>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</si>
  <si>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</si>
  <si>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</si>
  <si>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</si>
  <si>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</si>
  <si>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</si>
  <si>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</si>
  <si>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</si>
  <si>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</si>
  <si>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</si>
  <si>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</si>
  <si>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</si>
  <si>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</si>
  <si>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</si>
  <si>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</si>
  <si>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</si>
  <si>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</si>
  <si>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</si>
  <si>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</si>
  <si>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</si>
  <si>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</si>
  <si>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</si>
  <si>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</si>
  <si>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</si>
  <si>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</si>
  <si>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</si>
  <si>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</si>
  <si>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</si>
  <si>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</si>
  <si>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</si>
  <si>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</si>
  <si>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</si>
  <si>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</si>
  <si>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</si>
  <si>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</si>
  <si>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</si>
  <si>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</si>
  <si>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</si>
  <si>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</si>
  <si>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</si>
  <si>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</si>
  <si>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</si>
  <si>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</si>
  <si>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</si>
  <si>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</si>
  <si>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</si>
  <si>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</si>
  <si>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</si>
  <si>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</si>
  <si>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</si>
  <si>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</si>
  <si>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</si>
  <si>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</si>
  <si>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</si>
  <si>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</si>
  <si>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</si>
  <si>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</si>
  <si>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</si>
  <si>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</si>
  <si>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</si>
  <si>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</si>
  <si>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</si>
  <si>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</si>
  <si>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</si>
  <si>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</si>
  <si>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</si>
  <si>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</si>
  <si>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</si>
  <si>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</si>
  <si>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</si>
  <si>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</si>
  <si>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</si>
  <si>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</si>
  <si>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</si>
  <si>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</si>
  <si>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</si>
  <si>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</si>
  <si>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</si>
  <si>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</si>
  <si>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</si>
  <si>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</si>
  <si>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</si>
  <si>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</si>
  <si>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</si>
  <si>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</si>
  <si>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</si>
  <si>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</si>
  <si>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</si>
  <si>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</si>
  <si>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</si>
  <si>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</si>
  <si>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</si>
  <si>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</si>
  <si>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</si>
  <si>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</si>
  <si>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</si>
  <si>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</si>
  <si>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</si>
  <si>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</si>
  <si>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</si>
  <si>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</si>
  <si>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</si>
  <si>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</si>
  <si>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</si>
  <si>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</si>
  <si>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</si>
  <si>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</si>
  <si>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</si>
  <si>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</si>
  <si>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</si>
  <si>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</si>
  <si>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</si>
  <si>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</si>
  <si>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</si>
  <si>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</si>
  <si>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</si>
  <si>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</si>
  <si>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</si>
  <si>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</si>
  <si>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</si>
  <si>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</si>
  <si>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</si>
  <si>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</si>
  <si>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</si>
  <si>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</si>
  <si>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</si>
  <si>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</si>
  <si>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</si>
  <si>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</si>
  <si>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</si>
  <si>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</si>
  <si>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</si>
  <si>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</si>
  <si>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</si>
  <si>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</si>
  <si>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</si>
  <si>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</si>
  <si>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</si>
  <si>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</si>
  <si>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</si>
  <si>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</si>
  <si>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</si>
  <si>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</si>
  <si>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</si>
  <si>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</si>
  <si>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</si>
  <si>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</si>
  <si>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</si>
  <si>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</si>
  <si>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</si>
  <si>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</si>
  <si>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</si>
  <si>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</si>
  <si>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</si>
  <si>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</si>
  <si>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</si>
  <si>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</si>
  <si>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</si>
  <si>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</si>
  <si>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</si>
  <si>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</si>
  <si>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</si>
  <si>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</si>
  <si>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</si>
  <si>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</si>
  <si>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</si>
  <si>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</si>
  <si>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</si>
  <si>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</si>
  <si>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</si>
  <si>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</si>
  <si>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</si>
  <si>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</si>
  <si>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</si>
  <si>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</si>
  <si>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</si>
  <si>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</si>
  <si>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</si>
  <si>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</si>
  <si>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</si>
  <si>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</si>
  <si>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</si>
  <si>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</si>
  <si>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</si>
  <si>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</si>
  <si>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</si>
  <si>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</si>
  <si>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</si>
  <si>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</si>
  <si>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</si>
  <si>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</si>
  <si>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</si>
  <si>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</si>
  <si>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</si>
  <si>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</si>
  <si>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</si>
  <si>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</si>
  <si>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</si>
  <si>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</si>
  <si>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</si>
  <si>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</si>
  <si>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</si>
  <si>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</si>
  <si>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</si>
  <si>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</si>
  <si>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</si>
  <si>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</si>
  <si>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</si>
  <si>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</si>
  <si>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</si>
  <si>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</si>
  <si>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</si>
  <si>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</si>
  <si>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</si>
  <si>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</si>
  <si>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</si>
  <si>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</si>
  <si>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</si>
  <si>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</si>
  <si>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</si>
  <si>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</si>
  <si>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</si>
  <si>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</si>
  <si>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</si>
  <si>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</si>
  <si>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</si>
  <si>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</si>
  <si>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</si>
  <si>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</si>
  <si>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</si>
  <si>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</si>
  <si>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</si>
  <si>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</si>
  <si>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</si>
  <si>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</si>
  <si>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</si>
  <si>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</si>
  <si>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</si>
  <si>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</si>
  <si>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</si>
  <si>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</si>
  <si>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</si>
  <si>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</si>
  <si>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</si>
  <si>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</si>
  <si>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</si>
  <si>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</si>
  <si>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</si>
  <si>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</si>
  <si>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</si>
  <si>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</si>
  <si>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</si>
  <si>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</si>
  <si>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</si>
  <si>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</si>
  <si>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</si>
  <si>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</si>
  <si>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</si>
  <si>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</si>
  <si>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</si>
  <si>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</si>
  <si>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</si>
  <si>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</si>
  <si>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</si>
  <si>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</si>
  <si>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</si>
  <si>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</si>
  <si>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</si>
  <si>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</si>
  <si>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</si>
  <si>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</si>
  <si>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</si>
  <si>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</si>
  <si>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</si>
  <si>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</si>
  <si>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</si>
  <si>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</si>
  <si>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</si>
  <si>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</si>
  <si>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</si>
  <si>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</si>
  <si>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</si>
  <si>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</si>
  <si>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</si>
  <si>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</si>
  <si>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</si>
  <si>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</si>
  <si>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</si>
  <si>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</si>
  <si>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</si>
  <si>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</si>
  <si>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</si>
  <si>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</si>
  <si>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</si>
  <si>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</si>
  <si>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</si>
  <si>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</si>
  <si>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</si>
  <si>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</si>
  <si>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</si>
  <si>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</si>
  <si>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</si>
  <si>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</si>
  <si>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</si>
  <si>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</si>
  <si>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</si>
  <si>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</si>
  <si>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</si>
  <si>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</si>
  <si>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</si>
  <si>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</si>
  <si>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</si>
  <si>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</si>
  <si>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</si>
  <si>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</si>
  <si>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</si>
  <si>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</si>
  <si>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</si>
  <si>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</si>
  <si>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</si>
  <si>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</si>
  <si>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</si>
  <si>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</si>
  <si>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</si>
  <si>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</si>
  <si>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</si>
  <si>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</si>
  <si>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</si>
  <si>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</si>
  <si>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</si>
  <si>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</si>
  <si>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</si>
  <si>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</si>
  <si>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</si>
  <si>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</si>
  <si>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</si>
  <si>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</si>
  <si>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</si>
  <si>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</si>
  <si>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</si>
  <si>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</si>
  <si>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</si>
  <si>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</si>
  <si>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</si>
  <si>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</si>
  <si>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</si>
  <si>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</si>
  <si>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</si>
  <si>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</si>
  <si>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</si>
  <si>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</si>
  <si>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</si>
  <si>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</si>
  <si>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</si>
  <si>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</si>
  <si>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</si>
  <si>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</si>
  <si>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</si>
  <si>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</si>
  <si>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</si>
  <si>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</si>
  <si>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</si>
  <si>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</si>
  <si>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</si>
  <si>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</si>
  <si>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</si>
  <si>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</si>
  <si>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</si>
  <si>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</si>
  <si>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</si>
  <si>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</si>
  <si>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</si>
  <si>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</si>
  <si>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</si>
  <si>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</si>
  <si>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</si>
  <si>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</si>
  <si>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</si>
  <si>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</si>
  <si>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</si>
  <si>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</si>
  <si>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</si>
  <si>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</si>
  <si>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</si>
  <si>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</si>
  <si>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</si>
  <si>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</si>
  <si>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</si>
  <si>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</si>
  <si>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</si>
  <si>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</si>
  <si>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</si>
  <si>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</si>
  <si>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</si>
  <si>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</si>
  <si>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</si>
  <si>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</si>
  <si>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</si>
  <si>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</si>
  <si>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</si>
  <si>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</si>
  <si>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</si>
  <si>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</si>
  <si>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</si>
  <si>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</si>
  <si>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</si>
  <si>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</si>
  <si>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</si>
  <si>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</si>
  <si>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</si>
  <si>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</si>
  <si>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</si>
  <si>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</si>
  <si>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</si>
  <si>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</si>
  <si>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</si>
  <si>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</si>
  <si>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</si>
  <si>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</si>
  <si>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</si>
  <si>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</si>
  <si>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</si>
  <si>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</si>
  <si>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</si>
  <si>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</si>
  <si>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</si>
  <si>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</si>
  <si>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</si>
  <si>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</si>
  <si>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</si>
  <si>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</si>
  <si>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</si>
  <si>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</si>
  <si>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</si>
  <si>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</si>
  <si>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</si>
  <si>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</si>
  <si>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</si>
  <si>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</si>
  <si>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</si>
  <si>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</si>
  <si>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</si>
  <si>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</si>
  <si>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</si>
  <si>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</si>
  <si>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</si>
  <si>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</si>
  <si>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</si>
  <si>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</si>
  <si>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</si>
  <si>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</si>
  <si>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</si>
  <si>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</si>
  <si>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</si>
  <si>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</si>
  <si>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</si>
  <si>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</si>
  <si>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</si>
  <si>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</si>
  <si>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</si>
  <si>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</si>
  <si>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</si>
  <si>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</si>
  <si>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</si>
  <si>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</si>
  <si>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</si>
  <si>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</si>
  <si>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</si>
  <si>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</si>
  <si>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</si>
  <si>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</si>
  <si>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</si>
  <si>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</si>
  <si>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</si>
  <si>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</si>
  <si>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</si>
  <si>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</si>
  <si>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</si>
  <si>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</si>
  <si>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</si>
  <si>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</si>
  <si>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</si>
  <si>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</si>
  <si>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</si>
  <si>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</si>
  <si>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</si>
  <si>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</si>
  <si>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</si>
  <si>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</si>
  <si>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</si>
  <si>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</si>
  <si>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</si>
  <si>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</si>
  <si>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</si>
  <si>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</si>
  <si>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</si>
  <si>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</si>
  <si>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</si>
  <si>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</si>
  <si>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</si>
  <si>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</si>
  <si>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</si>
  <si>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</si>
  <si>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</si>
  <si>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</si>
  <si>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</si>
  <si>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</si>
  <si>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</si>
  <si>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</si>
  <si>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</si>
  <si>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</si>
  <si>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</si>
  <si>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</si>
  <si>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</si>
  <si>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</si>
  <si>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</si>
  <si>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</si>
  <si>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</si>
  <si>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</si>
  <si>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</si>
  <si>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</si>
  <si>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</si>
  <si>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</si>
  <si>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</si>
  <si>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</si>
  <si>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</si>
  <si>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</si>
  <si>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</si>
  <si>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</si>
  <si>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</si>
  <si>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</si>
  <si>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</si>
  <si>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</si>
  <si>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</si>
  <si>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</si>
  <si>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</si>
  <si>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</si>
  <si>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</si>
  <si>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</si>
  <si>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</si>
  <si>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</si>
  <si>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</si>
  <si>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</si>
  <si>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</si>
  <si>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</si>
  <si>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</si>
  <si>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</si>
  <si>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</si>
  <si>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</si>
  <si>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</si>
  <si>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</si>
  <si>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</si>
  <si>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</si>
  <si>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</si>
  <si>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</si>
  <si>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</si>
  <si>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</si>
  <si>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</si>
  <si>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</si>
  <si>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</si>
  <si>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</si>
  <si>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</si>
  <si>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</si>
  <si>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</si>
  <si>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</si>
  <si>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</si>
  <si>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</si>
  <si>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</si>
  <si>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</si>
  <si>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</si>
  <si>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</si>
  <si>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</si>
  <si>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</si>
  <si>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</si>
  <si>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</si>
  <si>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</si>
  <si>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</si>
  <si>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</si>
  <si>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</si>
  <si>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</si>
  <si>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</si>
  <si>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</si>
  <si>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</si>
  <si>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</si>
  <si>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</si>
  <si>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</si>
  <si>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</si>
  <si>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</si>
  <si>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</si>
  <si>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</si>
  <si>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</si>
  <si>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</si>
  <si>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</si>
  <si>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</si>
  <si>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</si>
  <si>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</si>
  <si>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</si>
  <si>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</si>
  <si>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</si>
  <si>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</si>
  <si>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</si>
  <si>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</si>
  <si>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</si>
  <si>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</si>
  <si>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</si>
  <si>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</si>
  <si>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</si>
  <si>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</si>
  <si>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</si>
  <si>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</si>
  <si>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</si>
  <si>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</si>
  <si>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</si>
  <si>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</si>
  <si>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</si>
  <si>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</si>
  <si>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</si>
  <si>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</si>
  <si>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</si>
  <si>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</si>
  <si>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</si>
  <si>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</si>
  <si>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</si>
  <si>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</si>
  <si>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</si>
  <si>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</si>
  <si>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</si>
  <si>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</si>
  <si>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</si>
  <si>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</si>
  <si>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</si>
  <si>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</si>
  <si>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</si>
  <si>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</si>
  <si>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</si>
  <si>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</si>
  <si>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</si>
  <si>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</si>
  <si>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</si>
  <si>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</si>
  <si>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</si>
  <si>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</si>
  <si>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</si>
  <si>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</si>
  <si>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</si>
  <si>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</si>
  <si>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</si>
  <si>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</si>
  <si>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</si>
  <si>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</si>
  <si>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</si>
  <si>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</si>
  <si>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</si>
  <si>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</si>
  <si>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</si>
  <si>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</si>
  <si>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</si>
  <si>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</si>
  <si>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</si>
  <si>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</si>
  <si>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</si>
  <si>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</si>
  <si>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</si>
  <si>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</si>
  <si>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</si>
  <si>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</si>
  <si>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</si>
  <si>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</si>
  <si>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</si>
  <si>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</si>
  <si>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</si>
  <si>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</si>
  <si>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</si>
  <si>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</si>
  <si>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</si>
  <si>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</si>
  <si>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</si>
  <si>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</si>
  <si>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</si>
  <si>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</si>
  <si>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</si>
  <si>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</si>
  <si>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</si>
  <si>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</si>
  <si>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</si>
  <si>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</si>
  <si>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</si>
  <si>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</si>
  <si>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</si>
  <si>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</si>
  <si>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</si>
  <si>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</si>
  <si>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</si>
  <si>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</si>
  <si>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</si>
  <si>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</si>
  <si>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</si>
  <si>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</si>
  <si>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</si>
  <si>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</si>
  <si>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</si>
  <si>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</si>
  <si>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</si>
  <si>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</si>
  <si>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</si>
  <si>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</si>
  <si>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</si>
  <si>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</si>
  <si>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</si>
  <si>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</si>
  <si>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</si>
  <si>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</si>
  <si>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</si>
  <si>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</si>
  <si>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</si>
  <si>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</si>
  <si>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</si>
  <si>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</si>
  <si>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</si>
  <si>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</si>
  <si>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</si>
  <si>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</si>
  <si>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</si>
  <si>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</si>
  <si>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</si>
  <si>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</si>
  <si>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</si>
  <si>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</si>
  <si>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</si>
  <si>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</si>
  <si>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</si>
  <si>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</si>
  <si>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</si>
  <si>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</si>
  <si>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</si>
  <si>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</si>
  <si>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</si>
  <si>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</si>
  <si>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</si>
  <si>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</si>
  <si>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</si>
  <si>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</si>
  <si>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</si>
  <si>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</si>
  <si>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</si>
  <si>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</si>
  <si>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</si>
  <si>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</si>
  <si>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</si>
  <si>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</si>
  <si>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</si>
  <si>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</si>
  <si>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</si>
  <si>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</si>
  <si>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</si>
  <si>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</si>
  <si>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</si>
  <si>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</si>
  <si>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</si>
  <si>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</si>
  <si>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</si>
  <si>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</si>
  <si>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</si>
  <si>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</si>
  <si>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</si>
  <si>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</si>
  <si>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</si>
  <si>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</si>
  <si>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</si>
  <si>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</si>
  <si>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</si>
  <si>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</si>
  <si>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</si>
  <si>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</si>
  <si>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</si>
  <si>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</si>
  <si>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</si>
  <si>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</si>
  <si>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</si>
  <si>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</si>
  <si>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</si>
  <si>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</si>
  <si>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</si>
  <si>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</si>
  <si>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</si>
  <si>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</si>
  <si>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</si>
  <si>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</si>
  <si>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</si>
  <si>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</si>
  <si>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</si>
  <si>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</si>
  <si>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</si>
  <si>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</si>
  <si>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</si>
  <si>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</si>
  <si>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</si>
  <si>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</si>
  <si>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</si>
  <si>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</si>
  <si>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</si>
  <si>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</si>
  <si>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</si>
  <si>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</si>
  <si>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</si>
  <si>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</si>
  <si>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</si>
  <si>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</si>
  <si>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</si>
  <si>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</si>
  <si>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</si>
  <si>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</si>
  <si>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</si>
  <si>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</si>
  <si>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</si>
  <si>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</si>
  <si>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</si>
  <si>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</si>
  <si>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</si>
  <si>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</si>
  <si>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</si>
  <si>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</si>
  <si>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</si>
  <si>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</si>
  <si>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</si>
  <si>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</si>
  <si>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</si>
  <si>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</si>
  <si>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</si>
  <si>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</si>
  <si>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</si>
  <si>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</si>
  <si>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</si>
  <si>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</si>
  <si>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</si>
  <si>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</si>
  <si>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</si>
  <si>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</si>
  <si>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</si>
  <si>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</si>
  <si>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</si>
  <si>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</si>
  <si>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</si>
  <si>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</si>
  <si>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</si>
  <si>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</si>
  <si>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</si>
  <si>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</si>
  <si>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</si>
  <si>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</si>
  <si>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</si>
  <si>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</si>
  <si>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</si>
  <si>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</si>
  <si>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</si>
  <si>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</si>
  <si>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</si>
  <si>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</si>
  <si>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</si>
  <si>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</si>
  <si>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</si>
  <si>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</si>
  <si>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</si>
  <si>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</si>
  <si>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</si>
  <si>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</si>
  <si>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</si>
  <si>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</si>
  <si>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</si>
  <si>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</si>
  <si>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</si>
  <si>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</si>
  <si>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</si>
  <si>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</si>
  <si>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</si>
  <si>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</si>
  <si>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</si>
  <si>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</si>
  <si>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</si>
  <si>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</si>
  <si>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</si>
  <si>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</si>
  <si>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</si>
  <si>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</si>
  <si>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</si>
  <si>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</si>
  <si>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</si>
  <si>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</si>
  <si>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</si>
  <si>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</si>
  <si>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</si>
  <si>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</si>
  <si>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</si>
  <si>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</si>
  <si>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</si>
  <si>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</si>
  <si>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</si>
  <si>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</si>
  <si>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</si>
  <si>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</si>
  <si>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</si>
  <si>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</si>
  <si>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</si>
  <si>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</si>
  <si>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</si>
  <si>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</si>
  <si>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</si>
  <si>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</si>
  <si>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</si>
  <si>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</si>
  <si>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</si>
  <si>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</si>
  <si>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</si>
  <si>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</si>
  <si>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</si>
  <si>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</si>
  <si>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</si>
  <si>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</si>
  <si>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</si>
  <si>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</si>
  <si>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</si>
  <si>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</si>
  <si>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</si>
  <si>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</si>
  <si>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</si>
  <si>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</si>
  <si>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</si>
  <si>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</si>
  <si>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</si>
  <si>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</si>
  <si>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</si>
  <si>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</si>
  <si>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</si>
  <si>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</si>
  <si>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</si>
  <si>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</si>
  <si>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</si>
  <si>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</si>
  <si>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</si>
  <si>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</si>
  <si>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</si>
  <si>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</si>
  <si>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</si>
  <si>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</si>
  <si>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</si>
  <si>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</si>
  <si>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</si>
  <si>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</si>
  <si>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</si>
  <si>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</si>
  <si>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</si>
  <si>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</si>
  <si>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</si>
  <si>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</si>
  <si>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</si>
  <si>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</si>
  <si>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</si>
  <si>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</si>
  <si>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</si>
  <si>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</si>
  <si>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</si>
  <si>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</si>
  <si>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</si>
  <si>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</si>
  <si>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</si>
  <si>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</si>
  <si>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</si>
  <si>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</si>
  <si>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</si>
  <si>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</si>
  <si>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</si>
  <si>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</si>
  <si>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</si>
  <si>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</si>
  <si>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</si>
  <si>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</si>
  <si>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</si>
  <si>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</si>
  <si>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</si>
  <si>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</si>
  <si>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</si>
  <si>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</si>
  <si>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</si>
  <si>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</si>
  <si>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</si>
  <si>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</si>
  <si>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</si>
  <si>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</si>
  <si>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</si>
  <si>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</si>
  <si>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</si>
  <si>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</si>
  <si>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</si>
  <si>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</si>
  <si>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</si>
  <si>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</si>
  <si>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</si>
  <si>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</si>
  <si>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</si>
  <si>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</si>
  <si>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</si>
  <si>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</si>
  <si>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</si>
  <si>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</si>
  <si>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</si>
  <si>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</si>
  <si>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</si>
  <si>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</si>
  <si>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</si>
  <si>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</si>
  <si>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</si>
  <si>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</si>
  <si>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</si>
  <si>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</si>
  <si>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</si>
  <si>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</si>
  <si>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</si>
  <si>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</si>
  <si>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</si>
  <si>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</si>
  <si>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</si>
  <si>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</si>
  <si>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</si>
  <si>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</si>
  <si>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</si>
  <si>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</si>
  <si>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</si>
  <si>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</si>
  <si>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</si>
  <si>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</si>
  <si>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</si>
  <si>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</si>
  <si>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</si>
  <si>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</si>
  <si>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</si>
  <si>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</si>
  <si>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</si>
  <si>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</si>
  <si>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</si>
  <si>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</si>
  <si>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</si>
  <si>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</si>
  <si>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</si>
  <si>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</si>
  <si>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</si>
  <si>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</si>
  <si>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</si>
  <si>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</si>
  <si>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</si>
  <si>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</si>
  <si>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</si>
  <si>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</si>
  <si>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</si>
  <si>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</si>
  <si>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</si>
  <si>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</si>
  <si>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</si>
  <si>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</si>
  <si>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</si>
  <si>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</si>
  <si>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</si>
  <si>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</si>
  <si>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</si>
  <si>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</si>
  <si>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</si>
  <si>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</si>
  <si>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</si>
  <si>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</si>
  <si>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</si>
  <si>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</si>
  <si>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</si>
  <si>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</si>
  <si>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</si>
  <si>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</si>
  <si>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</si>
  <si>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</si>
  <si>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</si>
  <si>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</si>
  <si>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</si>
  <si>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</si>
  <si>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</si>
  <si>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</si>
  <si>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</si>
  <si>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</si>
  <si>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</si>
  <si>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</si>
  <si>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</si>
  <si>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</si>
  <si>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</si>
  <si>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</si>
  <si>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</si>
  <si>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</si>
  <si>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</si>
  <si>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</si>
  <si>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</si>
  <si>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</si>
  <si>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</si>
  <si>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</si>
  <si>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</si>
  <si>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</si>
  <si>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</si>
  <si>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</si>
  <si>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</si>
  <si>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</si>
  <si>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</si>
  <si>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</si>
  <si>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</si>
  <si>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</si>
  <si>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</si>
  <si>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</si>
  <si>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</si>
  <si>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</si>
  <si>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</si>
  <si>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</si>
  <si>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</si>
  <si>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</si>
  <si>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</si>
  <si>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</si>
  <si>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</si>
  <si>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</si>
  <si>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</si>
  <si>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</si>
  <si>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</si>
  <si>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</si>
  <si>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</si>
  <si>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</si>
  <si>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</si>
  <si>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</si>
  <si>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</si>
  <si>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</si>
  <si>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</si>
  <si>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</si>
  <si>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</si>
  <si>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</si>
  <si>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</si>
  <si>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</si>
  <si>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</si>
  <si>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</si>
  <si>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</si>
  <si>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</si>
  <si>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</si>
  <si>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</si>
  <si>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</si>
  <si>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</si>
  <si>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</si>
  <si>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</si>
  <si>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</si>
  <si>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</si>
  <si>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</si>
  <si>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</si>
  <si>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</si>
  <si>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</si>
  <si>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</si>
  <si>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</si>
  <si>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</si>
  <si>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</si>
  <si>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</si>
  <si>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</si>
  <si>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</si>
  <si>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</si>
  <si>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</si>
  <si>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</si>
  <si>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</si>
  <si>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</si>
  <si>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</si>
  <si>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</si>
  <si>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</si>
  <si>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</si>
  <si>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</si>
  <si>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</si>
  <si>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</si>
  <si>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</si>
  <si>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</si>
  <si>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</si>
  <si>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</si>
  <si>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</si>
  <si>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</si>
  <si>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</si>
  <si>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</si>
  <si>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</si>
  <si>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</si>
  <si>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</si>
  <si>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</si>
  <si>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</si>
  <si>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</si>
  <si>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</si>
  <si>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</si>
  <si>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</si>
  <si>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</si>
  <si>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</si>
  <si>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</si>
  <si>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</si>
  <si>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</si>
  <si>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</si>
  <si>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</si>
  <si>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</si>
  <si>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</si>
  <si>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</si>
  <si>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</si>
  <si>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</si>
  <si>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</si>
  <si>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</si>
  <si>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</si>
  <si>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</si>
  <si>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</si>
  <si>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</si>
  <si>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</si>
  <si>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</si>
  <si>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</si>
  <si>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</si>
  <si>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</si>
  <si>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</si>
  <si>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</si>
  <si>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</si>
  <si>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</si>
  <si>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</si>
  <si>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</si>
  <si>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</si>
  <si>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</si>
  <si>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</si>
  <si>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</si>
  <si>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</si>
  <si>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</si>
  <si>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</si>
  <si>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</si>
  <si>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</si>
  <si>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</si>
  <si>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</si>
  <si>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</si>
  <si>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</si>
  <si>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</si>
  <si>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</si>
  <si>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</si>
  <si>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</si>
  <si>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</si>
  <si>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</si>
  <si>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</si>
  <si>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</si>
  <si>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</si>
  <si>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</si>
  <si>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</si>
  <si>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</si>
  <si>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</si>
  <si>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</si>
  <si>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</si>
  <si>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</si>
  <si>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</si>
  <si>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</si>
  <si>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</si>
  <si>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</si>
  <si>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</si>
  <si>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</si>
  <si>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</si>
  <si>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</si>
  <si>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</si>
  <si>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</si>
  <si>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</si>
  <si>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</si>
  <si>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</si>
  <si>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</si>
  <si>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</si>
  <si>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</si>
  <si>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</si>
  <si>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</si>
  <si>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</si>
  <si>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</si>
  <si>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</si>
  <si>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</si>
  <si>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</si>
  <si>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</si>
  <si>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</si>
  <si>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</si>
  <si>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</si>
  <si>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</si>
  <si>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</si>
  <si>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</si>
  <si>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</si>
  <si>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</si>
  <si>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</si>
  <si>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</si>
  <si>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</si>
  <si>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</si>
  <si>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</si>
  <si>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</si>
  <si>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</si>
  <si>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</si>
  <si>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</si>
  <si>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</si>
  <si>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</si>
  <si>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</si>
  <si>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</si>
  <si>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</si>
  <si>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</si>
  <si>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</si>
  <si>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</si>
  <si>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</si>
  <si>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</si>
  <si>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</si>
  <si>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</si>
  <si>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</si>
  <si>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</si>
  <si>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</si>
  <si>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</si>
  <si>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</si>
  <si>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</si>
  <si>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</si>
  <si>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</si>
  <si>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</si>
  <si>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</si>
  <si>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</si>
  <si>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</si>
  <si>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</si>
  <si>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</si>
  <si>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</si>
  <si>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</si>
  <si>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</si>
  <si>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</si>
  <si>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</si>
  <si>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</si>
  <si>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</si>
  <si>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</si>
  <si>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</si>
  <si>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</si>
  <si>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</si>
  <si>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</si>
  <si>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</si>
  <si>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</si>
  <si>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</si>
  <si>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</si>
  <si>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</si>
  <si>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</si>
  <si>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</si>
  <si>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</si>
  <si>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</si>
  <si>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</si>
  <si>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</si>
  <si>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</si>
  <si>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</si>
  <si>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</si>
  <si>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</si>
  <si>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</si>
  <si>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</si>
  <si>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</si>
  <si>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</si>
  <si>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</si>
  <si>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</si>
  <si>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</si>
  <si>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</si>
  <si>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</si>
  <si>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</si>
  <si>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</si>
  <si>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</si>
  <si>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</si>
  <si>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</si>
  <si>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</si>
  <si>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</si>
  <si>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</si>
  <si>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</si>
  <si>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</si>
  <si>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</si>
  <si>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</si>
  <si>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</si>
  <si>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</si>
  <si>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</si>
  <si>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</si>
  <si>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</si>
  <si>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</si>
  <si>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</si>
  <si>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</si>
  <si>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</si>
  <si>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</si>
  <si>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</si>
  <si>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</si>
  <si>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</si>
  <si>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</si>
  <si>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</si>
  <si>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</si>
  <si>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</si>
  <si>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</si>
  <si>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</si>
  <si>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</si>
  <si>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</si>
  <si>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</si>
  <si>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</si>
  <si>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</si>
  <si>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</si>
  <si>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</si>
  <si>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</si>
  <si>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</si>
  <si>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</si>
  <si>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</si>
  <si>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</si>
  <si>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</si>
  <si>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</si>
  <si>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</si>
  <si>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</si>
  <si>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</si>
  <si>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</si>
  <si>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</si>
  <si>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</si>
  <si>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</si>
  <si>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</si>
  <si>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</si>
  <si>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</si>
  <si>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</si>
  <si>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</si>
  <si>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</si>
  <si>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</si>
  <si>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</si>
  <si>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</si>
  <si>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</si>
  <si>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</si>
  <si>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</si>
  <si>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</si>
  <si>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</si>
  <si>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</si>
  <si>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</si>
  <si>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</si>
  <si>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</si>
  <si>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</si>
  <si>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</si>
  <si>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</si>
  <si>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</si>
  <si>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</si>
  <si>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</si>
  <si>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</si>
  <si>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</si>
  <si>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</si>
  <si>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</si>
  <si>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</si>
  <si>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</si>
  <si>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</si>
  <si>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</si>
  <si>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</si>
  <si>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</si>
  <si>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</si>
  <si>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</si>
  <si>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</si>
  <si>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</si>
  <si>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</si>
  <si>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</si>
  <si>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</si>
  <si>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</si>
  <si>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</si>
  <si>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</si>
  <si>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</si>
  <si>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</si>
  <si>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</si>
  <si>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</si>
  <si>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</si>
  <si>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</si>
  <si>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</si>
  <si>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</si>
  <si>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</si>
  <si>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</si>
  <si>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</si>
  <si>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</si>
  <si>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</si>
  <si>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</si>
  <si>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</si>
  <si>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</si>
  <si>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</si>
  <si>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</si>
  <si>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</si>
  <si>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</si>
  <si>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</si>
  <si>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</si>
  <si>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</si>
  <si>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</si>
  <si>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</si>
  <si>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</si>
  <si>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</si>
  <si>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</si>
  <si>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</si>
  <si>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</si>
  <si>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</si>
  <si>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</si>
  <si>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</si>
  <si>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</si>
  <si>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</si>
  <si>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</si>
  <si>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</si>
  <si>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</si>
  <si>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</si>
  <si>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</si>
  <si>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</si>
  <si>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</si>
  <si>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</si>
  <si>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</si>
  <si>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</si>
  <si>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</si>
  <si>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</si>
  <si>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</si>
  <si>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</si>
  <si>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</si>
  <si>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</si>
  <si>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</si>
  <si>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</si>
  <si>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</si>
  <si>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</si>
  <si>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</si>
  <si>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</si>
  <si>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</si>
  <si>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</si>
  <si>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</si>
  <si>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</si>
  <si>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</si>
  <si>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</si>
  <si>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</si>
  <si>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</si>
  <si>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</si>
  <si>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</si>
  <si>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</si>
  <si>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</si>
  <si>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</si>
  <si>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</si>
  <si>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</si>
  <si>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</si>
  <si>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</si>
  <si>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</si>
  <si>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</si>
  <si>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</si>
  <si>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</si>
  <si>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</si>
  <si>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</si>
  <si>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</si>
  <si>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</si>
  <si>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</si>
  <si>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</si>
  <si>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</si>
  <si>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</si>
  <si>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</si>
  <si>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</si>
  <si>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</si>
  <si>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</si>
  <si>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</si>
  <si>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</si>
  <si>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</si>
  <si>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</si>
  <si>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</si>
  <si>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</si>
  <si>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</si>
  <si>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</si>
  <si>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</si>
  <si>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</si>
  <si>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</si>
  <si>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</si>
  <si>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</si>
  <si>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</si>
  <si>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</si>
  <si>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</si>
  <si>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</si>
  <si>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</si>
  <si>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</si>
  <si>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</si>
  <si>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</si>
  <si>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</si>
  <si>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</si>
  <si>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</si>
  <si>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</si>
  <si>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</si>
  <si>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</si>
  <si>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</si>
  <si>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</si>
  <si>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</si>
  <si>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</si>
  <si>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</si>
  <si>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</si>
  <si>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</si>
  <si>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</si>
  <si>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</si>
  <si>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</si>
  <si>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</si>
  <si>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</si>
  <si>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</si>
  <si>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</si>
  <si>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</si>
  <si>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</si>
  <si>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</si>
  <si>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</si>
  <si>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</si>
  <si>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</si>
  <si>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</si>
  <si>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</si>
  <si>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</si>
  <si>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</si>
  <si>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</si>
  <si>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</si>
  <si>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</si>
  <si>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</si>
  <si>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</si>
  <si>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</si>
  <si>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</si>
  <si>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</si>
  <si>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</si>
  <si>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</si>
  <si>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</si>
  <si>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</si>
  <si>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</si>
  <si>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</si>
  <si>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</si>
  <si>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</si>
  <si>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</si>
  <si>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</si>
  <si>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</si>
  <si>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</si>
  <si>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</si>
  <si>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</si>
  <si>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</si>
  <si>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</si>
  <si>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</si>
  <si>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</si>
  <si>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</si>
  <si>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</si>
  <si>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</si>
  <si>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</si>
  <si>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</si>
  <si>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</si>
  <si>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</si>
  <si>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</si>
  <si>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</si>
  <si>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</si>
  <si>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</si>
  <si>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</si>
  <si>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</si>
  <si>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</si>
  <si>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</si>
  <si>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</si>
  <si>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</si>
  <si>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</si>
  <si>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</si>
  <si>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</si>
  <si>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</si>
  <si>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</si>
  <si>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</si>
  <si>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</si>
  <si>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</si>
  <si>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</si>
  <si>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</si>
  <si>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</si>
  <si>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</si>
  <si>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</si>
  <si>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</si>
  <si>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</si>
  <si>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</si>
  <si>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</si>
  <si>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</si>
  <si>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</si>
  <si>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</si>
  <si>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</si>
  <si>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</si>
  <si>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</si>
  <si>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</si>
  <si>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</si>
  <si>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</si>
  <si>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</si>
  <si>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</si>
  <si>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</si>
  <si>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</si>
  <si>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</si>
  <si>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</si>
  <si>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</si>
  <si>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</si>
  <si>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</si>
  <si>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</si>
  <si>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</si>
  <si>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</si>
  <si>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</si>
  <si>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</si>
  <si>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</si>
  <si>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</si>
  <si>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</si>
  <si>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</si>
  <si>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</si>
  <si>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</si>
  <si>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</si>
  <si>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</si>
  <si>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</si>
  <si>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</si>
  <si>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</si>
  <si>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</si>
  <si>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</si>
  <si>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</si>
  <si>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</si>
  <si>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</si>
  <si>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</si>
  <si>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</si>
  <si>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</si>
  <si>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</si>
  <si>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</si>
  <si>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</si>
  <si>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</si>
  <si>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</si>
  <si>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</si>
  <si>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</si>
  <si>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</si>
  <si>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</si>
  <si>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</si>
  <si>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</si>
  <si>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</si>
  <si>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</si>
  <si>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</si>
  <si>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</si>
  <si>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</si>
  <si>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</si>
  <si>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</si>
  <si>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</si>
  <si>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</si>
  <si>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</si>
  <si>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</si>
  <si>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</si>
  <si>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</si>
  <si>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</si>
  <si>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</si>
  <si>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</si>
  <si>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</si>
  <si>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</si>
  <si>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</si>
  <si>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</si>
  <si>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</si>
  <si>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</si>
  <si>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</si>
  <si>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</si>
  <si>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</si>
  <si>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</si>
  <si>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</si>
  <si>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</si>
  <si>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</si>
  <si>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</si>
  <si>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</si>
  <si>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</si>
  <si>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</si>
  <si>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</si>
  <si>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</si>
  <si>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</si>
  <si>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</si>
  <si>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</si>
  <si>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</si>
  <si>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</si>
  <si>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</si>
  <si>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</si>
  <si>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</si>
  <si>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</si>
  <si>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</si>
  <si>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</si>
  <si>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</si>
  <si>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</si>
  <si>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</si>
  <si>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</si>
  <si>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</si>
  <si>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</si>
  <si>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</si>
  <si>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</si>
  <si>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</si>
  <si>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</si>
  <si>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</si>
  <si>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</si>
  <si>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</si>
  <si>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</si>
  <si>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</si>
  <si>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</si>
  <si>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</si>
  <si>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</si>
  <si>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</si>
  <si>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</si>
  <si>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</si>
  <si>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</si>
  <si>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</si>
  <si>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</si>
  <si>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</si>
  <si>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</si>
  <si>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</si>
  <si>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</si>
  <si>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</si>
  <si>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</si>
  <si>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</si>
  <si>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</si>
  <si>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</si>
  <si>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</si>
  <si>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</si>
  <si>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</si>
  <si>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</si>
  <si>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</si>
  <si>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</si>
  <si>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</si>
  <si>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</si>
  <si>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</si>
  <si>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</si>
  <si>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</si>
  <si>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</si>
  <si>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</si>
  <si>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</si>
  <si>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</si>
  <si>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</si>
  <si>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</si>
  <si>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</si>
  <si>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</si>
  <si>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</si>
  <si>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</si>
  <si>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</si>
  <si>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</si>
  <si>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</si>
  <si>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</si>
  <si>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</si>
  <si>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</si>
  <si>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</si>
  <si>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</si>
  <si>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</si>
  <si>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</si>
  <si>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</si>
  <si>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</si>
  <si>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</si>
  <si>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</si>
  <si>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</si>
  <si>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</si>
  <si>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</si>
  <si>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</si>
  <si>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</si>
  <si>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</si>
  <si>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</si>
  <si>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</si>
  <si>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</si>
  <si>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</si>
  <si>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</si>
  <si>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</si>
  <si>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</si>
  <si>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</si>
  <si>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</si>
  <si>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</si>
  <si>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</si>
  <si>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</si>
  <si>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</si>
  <si>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</si>
  <si>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</si>
  <si>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</si>
  <si>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</si>
  <si>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</si>
  <si>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</si>
  <si>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</si>
  <si>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</si>
  <si>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</si>
  <si>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</si>
  <si>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</si>
  <si>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</si>
  <si>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</si>
  <si>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</si>
  <si>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</si>
  <si>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</si>
  <si>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</si>
  <si>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</si>
  <si>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</si>
  <si>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</si>
  <si>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</si>
  <si>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</si>
  <si>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</si>
  <si>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</si>
  <si>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</si>
  <si>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</si>
  <si>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</si>
  <si>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</si>
  <si>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</si>
  <si>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</si>
  <si>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</si>
  <si>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</si>
  <si>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</si>
  <si>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</si>
  <si>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</si>
  <si>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</si>
  <si>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</si>
  <si>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</si>
  <si>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</si>
  <si>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</si>
  <si>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</si>
  <si>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</si>
  <si>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</si>
  <si>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</si>
  <si>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</si>
  <si>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</si>
  <si>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</si>
  <si>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</si>
  <si>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</si>
  <si>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</si>
  <si>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</si>
  <si>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</si>
  <si>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</si>
  <si>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</si>
  <si>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</si>
  <si>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</si>
  <si>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</si>
  <si>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</si>
  <si>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</si>
  <si>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</si>
  <si>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</si>
  <si>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</si>
  <si>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</si>
  <si>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</si>
  <si>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</si>
  <si>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</si>
  <si>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</si>
  <si>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</si>
  <si>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</si>
  <si>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</si>
  <si>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</si>
  <si>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</si>
  <si>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</si>
  <si>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</si>
  <si>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</si>
  <si>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</si>
  <si>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</si>
  <si>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</si>
  <si>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</si>
  <si>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</si>
  <si>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</si>
  <si>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</si>
  <si>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</si>
  <si>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</si>
  <si>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</si>
  <si>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</si>
  <si>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</si>
  <si>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</si>
  <si>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</si>
  <si>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</si>
  <si>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</si>
  <si>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</si>
  <si>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</si>
  <si>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</si>
  <si>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</si>
  <si>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</si>
  <si>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</si>
  <si>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</si>
  <si>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</si>
  <si>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</si>
  <si>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</si>
  <si>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</si>
  <si>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</si>
  <si>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</si>
  <si>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</si>
  <si>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</si>
  <si>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</si>
  <si>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</si>
  <si>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</si>
  <si>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</si>
  <si>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</si>
  <si>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</si>
  <si>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</si>
  <si>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</si>
  <si>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</si>
  <si>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</si>
  <si>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</si>
  <si>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</si>
  <si>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</si>
  <si>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</si>
  <si>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</si>
  <si>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</si>
  <si>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</si>
  <si>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</si>
  <si>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</si>
  <si>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</si>
  <si>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</si>
  <si>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</si>
  <si>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</si>
  <si>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</si>
  <si>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</si>
  <si>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</si>
  <si>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</si>
  <si>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</si>
  <si>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</si>
  <si>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</si>
  <si>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</si>
  <si>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</si>
  <si>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</si>
  <si>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</si>
  <si>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</si>
  <si>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</si>
  <si>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</si>
  <si>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</si>
  <si>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</si>
  <si>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</si>
  <si>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</si>
  <si>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</si>
  <si>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</si>
  <si>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</si>
  <si>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</si>
  <si>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</si>
  <si>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</si>
  <si>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</si>
  <si>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</si>
  <si>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</si>
  <si>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</si>
  <si>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</si>
  <si>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</si>
  <si>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</si>
  <si>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</si>
  <si>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</si>
  <si>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</si>
  <si>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</si>
  <si>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</si>
  <si>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</si>
  <si>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</si>
  <si>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</si>
  <si>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</si>
  <si>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</si>
  <si>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</si>
  <si>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</si>
  <si>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</si>
  <si>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</si>
  <si>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</si>
  <si>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</si>
  <si>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</si>
  <si>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</si>
  <si>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</si>
  <si>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</si>
  <si>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</si>
  <si>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</si>
  <si>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</si>
  <si>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</si>
  <si>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</si>
  <si>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</si>
  <si>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</si>
  <si>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</si>
  <si>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</si>
  <si>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</si>
  <si>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</si>
  <si>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</si>
  <si>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</si>
  <si>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</si>
  <si>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</si>
  <si>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</si>
  <si>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</si>
  <si>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</si>
  <si>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</si>
  <si>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</si>
  <si>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</si>
  <si>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</si>
  <si>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</si>
  <si>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</si>
  <si>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</si>
  <si>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</si>
  <si>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</si>
  <si>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</si>
  <si>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</si>
  <si>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</si>
  <si>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</si>
  <si>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</si>
  <si>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</si>
  <si>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</si>
  <si>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</si>
  <si>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</si>
  <si>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</si>
  <si>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</si>
  <si>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</si>
  <si>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</si>
  <si>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</si>
  <si>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</si>
  <si>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</si>
  <si>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</si>
  <si>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</si>
  <si>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</si>
  <si>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</si>
  <si>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</si>
  <si>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</si>
  <si>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</si>
  <si>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</si>
  <si>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</si>
  <si>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</si>
  <si>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</si>
  <si>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</si>
  <si>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</si>
  <si>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</si>
  <si>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</si>
  <si>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</si>
  <si>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</si>
  <si>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</si>
  <si>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</si>
  <si>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</si>
  <si>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</si>
  <si>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</si>
  <si>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</si>
  <si>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</si>
  <si>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</si>
  <si>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</si>
  <si>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</si>
  <si>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</si>
  <si>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</si>
  <si>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</si>
  <si>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</si>
  <si>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</si>
  <si>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</si>
  <si>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</si>
  <si>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</si>
  <si>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</si>
  <si>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</si>
  <si>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</si>
  <si>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</si>
  <si>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</si>
  <si>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</si>
  <si>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</si>
  <si>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</si>
  <si>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</si>
  <si>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</si>
  <si>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</si>
  <si>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</si>
  <si>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</si>
  <si>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</si>
  <si>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</si>
  <si>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</si>
  <si>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</si>
  <si>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</si>
  <si>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</si>
  <si>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</si>
  <si>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</si>
  <si>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</si>
  <si>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</si>
  <si>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</si>
  <si>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</si>
  <si>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</si>
  <si>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</si>
  <si>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</si>
  <si>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</si>
  <si>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</si>
  <si>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</si>
  <si>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</si>
  <si>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</si>
  <si>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</si>
  <si>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</si>
  <si>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</si>
  <si>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</si>
  <si>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</si>
  <si>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</si>
  <si>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</si>
  <si>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</si>
  <si>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</si>
  <si>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</si>
  <si>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</si>
  <si>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</si>
  <si>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</si>
  <si>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</si>
  <si>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</si>
  <si>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</si>
  <si>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</si>
  <si>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</si>
  <si>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</si>
  <si>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</si>
  <si>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</si>
  <si>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</si>
  <si>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</si>
  <si>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</si>
  <si>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</si>
  <si>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</si>
  <si>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</si>
  <si>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</si>
  <si>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</si>
  <si>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</si>
  <si>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</si>
  <si>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</si>
  <si>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</si>
  <si>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</si>
  <si>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</si>
  <si>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</si>
  <si>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</si>
  <si>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</si>
  <si>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</si>
  <si>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</si>
  <si>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</si>
  <si>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</si>
  <si>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</si>
  <si>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</si>
  <si>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</si>
  <si>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</si>
  <si>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</si>
  <si>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</si>
  <si>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</si>
  <si>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</si>
  <si>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</si>
  <si>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</si>
  <si>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</si>
  <si>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</si>
  <si>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</si>
  <si>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</si>
  <si>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</si>
  <si>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</si>
  <si>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</si>
  <si>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</si>
  <si>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</si>
  <si>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</si>
  <si>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</si>
  <si>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</si>
  <si>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</si>
  <si>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</si>
  <si>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</si>
  <si>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</si>
  <si>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</si>
  <si>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</si>
  <si>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</si>
  <si>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</si>
  <si>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</si>
  <si>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</si>
  <si>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</si>
  <si>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</si>
  <si>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</si>
  <si>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</si>
  <si>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</si>
  <si>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</si>
  <si>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</si>
  <si>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</si>
  <si>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</si>
  <si>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</si>
  <si>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</si>
  <si>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</si>
  <si>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</si>
  <si>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</si>
  <si>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</si>
  <si>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</si>
  <si>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</si>
  <si>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</si>
  <si>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</si>
  <si>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</si>
  <si>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</si>
  <si>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</si>
  <si>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</si>
  <si>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</si>
  <si>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</si>
  <si>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</si>
  <si>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</si>
  <si>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</si>
  <si>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</si>
  <si>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</si>
  <si>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</si>
  <si>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</si>
  <si>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</si>
  <si>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</si>
  <si>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</si>
  <si>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</si>
  <si>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</si>
  <si>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</si>
  <si>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</si>
  <si>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</si>
  <si>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</si>
  <si>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</si>
  <si>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</si>
  <si>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</si>
  <si>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</si>
  <si>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</si>
  <si>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</si>
  <si>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</si>
  <si>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</si>
  <si>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</si>
  <si>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</si>
  <si>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</si>
  <si>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</si>
  <si>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</si>
  <si>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</si>
  <si>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</si>
  <si>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</si>
  <si>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</si>
  <si>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</si>
  <si>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</si>
  <si>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</si>
  <si>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</si>
  <si>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</si>
  <si>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</si>
  <si>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</si>
  <si>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</si>
  <si>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</si>
  <si>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</si>
  <si>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</si>
  <si>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</si>
  <si>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</si>
  <si>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</si>
  <si>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</si>
  <si>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</si>
  <si>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</si>
  <si>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</si>
  <si>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</si>
  <si>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</si>
  <si>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</si>
  <si>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</si>
  <si>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</si>
  <si>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</si>
  <si>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</si>
  <si>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</si>
  <si>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</si>
  <si>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</si>
  <si>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</si>
  <si>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</si>
  <si>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</si>
  <si>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</si>
  <si>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</si>
  <si>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</si>
  <si>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</si>
  <si>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</si>
  <si>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</si>
  <si>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</si>
  <si>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</si>
  <si>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</si>
  <si>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</si>
  <si>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</si>
  <si>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</si>
  <si>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</si>
  <si>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</si>
  <si>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</si>
  <si>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</si>
  <si>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</si>
  <si>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</si>
  <si>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</si>
  <si>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</si>
  <si>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</si>
  <si>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</si>
  <si>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</si>
  <si>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</si>
  <si>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</si>
  <si>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</si>
  <si>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</si>
  <si>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</si>
  <si>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</si>
  <si>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</si>
  <si>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</si>
  <si>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</si>
  <si>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</si>
  <si>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</si>
  <si>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</si>
  <si>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</si>
  <si>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</si>
  <si>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</si>
  <si>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</si>
  <si>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</si>
  <si>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</si>
  <si>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</si>
  <si>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</si>
  <si>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</si>
  <si>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</si>
  <si>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</si>
  <si>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</si>
  <si>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</si>
  <si>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</si>
  <si>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</si>
  <si>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</si>
  <si>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</si>
  <si>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</si>
  <si>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</si>
  <si>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</si>
  <si>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</si>
  <si>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</si>
  <si>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</si>
  <si>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</si>
  <si>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</si>
  <si>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</si>
  <si>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</si>
  <si>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</si>
  <si>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</si>
  <si>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</si>
  <si>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</si>
  <si>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</si>
  <si>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</si>
  <si>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</si>
  <si>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</si>
  <si>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</si>
  <si>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</si>
  <si>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</si>
  <si>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</si>
  <si>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</si>
  <si>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</si>
  <si>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</si>
  <si>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</si>
  <si>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</si>
  <si>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</si>
  <si>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</si>
  <si>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</si>
  <si>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</si>
  <si>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</si>
  <si>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</si>
  <si>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</si>
  <si>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</si>
  <si>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</si>
  <si>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</si>
  <si>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</si>
  <si>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</si>
  <si>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</si>
  <si>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</si>
  <si>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</si>
  <si>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</si>
  <si>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</si>
  <si>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</si>
  <si>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</si>
  <si>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</si>
  <si>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</si>
  <si>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</si>
  <si>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</si>
  <si>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</si>
  <si>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</si>
  <si>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</si>
  <si>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</si>
  <si>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</si>
  <si>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</si>
  <si>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</si>
  <si>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</si>
  <si>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</si>
  <si>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</si>
  <si>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</si>
  <si>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</si>
  <si>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</si>
  <si>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</si>
  <si>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</si>
  <si>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</si>
  <si>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</si>
  <si>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</si>
  <si>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</si>
  <si>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</si>
  <si>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</si>
  <si>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</si>
  <si>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</si>
  <si>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</si>
  <si>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</si>
  <si>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</si>
  <si>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</si>
  <si>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</si>
  <si>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</si>
  <si>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</si>
  <si>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</si>
  <si>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</si>
  <si>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</si>
  <si>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</si>
  <si>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</si>
  <si>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</si>
  <si>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</si>
  <si>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</si>
  <si>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</si>
  <si>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</si>
  <si>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</si>
  <si>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</si>
  <si>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</si>
  <si>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</si>
  <si>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</si>
  <si>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</si>
  <si>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</si>
  <si>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</si>
  <si>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</si>
  <si>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</si>
  <si>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</si>
  <si>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</si>
  <si>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</si>
  <si>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</si>
  <si>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</si>
  <si>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</si>
  <si>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</si>
  <si>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</si>
  <si>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</si>
  <si>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</si>
  <si>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</si>
  <si>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</si>
  <si>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</si>
  <si>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</si>
  <si>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</si>
  <si>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</si>
  <si>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</si>
  <si>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</si>
  <si>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</si>
  <si>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</si>
  <si>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</si>
  <si>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</si>
  <si>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</si>
  <si>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</si>
  <si>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</si>
  <si>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</si>
  <si>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</si>
  <si>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</si>
  <si>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</si>
  <si>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</si>
  <si>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</si>
  <si>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</si>
  <si>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</si>
  <si>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</si>
  <si>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</si>
  <si>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</si>
  <si>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</si>
  <si>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</si>
  <si>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</si>
  <si>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</si>
  <si>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</si>
  <si>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</si>
  <si>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</si>
  <si>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</si>
  <si>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</si>
  <si>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</si>
  <si>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</si>
  <si>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</si>
  <si>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</si>
  <si>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</si>
  <si>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</si>
  <si>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</si>
  <si>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</si>
  <si>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</si>
  <si>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</si>
  <si>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</si>
  <si>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</si>
  <si>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</si>
  <si>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</si>
  <si>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</si>
  <si>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</si>
  <si>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</si>
  <si>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</si>
  <si>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</si>
  <si>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</si>
  <si>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</si>
  <si>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</si>
  <si>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</si>
  <si>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</si>
  <si>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</si>
  <si>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</si>
  <si>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</si>
  <si>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</si>
  <si>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</si>
  <si>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</si>
  <si>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</si>
  <si>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</si>
  <si>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</si>
  <si>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</si>
  <si>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</si>
  <si>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</si>
  <si>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</si>
  <si>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</si>
  <si>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</si>
  <si>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</si>
  <si>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</si>
  <si>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</si>
  <si>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</si>
  <si>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</si>
  <si>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</si>
  <si>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</si>
  <si>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</si>
  <si>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</si>
  <si>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</si>
  <si>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</si>
  <si>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</si>
  <si>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</si>
  <si>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</si>
  <si>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</si>
  <si>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</si>
  <si>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</si>
  <si>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</si>
  <si>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</si>
  <si>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</si>
  <si>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</si>
  <si>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</si>
  <si>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</si>
  <si>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</si>
  <si>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</si>
  <si>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</si>
  <si>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</si>
  <si>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</si>
  <si>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</si>
  <si>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</si>
  <si>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</si>
  <si>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</si>
  <si>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</si>
  <si>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</si>
  <si>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</si>
  <si>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</si>
  <si>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</si>
  <si>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</si>
  <si>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</si>
  <si>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</si>
  <si>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</si>
  <si>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</si>
  <si>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</si>
  <si>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</si>
  <si>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</si>
  <si>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</si>
  <si>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</si>
  <si>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</si>
  <si>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</si>
  <si>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</si>
  <si>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</si>
  <si>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</si>
  <si>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</si>
  <si>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</si>
  <si>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</si>
  <si>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</si>
  <si>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</si>
  <si>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</si>
  <si>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</si>
  <si>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</si>
  <si>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</si>
  <si>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</si>
  <si>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</si>
  <si>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</si>
  <si>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</si>
  <si>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</si>
  <si>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</si>
  <si>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</si>
  <si>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</si>
  <si>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</si>
  <si>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</si>
  <si>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</si>
  <si>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</si>
  <si>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</si>
  <si>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</si>
  <si>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</si>
  <si>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</si>
  <si>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</si>
  <si>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</si>
  <si>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</si>
  <si>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</si>
  <si>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</si>
  <si>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</si>
  <si>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</si>
  <si>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</si>
  <si>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</si>
  <si>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</si>
  <si>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</si>
  <si>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</si>
  <si>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</si>
  <si>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</si>
  <si>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</si>
  <si>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</si>
  <si>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</si>
  <si>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</si>
  <si>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</si>
  <si>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</si>
  <si>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</si>
  <si>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</si>
  <si>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</si>
  <si>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</si>
  <si>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</si>
  <si>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</si>
  <si>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</si>
  <si>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</si>
  <si>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</si>
  <si>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</si>
  <si>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</si>
  <si>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</si>
  <si>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</si>
  <si>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</si>
  <si>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</si>
  <si>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</si>
  <si>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</si>
  <si>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</si>
  <si>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</si>
  <si>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</si>
  <si>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</si>
  <si>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</si>
  <si>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</si>
  <si>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</si>
  <si>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</si>
  <si>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</si>
  <si>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</si>
  <si>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</si>
  <si>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</si>
  <si>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</si>
  <si>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</si>
  <si>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</si>
  <si>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</si>
  <si>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</si>
  <si>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</si>
  <si>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</si>
  <si>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</si>
  <si>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</si>
  <si>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</si>
  <si>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</si>
  <si>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</si>
  <si>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</si>
  <si>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</si>
  <si>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</si>
  <si>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</si>
  <si>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</si>
  <si>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</si>
  <si>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</si>
  <si>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</si>
  <si>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</si>
  <si>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</si>
  <si>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</si>
  <si>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</si>
  <si>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</si>
  <si>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</si>
  <si>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</si>
  <si>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</si>
  <si>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</si>
  <si>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</si>
  <si>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</si>
  <si>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</si>
  <si>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</si>
  <si>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</si>
  <si>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</si>
  <si>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</si>
  <si>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</si>
  <si>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</si>
  <si>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</si>
  <si>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</si>
  <si>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</si>
  <si>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</si>
  <si>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</si>
  <si>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</si>
  <si>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</si>
  <si>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</si>
  <si>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</si>
  <si>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</si>
  <si>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</si>
  <si>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</si>
  <si>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</si>
  <si>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</si>
  <si>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</si>
  <si>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</si>
  <si>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</si>
  <si>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</si>
  <si>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</si>
  <si>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</si>
  <si>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</si>
  <si>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</si>
  <si>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</si>
  <si>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</si>
  <si>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</si>
  <si>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</si>
  <si>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</si>
  <si>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</si>
  <si>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</si>
  <si>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</si>
  <si>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</si>
  <si>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</si>
  <si>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</si>
  <si>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</si>
  <si>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</si>
  <si>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</si>
  <si>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</si>
  <si>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</si>
  <si>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</si>
  <si>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</si>
  <si>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</si>
  <si>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</si>
  <si>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</si>
  <si>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</si>
  <si>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</si>
  <si>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</si>
  <si>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</si>
  <si>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</si>
  <si>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</si>
  <si>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</si>
  <si>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</si>
  <si>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</si>
  <si>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</si>
  <si>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</si>
  <si>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</si>
  <si>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</si>
  <si>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</si>
  <si>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</si>
  <si>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</si>
  <si>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</si>
  <si>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</si>
  <si>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</si>
  <si>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</si>
  <si>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</si>
  <si>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</si>
  <si>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</si>
  <si>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</si>
  <si>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</si>
  <si>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</si>
  <si>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</si>
  <si>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</si>
  <si>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</si>
  <si>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</si>
  <si>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</si>
  <si>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</si>
  <si>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</si>
  <si>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</si>
  <si>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</si>
  <si>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</si>
  <si>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</si>
  <si>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</si>
  <si>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</si>
  <si>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</si>
  <si>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</si>
  <si>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</si>
  <si>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</si>
  <si>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</si>
  <si>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</si>
  <si>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</si>
  <si>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</si>
  <si>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</si>
  <si>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</si>
  <si>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</si>
  <si>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</si>
  <si>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</si>
  <si>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</si>
  <si>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</si>
  <si>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</si>
  <si>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</si>
  <si>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</si>
  <si>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</si>
  <si>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</si>
  <si>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</si>
  <si>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</si>
  <si>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</si>
  <si>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</si>
  <si>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</si>
  <si>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</si>
  <si>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</si>
  <si>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</si>
  <si>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</si>
  <si>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</si>
  <si>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</si>
  <si>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</si>
  <si>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</si>
  <si>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</si>
  <si>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</si>
  <si>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</si>
  <si>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</si>
  <si>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</si>
  <si>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</si>
  <si>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</si>
  <si>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</si>
  <si>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</si>
  <si>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</si>
  <si>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</si>
  <si>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</si>
  <si>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</si>
  <si>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</si>
  <si>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</si>
  <si>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</si>
  <si>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</si>
  <si>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</si>
  <si>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</si>
  <si>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</si>
  <si>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</si>
  <si>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</si>
  <si>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</si>
  <si>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</si>
  <si>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</si>
  <si>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</si>
  <si>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</si>
  <si>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</si>
  <si>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</si>
  <si>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</si>
  <si>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</si>
  <si>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</si>
  <si>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</si>
  <si>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</si>
  <si>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</si>
  <si>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</si>
  <si>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</si>
  <si>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</si>
  <si>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</si>
  <si>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</si>
  <si>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</si>
  <si>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</si>
  <si>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</si>
  <si>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</si>
  <si>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</si>
  <si>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</si>
  <si>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</si>
  <si>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</si>
  <si>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</si>
  <si>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</si>
  <si>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</si>
  <si>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</si>
  <si>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</si>
  <si>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</si>
  <si>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</si>
  <si>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</si>
  <si>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</si>
  <si>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</si>
  <si>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</si>
  <si>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</si>
  <si>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</si>
  <si>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</si>
  <si>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</si>
  <si>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</si>
  <si>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</si>
  <si>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</si>
  <si>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</si>
  <si>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</si>
  <si>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</si>
  <si>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</si>
  <si>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</si>
  <si>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</si>
  <si>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</si>
  <si>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</si>
  <si>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</si>
  <si>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</si>
  <si>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</si>
  <si>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</si>
  <si>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</si>
  <si>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</si>
  <si>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</si>
  <si>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</si>
  <si>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</si>
  <si>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</si>
  <si>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</si>
  <si>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</si>
  <si>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</si>
  <si>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</si>
  <si>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</si>
  <si>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</si>
  <si>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</si>
  <si>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</si>
  <si>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</si>
  <si>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</si>
  <si>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</si>
  <si>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</si>
  <si>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</si>
  <si>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</si>
  <si>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</si>
  <si>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</si>
  <si>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</si>
  <si>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</si>
  <si>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</si>
  <si>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</si>
  <si>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</si>
  <si>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</si>
  <si>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</si>
  <si>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</si>
  <si>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</si>
  <si>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</si>
  <si>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</si>
  <si>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</si>
  <si>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</si>
  <si>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</si>
  <si>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</si>
  <si>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</si>
  <si>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</si>
  <si>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</si>
  <si>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</si>
  <si>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</si>
  <si>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</si>
  <si>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</si>
  <si>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</si>
  <si>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</si>
  <si>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</si>
  <si>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</si>
  <si>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</si>
  <si>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</si>
  <si>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</si>
  <si>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</si>
  <si>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</si>
  <si>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</si>
  <si>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</si>
  <si>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</si>
  <si>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</si>
  <si>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</si>
  <si>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</si>
  <si>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</si>
  <si>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</si>
  <si>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</si>
  <si>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</si>
  <si>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</si>
  <si>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</si>
  <si>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</si>
  <si>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</si>
  <si>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</si>
  <si>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</si>
  <si>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</si>
  <si>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</si>
  <si>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</si>
  <si>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</si>
  <si>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</si>
  <si>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</si>
  <si>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</si>
  <si>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</si>
  <si>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</si>
  <si>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</si>
  <si>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</si>
  <si>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</si>
  <si>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</si>
  <si>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</si>
  <si>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</si>
  <si>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</si>
  <si>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</si>
  <si>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</si>
  <si>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</si>
  <si>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</si>
  <si>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</si>
  <si>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</si>
  <si>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</si>
  <si>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</si>
  <si>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</si>
  <si>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</si>
  <si>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</si>
  <si>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</si>
  <si>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</si>
  <si>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</si>
  <si>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</si>
  <si>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</si>
  <si>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</si>
  <si>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</si>
  <si>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</si>
  <si>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</si>
  <si>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</si>
  <si>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</si>
  <si>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</si>
  <si>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</si>
  <si>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</si>
  <si>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</si>
  <si>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</si>
  <si>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</si>
  <si>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</si>
  <si>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</si>
  <si>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</si>
  <si>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</si>
  <si>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</si>
  <si>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</si>
  <si>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</si>
  <si>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</si>
  <si>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</si>
  <si>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</si>
  <si>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</si>
  <si>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</si>
  <si>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</si>
  <si>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</si>
  <si>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</si>
  <si>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</si>
  <si>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</si>
  <si>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</si>
  <si>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</si>
  <si>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</si>
  <si>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</si>
  <si>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</si>
  <si>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</si>
  <si>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</si>
  <si>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</si>
  <si>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</si>
  <si>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</si>
  <si>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</si>
  <si>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</si>
  <si>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</si>
  <si>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</si>
  <si>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</si>
  <si>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</si>
  <si>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</si>
  <si>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</si>
  <si>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</si>
  <si>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</si>
  <si>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</si>
  <si>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</si>
  <si>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</si>
  <si>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</si>
  <si>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</si>
  <si>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</si>
  <si>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</si>
  <si>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</si>
  <si>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</si>
  <si>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</si>
  <si>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</si>
  <si>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</si>
  <si>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</si>
  <si>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</si>
  <si>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</si>
  <si>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</si>
  <si>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</si>
  <si>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</si>
  <si>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</si>
  <si>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</si>
  <si>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</si>
  <si>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</si>
  <si>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</si>
  <si>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</si>
  <si>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</si>
  <si>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</si>
  <si>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</si>
  <si>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</si>
  <si>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</si>
  <si>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</si>
  <si>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</si>
  <si>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</si>
  <si>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</si>
  <si>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</si>
  <si>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</si>
  <si>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</si>
  <si>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</si>
  <si>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</si>
  <si>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</si>
  <si>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</si>
  <si>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</si>
  <si>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</si>
  <si>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</si>
  <si>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</si>
  <si>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</si>
  <si>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</si>
  <si>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</si>
  <si>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</si>
  <si>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</si>
  <si>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</si>
  <si>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</si>
  <si>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</si>
  <si>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</si>
  <si>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</si>
  <si>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</si>
  <si>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</si>
  <si>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</si>
  <si>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</si>
  <si>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</si>
  <si>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</si>
  <si>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</si>
  <si>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</si>
  <si>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</si>
  <si>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</si>
  <si>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</si>
  <si>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</si>
  <si>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</si>
  <si>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</si>
  <si>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</si>
  <si>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</si>
  <si>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</si>
  <si>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</si>
  <si>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</si>
  <si>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</si>
  <si>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</si>
  <si>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</si>
  <si>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</si>
  <si>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</si>
  <si>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</si>
  <si>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</si>
  <si>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</si>
  <si>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</si>
  <si>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</si>
  <si>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</si>
  <si>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</si>
  <si>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</si>
  <si>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</si>
  <si>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</si>
  <si>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</si>
  <si>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</si>
  <si>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</si>
  <si>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</si>
  <si>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</si>
  <si>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</si>
  <si>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</si>
  <si>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</si>
  <si>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</si>
  <si>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</si>
  <si>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</si>
  <si>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</si>
  <si>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</si>
  <si>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</si>
  <si>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</si>
  <si>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</si>
  <si>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</si>
  <si>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</si>
  <si>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</si>
  <si>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</si>
  <si>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</si>
  <si>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</si>
  <si>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</si>
  <si>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</si>
  <si>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</si>
  <si>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</si>
  <si>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</si>
  <si>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</si>
  <si>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</si>
  <si>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</si>
  <si>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</si>
  <si>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</si>
  <si>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</si>
  <si>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</si>
  <si>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</si>
  <si>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</si>
  <si>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</si>
  <si>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</si>
  <si>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</si>
  <si>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</si>
  <si>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</si>
  <si>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</si>
  <si>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</si>
  <si>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</si>
  <si>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</si>
  <si>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</si>
  <si>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</si>
  <si>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</si>
  <si>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</si>
  <si>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</si>
  <si>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</si>
  <si>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</si>
  <si>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</si>
  <si>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</si>
  <si>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</si>
  <si>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</si>
  <si>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</si>
  <si>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</si>
  <si>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</si>
  <si>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</si>
  <si>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</si>
  <si>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</si>
  <si>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</si>
  <si>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</si>
  <si>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</si>
  <si>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</si>
  <si>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</si>
  <si>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</si>
  <si>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</si>
  <si>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</si>
  <si>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</si>
  <si>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</si>
  <si>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</si>
  <si>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</si>
  <si>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</si>
  <si>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</si>
  <si>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</si>
  <si>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</si>
  <si>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</si>
  <si>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</si>
  <si>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</si>
  <si>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</si>
  <si>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</si>
  <si>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</si>
  <si>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</si>
  <si>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</si>
  <si>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</si>
  <si>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</si>
  <si>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</si>
  <si>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</si>
  <si>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</si>
  <si>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</si>
  <si>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</si>
  <si>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</si>
  <si>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</si>
  <si>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</si>
  <si>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</si>
  <si>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</si>
  <si>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</si>
  <si>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</si>
  <si>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</si>
  <si>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</si>
  <si>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</si>
  <si>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</si>
  <si>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</si>
  <si>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</si>
  <si>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</si>
  <si>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</si>
  <si>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</si>
  <si>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</si>
  <si>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</si>
  <si>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</si>
  <si>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</si>
  <si>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</si>
  <si>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</si>
  <si>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</si>
  <si>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</si>
  <si>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</si>
  <si>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</si>
  <si>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</si>
  <si>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</si>
  <si>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</si>
  <si>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</si>
  <si>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</si>
  <si>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</si>
  <si>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</si>
  <si>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</si>
  <si>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</si>
  <si>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</si>
  <si>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</si>
  <si>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</si>
  <si>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</si>
  <si>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</si>
  <si>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</si>
  <si>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</si>
  <si>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</si>
  <si>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</si>
  <si>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</si>
  <si>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</si>
  <si>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</si>
  <si>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</si>
  <si>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</si>
  <si>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</si>
  <si>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</si>
  <si>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</si>
  <si>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</si>
  <si>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</si>
  <si>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</si>
  <si>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</si>
  <si>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</si>
  <si>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</si>
  <si>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</si>
  <si>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</si>
  <si>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</si>
  <si>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</si>
  <si>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</si>
  <si>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</si>
  <si>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</si>
  <si>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</si>
  <si>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</si>
  <si>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</si>
  <si>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</si>
  <si>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</si>
  <si>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</si>
  <si>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</si>
  <si>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</si>
  <si>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</si>
  <si>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</si>
  <si>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</si>
  <si>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</si>
  <si>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</si>
  <si>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</si>
  <si>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</si>
  <si>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</si>
  <si>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</si>
  <si>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</si>
  <si>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</si>
  <si>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</si>
  <si>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</si>
  <si>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</si>
  <si>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</si>
  <si>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</si>
  <si>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</si>
  <si>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</si>
  <si>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</si>
  <si>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</si>
  <si>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</si>
  <si>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</si>
  <si>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</si>
  <si>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</si>
  <si>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</si>
  <si>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</si>
  <si>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</si>
  <si>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</si>
  <si>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</si>
  <si>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</si>
  <si>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</si>
  <si>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</si>
  <si>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</si>
  <si>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</si>
  <si>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</si>
  <si>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</si>
  <si>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</si>
  <si>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</si>
  <si>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</si>
  <si>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</si>
  <si>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</si>
  <si>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</si>
  <si>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</si>
  <si>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</si>
  <si>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</si>
  <si>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</si>
  <si>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</si>
  <si>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</si>
  <si>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</si>
  <si>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</si>
  <si>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</si>
  <si>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</si>
  <si>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</si>
  <si>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</si>
  <si>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</si>
  <si>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</si>
  <si>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</si>
  <si>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</si>
  <si>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</si>
  <si>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</si>
  <si>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</si>
  <si>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</si>
  <si>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</si>
  <si>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</si>
  <si>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</si>
  <si>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</si>
  <si>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</si>
  <si>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</si>
  <si>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</si>
  <si>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</si>
  <si>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</si>
  <si>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</si>
  <si>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</si>
  <si>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</si>
  <si>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</si>
  <si>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</si>
  <si>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</si>
  <si>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</si>
  <si>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</si>
  <si>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</si>
  <si>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</si>
  <si>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</si>
  <si>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</si>
  <si>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</si>
  <si>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</si>
  <si>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</si>
  <si>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</si>
  <si>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</si>
  <si>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</si>
  <si>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</si>
  <si>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</si>
  <si>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</si>
  <si>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</si>
  <si>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</si>
  <si>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</si>
  <si>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</si>
  <si>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</si>
  <si>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</si>
  <si>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</si>
  <si>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</si>
  <si>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</si>
  <si>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</si>
  <si>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</si>
  <si>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</si>
  <si>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</si>
  <si>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</si>
  <si>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</si>
  <si>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</si>
  <si>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</si>
  <si>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</si>
  <si>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</si>
  <si>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</si>
  <si>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</si>
  <si>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</si>
  <si>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</si>
  <si>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</si>
  <si>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</si>
  <si>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</si>
  <si>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</si>
  <si>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</si>
  <si>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</si>
  <si>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</si>
  <si>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</si>
  <si>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</si>
  <si>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</si>
  <si>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</si>
  <si>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</si>
  <si>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</si>
  <si>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</si>
  <si>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</si>
  <si>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</si>
  <si>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</si>
  <si>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</si>
  <si>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</si>
  <si>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</si>
  <si>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</si>
  <si>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</si>
  <si>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</si>
  <si>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</si>
  <si>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</si>
  <si>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</si>
  <si>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</si>
  <si>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</si>
  <si>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</si>
  <si>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</si>
  <si>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</si>
  <si>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</si>
  <si>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</si>
  <si>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</si>
  <si>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</si>
  <si>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</si>
  <si>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</si>
  <si>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</si>
  <si>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</si>
  <si>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</si>
  <si>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</si>
  <si>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</si>
  <si>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</si>
  <si>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</si>
  <si>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</si>
  <si>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</si>
  <si>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</si>
  <si>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</si>
  <si>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</si>
  <si>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</si>
  <si>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</si>
  <si>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</si>
  <si>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</si>
  <si>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</si>
  <si>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</si>
  <si>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</si>
  <si>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</si>
  <si>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</si>
  <si>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</si>
  <si>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</si>
  <si>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</si>
  <si>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</si>
  <si>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</si>
  <si>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</si>
  <si>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</si>
  <si>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</si>
  <si>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</si>
  <si>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</si>
  <si>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</si>
  <si>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</si>
  <si>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</si>
  <si>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</si>
  <si>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</si>
  <si>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</si>
  <si>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</si>
  <si>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</si>
  <si>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</si>
  <si>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</si>
  <si>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</si>
  <si>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</si>
  <si>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</si>
  <si>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</si>
  <si>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</si>
  <si>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</si>
  <si>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</si>
  <si>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</si>
  <si>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</si>
  <si>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</si>
  <si>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</si>
  <si>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</si>
  <si>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</si>
  <si>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</si>
  <si>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</si>
  <si>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</si>
  <si>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</si>
  <si>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</si>
  <si>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</si>
  <si>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</si>
  <si>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</si>
  <si>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</si>
  <si>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</si>
  <si>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</si>
  <si>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</si>
  <si>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</si>
  <si>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</si>
  <si>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</si>
  <si>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</si>
  <si>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</si>
  <si>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</si>
  <si>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</si>
  <si>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</si>
  <si>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</si>
  <si>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</si>
  <si>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</si>
  <si>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</si>
  <si>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</si>
  <si>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</si>
  <si>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</si>
  <si>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</si>
  <si>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</si>
  <si>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</si>
  <si>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</si>
  <si>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</si>
  <si>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</si>
  <si>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</si>
  <si>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</si>
  <si>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</si>
  <si>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</si>
  <si>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</si>
  <si>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</si>
  <si>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</si>
  <si>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</si>
  <si>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</si>
  <si>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</si>
  <si>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</si>
  <si>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</si>
  <si>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</si>
  <si>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</si>
  <si>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</si>
  <si>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</si>
  <si>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</si>
  <si>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</si>
  <si>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</si>
  <si>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</si>
  <si>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</si>
  <si>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</si>
  <si>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</si>
  <si>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</si>
  <si>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</si>
  <si>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</si>
  <si>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</si>
  <si>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</si>
  <si>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</si>
  <si>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</si>
  <si>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</si>
  <si>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</si>
  <si>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</si>
  <si>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</si>
  <si>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</si>
  <si>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</si>
  <si>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</si>
  <si>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</si>
  <si>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</si>
  <si>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</si>
  <si>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</si>
  <si>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</si>
  <si>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</si>
  <si>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</si>
  <si>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</si>
  <si>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</si>
  <si>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</si>
  <si>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</si>
  <si>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</si>
  <si>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</si>
  <si>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</si>
  <si>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</si>
  <si>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</si>
  <si>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</si>
  <si>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</si>
  <si>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</si>
  <si>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</si>
  <si>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</si>
  <si>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</si>
  <si>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</si>
  <si>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</si>
  <si>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</si>
  <si>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</si>
  <si>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</si>
  <si>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</si>
  <si>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</si>
  <si>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</si>
  <si>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</si>
  <si>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</si>
  <si>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</si>
  <si>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</si>
  <si>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</si>
  <si>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</si>
  <si>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</si>
  <si>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</si>
  <si>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</si>
  <si>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</si>
  <si>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</si>
  <si>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</si>
  <si>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</si>
  <si>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</si>
  <si>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</si>
  <si>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</si>
  <si>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</si>
  <si>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</si>
  <si>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</si>
  <si>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</si>
  <si>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</si>
  <si>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</si>
  <si>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</si>
  <si>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</si>
  <si>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</si>
  <si>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</si>
  <si>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</si>
  <si>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</si>
  <si>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</si>
  <si>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</si>
  <si>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</si>
  <si>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</si>
  <si>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</si>
  <si>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</si>
  <si>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</si>
  <si>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</si>
  <si>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</si>
  <si>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</si>
  <si>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</si>
  <si>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</si>
  <si>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</si>
  <si>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</si>
  <si>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</si>
  <si>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</si>
  <si>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</si>
  <si>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</si>
  <si>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</si>
  <si>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</si>
  <si>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</si>
  <si>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</si>
  <si>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</si>
  <si>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</si>
  <si>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</si>
  <si>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</si>
  <si>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</si>
  <si>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</si>
  <si>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</si>
  <si>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</si>
  <si>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</si>
  <si>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</si>
  <si>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</si>
  <si>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</si>
  <si>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</si>
  <si>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</si>
  <si>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</si>
  <si>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</si>
  <si>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</si>
  <si>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</si>
  <si>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</si>
  <si>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</si>
  <si>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</si>
  <si>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</si>
  <si>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</si>
  <si>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</si>
  <si>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</si>
  <si>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</si>
  <si>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</si>
  <si>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</si>
  <si>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</si>
  <si>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</si>
  <si>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</si>
  <si>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</si>
  <si>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</si>
  <si>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</si>
  <si>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</si>
  <si>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</si>
  <si>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</si>
  <si>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</si>
  <si>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</si>
  <si>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</si>
  <si>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</si>
  <si>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</si>
  <si>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</si>
  <si>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</si>
  <si>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</si>
  <si>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</si>
  <si>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</si>
  <si>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</si>
  <si>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</si>
  <si>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</si>
  <si>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</si>
  <si>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</si>
  <si>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</si>
  <si>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</si>
  <si>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</si>
  <si>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</si>
  <si>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</si>
  <si>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</si>
  <si>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</si>
  <si>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</si>
  <si>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</si>
  <si>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</si>
  <si>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</si>
  <si>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</si>
  <si>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</si>
  <si>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</si>
  <si>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</si>
  <si>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</si>
  <si>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</si>
  <si>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</si>
  <si>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</si>
  <si>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</si>
  <si>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</si>
  <si>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</si>
  <si>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</si>
  <si>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</si>
  <si>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</si>
  <si>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</si>
  <si>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</si>
  <si>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</si>
  <si>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</si>
  <si>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</si>
  <si>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</si>
  <si>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</si>
  <si>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</si>
  <si>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</si>
  <si>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</si>
  <si>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</si>
  <si>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</si>
  <si>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</si>
  <si>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</si>
  <si>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</si>
  <si>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</si>
  <si>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</si>
  <si>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</si>
  <si>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</si>
  <si>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</si>
  <si>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</si>
  <si>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</si>
  <si>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</si>
  <si>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</si>
  <si>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</si>
  <si>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</si>
  <si>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</si>
  <si>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</si>
  <si>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</si>
  <si>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</si>
  <si>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</si>
  <si>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</si>
  <si>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</si>
  <si>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</si>
  <si>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</si>
  <si>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</si>
  <si>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</si>
  <si>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</si>
  <si>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</si>
  <si>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</si>
  <si>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</si>
  <si>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</si>
  <si>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</si>
  <si>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</si>
  <si>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</si>
  <si>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</si>
  <si>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</si>
  <si>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</si>
  <si>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</si>
  <si>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</si>
  <si>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</si>
  <si>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</si>
  <si>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</si>
  <si>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</si>
  <si>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</si>
  <si>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</si>
  <si>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</si>
  <si>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</si>
  <si>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</si>
  <si>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</si>
  <si>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</si>
  <si>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</si>
  <si>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</si>
  <si>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</si>
  <si>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</si>
  <si>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</si>
  <si>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</si>
  <si>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</si>
  <si>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</si>
  <si>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</si>
  <si>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</si>
  <si>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</si>
  <si>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</si>
  <si>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</si>
  <si>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</si>
  <si>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</si>
  <si>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</si>
  <si>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</si>
  <si>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</si>
  <si>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</si>
  <si>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</si>
  <si>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</si>
  <si>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</si>
  <si>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</si>
  <si>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</si>
  <si>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</si>
  <si>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</si>
  <si>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</si>
  <si>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</si>
  <si>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</si>
  <si>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</si>
  <si>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</si>
  <si>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</si>
  <si>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</si>
  <si>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</si>
  <si>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</si>
  <si>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</si>
  <si>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</si>
  <si>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</si>
  <si>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</si>
  <si>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</si>
  <si>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</si>
  <si>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</si>
  <si>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</si>
  <si>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</si>
  <si>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</si>
  <si>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</si>
  <si>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</si>
  <si>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</si>
  <si>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</si>
  <si>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</si>
  <si>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</si>
  <si>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</si>
  <si>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</si>
  <si>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</si>
  <si>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</si>
  <si>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</si>
  <si>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</si>
  <si>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</si>
  <si>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</si>
  <si>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</si>
  <si>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</si>
  <si>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</si>
  <si>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</si>
  <si>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</si>
  <si>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</si>
  <si>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</si>
  <si>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</si>
  <si>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</si>
  <si>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</si>
  <si>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</si>
  <si>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</si>
  <si>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</si>
  <si>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</si>
  <si>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</si>
  <si>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</si>
  <si>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</si>
  <si>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</si>
  <si>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</si>
  <si>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</si>
  <si>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</si>
  <si>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</si>
  <si>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</si>
  <si>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</si>
  <si>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</si>
  <si>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</si>
  <si>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</si>
  <si>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</si>
  <si>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</si>
  <si>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</si>
  <si>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</si>
  <si>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</si>
  <si>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</si>
  <si>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</si>
  <si>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</si>
  <si>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</si>
  <si>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</si>
  <si>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</si>
  <si>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</si>
  <si>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</si>
  <si>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</si>
  <si>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</si>
  <si>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</si>
  <si>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</si>
  <si>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</si>
  <si>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</si>
  <si>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</si>
  <si>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</si>
  <si>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</si>
  <si>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</si>
  <si>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</si>
  <si>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</si>
  <si>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</si>
  <si>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</si>
  <si>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</si>
  <si>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</si>
  <si>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</si>
  <si>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</si>
  <si>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</si>
  <si>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</si>
  <si>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</si>
  <si>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</si>
  <si>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</si>
  <si>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</si>
  <si>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</si>
  <si>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</si>
  <si>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</si>
  <si>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</si>
  <si>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</si>
  <si>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</si>
  <si>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</si>
  <si>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</si>
  <si>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</si>
  <si>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</si>
  <si>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</si>
  <si>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</si>
  <si>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</si>
  <si>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</si>
  <si>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</si>
  <si>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</si>
  <si>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</si>
  <si>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</si>
  <si>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</si>
  <si>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</si>
  <si>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</si>
  <si>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</si>
  <si>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</si>
  <si>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</si>
  <si>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</si>
  <si>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</si>
  <si>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</si>
  <si>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</si>
  <si>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</si>
  <si>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</si>
  <si>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</si>
  <si>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</si>
  <si>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</si>
  <si>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</si>
  <si>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</si>
  <si>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</si>
  <si>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</si>
  <si>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</si>
  <si>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</si>
  <si>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</si>
  <si>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</si>
  <si>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</si>
  <si>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</si>
  <si>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</si>
  <si>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</si>
  <si>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</si>
  <si>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</si>
  <si>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</si>
  <si>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</si>
  <si>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</si>
  <si>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</si>
  <si>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</si>
  <si>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</si>
  <si>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</si>
  <si>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</si>
  <si>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</si>
  <si>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</si>
  <si>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</si>
  <si>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</si>
  <si>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</si>
  <si>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</si>
  <si>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</si>
  <si>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</si>
  <si>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</si>
  <si>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</si>
  <si>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</si>
  <si>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</si>
  <si>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</si>
  <si>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</si>
  <si>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</si>
  <si>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</si>
  <si>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</si>
  <si>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</si>
  <si>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</si>
  <si>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</si>
  <si>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</si>
  <si>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</si>
  <si>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</si>
  <si>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</si>
  <si>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</si>
  <si>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</si>
  <si>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</si>
  <si>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</si>
  <si>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</si>
  <si>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</si>
  <si>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</si>
  <si>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</si>
  <si>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</si>
  <si>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</si>
  <si>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</si>
  <si>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</si>
  <si>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</si>
  <si>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</si>
  <si>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</si>
  <si>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</si>
  <si>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</si>
  <si>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</si>
  <si>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</si>
  <si>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</si>
  <si>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</si>
  <si>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</si>
  <si>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</si>
  <si>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</si>
  <si>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</si>
  <si>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</si>
  <si>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</si>
  <si>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</si>
  <si>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</si>
  <si>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</si>
  <si>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</si>
  <si>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</si>
  <si>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</si>
  <si>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</si>
  <si>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</si>
  <si>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</si>
  <si>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</si>
  <si>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</si>
  <si>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</si>
  <si>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</si>
  <si>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</si>
  <si>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</si>
  <si>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</si>
  <si>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</si>
  <si>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</si>
  <si>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</si>
  <si>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</si>
  <si>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</si>
  <si>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</si>
  <si>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</si>
  <si>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</si>
  <si>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</si>
  <si>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</si>
  <si>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</si>
  <si>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</si>
  <si>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</si>
  <si>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</si>
  <si>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</si>
  <si>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</si>
  <si>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</si>
  <si>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</si>
  <si>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</si>
  <si>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</si>
  <si>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</si>
  <si>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</si>
  <si>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</si>
  <si>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</si>
  <si>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</si>
  <si>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</si>
  <si>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</si>
  <si>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</si>
  <si>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</si>
  <si>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</si>
  <si>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</si>
  <si>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</si>
  <si>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</si>
  <si>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</si>
  <si>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</si>
  <si>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</si>
  <si>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</si>
  <si>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</si>
  <si>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</si>
  <si>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</si>
  <si>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</si>
  <si>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</si>
  <si>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</si>
  <si>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</si>
  <si>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</si>
  <si>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</si>
  <si>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</si>
  <si>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</si>
  <si>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</si>
  <si>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</si>
  <si>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</si>
  <si>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</si>
  <si>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</si>
  <si>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</si>
  <si>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</si>
  <si>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</si>
  <si>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</si>
  <si>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</si>
  <si>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</si>
  <si>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</si>
  <si>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</si>
  <si>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</si>
  <si>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</si>
  <si>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</si>
  <si>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</si>
  <si>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</si>
  <si>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</si>
  <si>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</si>
  <si>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</si>
  <si>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</si>
  <si>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</si>
  <si>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</si>
  <si>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</si>
  <si>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</si>
  <si>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</si>
  <si>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</si>
  <si>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</si>
  <si>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</si>
  <si>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</si>
  <si>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</si>
  <si>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</si>
  <si>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</si>
  <si>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</si>
  <si>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</si>
  <si>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</si>
  <si>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</si>
  <si>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</si>
  <si>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</si>
  <si>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</si>
  <si>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</si>
  <si>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</si>
  <si>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</si>
  <si>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</si>
  <si>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</si>
  <si>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</si>
  <si>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</si>
  <si>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</si>
  <si>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</si>
  <si>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</si>
  <si>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</si>
  <si>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</si>
  <si>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</si>
  <si>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</si>
  <si>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</si>
  <si>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</si>
  <si>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</si>
  <si>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</si>
  <si>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</si>
  <si>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</si>
  <si>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</si>
  <si>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</si>
  <si>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</si>
  <si>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</si>
  <si>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</si>
  <si>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</si>
  <si>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</si>
  <si>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</si>
  <si>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</si>
  <si>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</si>
  <si>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</si>
  <si>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</si>
  <si>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</si>
  <si>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</si>
  <si>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</si>
  <si>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</si>
  <si>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</si>
  <si>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</si>
  <si>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</si>
  <si>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</si>
  <si>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</si>
  <si>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</si>
  <si>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</si>
  <si>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</si>
  <si>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</si>
  <si>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</si>
  <si>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</si>
  <si>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</si>
  <si>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</si>
  <si>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</si>
  <si>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</si>
  <si>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</si>
  <si>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</si>
  <si>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</si>
  <si>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</si>
  <si>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</si>
  <si>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</si>
  <si>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</si>
  <si>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</si>
  <si>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</si>
  <si>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</si>
  <si>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</si>
  <si>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</si>
  <si>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</si>
  <si>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</si>
  <si>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</si>
  <si>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</si>
  <si>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</si>
  <si>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</si>
  <si>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</si>
  <si>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</si>
  <si>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</si>
  <si>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</si>
  <si>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</si>
  <si>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</si>
  <si>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</si>
  <si>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</si>
  <si>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</si>
  <si>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</si>
  <si>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</si>
  <si>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</si>
  <si>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</si>
  <si>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</si>
  <si>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</si>
  <si>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</si>
  <si>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</si>
  <si>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</si>
  <si>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</si>
  <si>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</si>
  <si>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</si>
  <si>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</si>
  <si>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</si>
  <si>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</si>
  <si>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</si>
  <si>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</si>
  <si>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</si>
  <si>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</si>
  <si>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</si>
  <si>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</si>
  <si>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</si>
  <si>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</si>
  <si>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</si>
  <si>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</si>
  <si>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</si>
  <si>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</si>
  <si>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</si>
  <si>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</si>
  <si>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</si>
  <si>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</si>
  <si>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</si>
  <si>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</si>
  <si>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</si>
  <si>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</si>
  <si>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</si>
  <si>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</si>
  <si>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</si>
  <si>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</si>
  <si>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</si>
  <si>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</si>
  <si>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</si>
  <si>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</si>
  <si>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</si>
  <si>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</si>
  <si>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</si>
  <si>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</si>
  <si>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</si>
  <si>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</si>
  <si>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</si>
  <si>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</si>
  <si>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</si>
  <si>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</si>
  <si>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</si>
  <si>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</si>
  <si>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</si>
  <si>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</si>
  <si>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</si>
  <si>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</si>
  <si>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</si>
  <si>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</si>
  <si>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</si>
  <si>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</si>
  <si>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</si>
  <si>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</si>
  <si>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</si>
  <si>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</si>
  <si>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</si>
  <si>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</si>
  <si>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</si>
  <si>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</si>
  <si>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</si>
  <si>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</si>
  <si>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</si>
  <si>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</si>
  <si>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</si>
  <si>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</si>
  <si>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</si>
  <si>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</si>
  <si>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</si>
  <si>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</si>
  <si>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</si>
  <si>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</si>
  <si>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</si>
  <si>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</si>
  <si>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</si>
  <si>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</si>
  <si>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</si>
  <si>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</si>
  <si>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</si>
  <si>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</si>
  <si>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</si>
  <si>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</si>
  <si>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</si>
  <si>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</si>
  <si>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</si>
  <si>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</si>
  <si>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</si>
  <si>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</si>
  <si>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</si>
  <si>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</si>
  <si>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</si>
  <si>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</si>
  <si>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</si>
  <si>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</si>
  <si>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</si>
  <si>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</si>
  <si>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</si>
  <si>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</si>
  <si>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</si>
  <si>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</si>
  <si>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</si>
  <si>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</si>
  <si>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</si>
  <si>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</si>
  <si>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</si>
  <si>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</si>
  <si>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</si>
  <si>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</si>
  <si>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</si>
  <si>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</si>
  <si>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</si>
  <si>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</si>
  <si>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</si>
  <si>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</si>
  <si>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</si>
  <si>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</si>
  <si>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</si>
  <si>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</si>
  <si>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</si>
  <si>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</si>
  <si>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</si>
  <si>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</si>
  <si>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</si>
  <si>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</si>
  <si>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</si>
  <si>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</si>
  <si>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</si>
  <si>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</si>
  <si>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</si>
  <si>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</si>
  <si>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</si>
  <si>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</si>
  <si>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</si>
  <si>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</si>
  <si>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</si>
  <si>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</si>
  <si>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</si>
  <si>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</si>
  <si>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</si>
  <si>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</si>
  <si>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</si>
  <si>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</si>
  <si>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</si>
  <si>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</si>
  <si>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</si>
  <si>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</si>
  <si>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</si>
  <si>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</si>
  <si>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</si>
  <si>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</si>
  <si>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</si>
  <si>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</si>
  <si>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</si>
  <si>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</si>
  <si>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</si>
  <si>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</si>
  <si>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</si>
  <si>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</si>
  <si>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</si>
  <si>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</si>
  <si>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</si>
  <si>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</si>
  <si>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</si>
  <si>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</si>
  <si>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</si>
  <si>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</si>
  <si>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</si>
  <si>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</si>
  <si>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</si>
  <si>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</si>
  <si>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</si>
  <si>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</si>
  <si>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</si>
  <si>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</si>
  <si>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</si>
  <si>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</si>
  <si>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</si>
  <si>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</si>
  <si>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</si>
  <si>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</si>
  <si>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</si>
  <si>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</si>
  <si>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</si>
  <si>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</si>
  <si>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</si>
  <si>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</si>
  <si>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</si>
  <si>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</si>
  <si>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</si>
  <si>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</si>
  <si>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</si>
  <si>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</si>
  <si>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</si>
  <si>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</si>
  <si>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</si>
  <si>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</si>
  <si>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</si>
  <si>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</si>
  <si>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</si>
  <si>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</si>
  <si>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</si>
  <si>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</si>
  <si>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</si>
  <si>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</si>
  <si>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</si>
  <si>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</si>
  <si>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</si>
  <si>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</si>
  <si>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</si>
  <si>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</si>
  <si>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</si>
  <si>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</si>
  <si>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</si>
  <si>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</si>
  <si>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</si>
  <si>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</si>
  <si>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</si>
  <si>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</si>
  <si>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</si>
  <si>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</si>
  <si>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</si>
  <si>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</si>
  <si>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</si>
  <si>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</si>
  <si>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</si>
  <si>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</si>
  <si>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</si>
  <si>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</si>
  <si>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</si>
  <si>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</si>
  <si>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</si>
  <si>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</si>
  <si>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</si>
  <si>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</si>
  <si>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</si>
  <si>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</si>
  <si>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</si>
  <si>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</si>
  <si>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</si>
  <si>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</si>
  <si>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</si>
  <si>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</si>
  <si>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</si>
  <si>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</si>
  <si>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</si>
  <si>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</si>
  <si>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</si>
  <si>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</si>
  <si>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</si>
  <si>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</si>
  <si>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</si>
  <si>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</si>
  <si>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</si>
  <si>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</si>
  <si>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</si>
  <si>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</si>
  <si>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</si>
  <si>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</si>
  <si>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</si>
  <si>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</si>
  <si>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</si>
  <si>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</si>
  <si>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</si>
  <si>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</si>
  <si>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</si>
  <si>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</si>
  <si>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</si>
  <si>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</si>
  <si>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</si>
  <si>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</si>
  <si>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</si>
  <si>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</si>
  <si>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</si>
  <si>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</si>
  <si>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</si>
  <si>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</si>
  <si>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</si>
  <si>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</si>
  <si>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</si>
  <si>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</si>
  <si>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</si>
  <si>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</si>
  <si>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</si>
  <si>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</si>
  <si>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</si>
  <si>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</si>
  <si>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</si>
  <si>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</si>
  <si>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</si>
  <si>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</si>
  <si>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</si>
  <si>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</si>
  <si>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</si>
  <si>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</si>
  <si>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</si>
  <si>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</si>
  <si>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</si>
  <si>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</si>
  <si>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</si>
  <si>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</si>
  <si>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</si>
  <si>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</si>
  <si>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</si>
  <si>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</si>
  <si>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</si>
  <si>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</si>
  <si>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</si>
  <si>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</si>
  <si>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</si>
  <si>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</si>
  <si>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</si>
  <si>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</si>
  <si>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</si>
  <si>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</si>
  <si>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</si>
  <si>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</si>
  <si>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</si>
  <si>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</si>
  <si>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</si>
  <si>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</si>
  <si>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</si>
  <si>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</si>
  <si>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</si>
  <si>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</si>
  <si>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</si>
  <si>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</si>
  <si>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</si>
  <si>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</si>
  <si>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</si>
  <si>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</si>
  <si>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</si>
  <si>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</si>
  <si>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</si>
  <si>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</si>
  <si>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</si>
  <si>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</si>
  <si>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</si>
  <si>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</si>
  <si>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</si>
  <si>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</si>
  <si>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</si>
  <si>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</si>
  <si>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</si>
  <si>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</si>
  <si>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</si>
  <si>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</si>
  <si>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</si>
  <si>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</si>
  <si>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</si>
  <si>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</si>
  <si>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</si>
  <si>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</si>
  <si>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</si>
  <si>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</si>
  <si>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</si>
  <si>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</si>
  <si>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</si>
  <si>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</si>
  <si>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</si>
  <si>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</si>
  <si>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</si>
  <si>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</si>
  <si>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</si>
  <si>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</si>
  <si>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</si>
  <si>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</si>
  <si>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</si>
  <si>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</si>
  <si>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</si>
  <si>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</si>
  <si>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</si>
  <si>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</si>
  <si>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</si>
  <si>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</si>
  <si>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</si>
  <si>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</si>
  <si>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</si>
  <si>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</si>
  <si>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</si>
  <si>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</si>
  <si>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</si>
  <si>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</si>
  <si>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</si>
  <si>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</si>
  <si>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</si>
  <si>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</si>
  <si>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</si>
  <si>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</si>
  <si>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</si>
  <si>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</si>
  <si>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</si>
  <si>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</si>
  <si>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</si>
  <si>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</si>
  <si>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</si>
  <si>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</si>
  <si>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</si>
  <si>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</si>
  <si>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</si>
  <si>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</si>
  <si>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</si>
  <si>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</si>
  <si>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</si>
  <si>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</si>
  <si>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</si>
  <si>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</si>
  <si>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</si>
  <si>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</si>
  <si>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</si>
  <si>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</si>
  <si>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</si>
  <si>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</si>
  <si>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</si>
  <si>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</si>
  <si>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</si>
  <si>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</si>
  <si>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</si>
  <si>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</si>
  <si>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</si>
  <si>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</si>
  <si>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</si>
  <si>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</si>
  <si>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</si>
  <si>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</si>
  <si>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</si>
  <si>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</si>
  <si>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</si>
  <si>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</si>
  <si>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</si>
  <si>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</si>
  <si>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</si>
  <si>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</si>
  <si>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</si>
  <si>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</si>
  <si>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</si>
  <si>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</si>
  <si>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</si>
  <si>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</si>
  <si>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</si>
  <si>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</si>
  <si>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</si>
  <si>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</si>
  <si>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</si>
  <si>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</si>
  <si>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</si>
  <si>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</si>
  <si>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</si>
  <si>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</si>
  <si>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</si>
  <si>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</si>
  <si>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</si>
  <si>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</si>
  <si>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</si>
  <si>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</si>
  <si>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</si>
  <si>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</si>
  <si>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</si>
  <si>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</si>
  <si>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</si>
  <si>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</si>
  <si>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</si>
  <si>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</si>
  <si>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</si>
  <si>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</si>
  <si>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</si>
  <si>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</si>
  <si>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</si>
  <si>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</si>
  <si>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</si>
  <si>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</si>
  <si>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</si>
  <si>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</si>
  <si>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</si>
  <si>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</si>
  <si>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</si>
  <si>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</si>
  <si>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</si>
  <si>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</si>
  <si>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</si>
  <si>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</si>
  <si>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</si>
  <si>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</si>
  <si>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</si>
  <si>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</si>
  <si>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</si>
  <si>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</si>
  <si>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</si>
  <si>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</si>
  <si>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</si>
  <si>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</si>
  <si>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</si>
  <si>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</si>
  <si>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</si>
  <si>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</si>
  <si>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</si>
  <si>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</si>
  <si>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</si>
  <si>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</si>
  <si>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</si>
  <si>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</si>
  <si>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</si>
  <si>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</si>
  <si>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</si>
  <si>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</si>
  <si>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</si>
  <si>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</si>
  <si>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</si>
  <si>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</si>
  <si>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</si>
  <si>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</si>
  <si>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</si>
  <si>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</si>
  <si>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</si>
  <si>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</si>
  <si>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</si>
  <si>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</si>
  <si>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</si>
  <si>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</si>
  <si>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</si>
  <si>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</si>
  <si>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</si>
  <si>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</si>
  <si>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</si>
  <si>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</si>
  <si>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</si>
  <si>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</si>
  <si>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</si>
  <si>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</si>
  <si>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</si>
  <si>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</si>
  <si>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</si>
  <si>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</si>
  <si>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</si>
  <si>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</si>
  <si>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</si>
  <si>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</si>
  <si>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</si>
  <si>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</si>
  <si>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</si>
  <si>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</si>
  <si>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</si>
  <si>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</si>
  <si>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</si>
  <si>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</si>
  <si>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</si>
  <si>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</si>
  <si>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</si>
  <si>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</si>
  <si>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</si>
  <si>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</si>
  <si>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</si>
  <si>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</si>
  <si>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</si>
  <si>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</si>
  <si>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</si>
  <si>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</si>
  <si>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</si>
  <si>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</si>
  <si>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</si>
  <si>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</si>
  <si>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</si>
  <si>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</si>
  <si>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</si>
  <si>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</si>
  <si>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</si>
  <si>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</si>
  <si>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</si>
  <si>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</si>
  <si>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</si>
  <si>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</si>
  <si>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</si>
  <si>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</si>
  <si>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</si>
  <si>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</si>
  <si>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</si>
  <si>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</si>
  <si>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</si>
  <si>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</si>
  <si>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</si>
  <si>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</si>
  <si>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</si>
  <si>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</si>
  <si>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</si>
  <si>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</si>
  <si>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</si>
  <si>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</si>
  <si>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</si>
  <si>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</si>
  <si>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</si>
  <si>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</si>
  <si>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</si>
  <si>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</si>
  <si>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</si>
  <si>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</si>
  <si>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</si>
  <si>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</si>
  <si>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</si>
  <si>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</si>
  <si>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</si>
  <si>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</si>
  <si>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</si>
  <si>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</si>
  <si>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</si>
  <si>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</si>
  <si>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</si>
  <si>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</si>
  <si>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</si>
  <si>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</si>
  <si>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</si>
  <si>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</si>
  <si>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</si>
  <si>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</si>
  <si>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</si>
  <si>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</si>
  <si>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</si>
  <si>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</si>
  <si>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</si>
  <si>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</si>
  <si>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</si>
  <si>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</si>
  <si>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</si>
  <si>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</si>
  <si>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</si>
  <si>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</si>
  <si>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</si>
  <si>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</si>
  <si>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</si>
  <si>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</si>
  <si>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</si>
  <si>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</si>
  <si>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</si>
  <si>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</si>
  <si>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</si>
  <si>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</si>
  <si>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</si>
  <si>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</si>
  <si>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</si>
  <si>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</si>
  <si>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</si>
  <si>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</si>
  <si>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</si>
  <si>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</si>
  <si>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</si>
  <si>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</si>
  <si>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</si>
  <si>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</si>
  <si>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</si>
  <si>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</si>
  <si>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</si>
  <si>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</si>
  <si>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</si>
  <si>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</si>
  <si>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</si>
  <si>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</si>
  <si>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</si>
  <si>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</si>
  <si>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</si>
  <si>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</si>
  <si>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</si>
  <si>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</si>
  <si>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</si>
  <si>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</si>
  <si>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</si>
  <si>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</si>
  <si>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</si>
  <si>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</si>
  <si>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</si>
  <si>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</si>
  <si>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</si>
  <si>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</si>
  <si>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</si>
  <si>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</si>
  <si>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</si>
  <si>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</si>
  <si>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</si>
  <si>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</si>
  <si>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</si>
  <si>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</si>
  <si>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</si>
  <si>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</si>
  <si>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</si>
  <si>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</si>
  <si>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</si>
  <si>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</si>
  <si>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</si>
  <si>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</si>
  <si>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</si>
  <si>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</si>
  <si>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</si>
  <si>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</si>
  <si>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</si>
  <si>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</si>
  <si>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</si>
  <si>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</si>
  <si>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</si>
  <si>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</si>
  <si>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</si>
  <si>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</si>
  <si>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</si>
  <si>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</si>
  <si>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</si>
  <si>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</si>
  <si>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</si>
  <si>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</si>
  <si>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</si>
  <si>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</si>
  <si>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</si>
  <si>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</si>
  <si>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</si>
  <si>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</si>
  <si>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</si>
  <si>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</si>
  <si>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</si>
  <si>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</si>
  <si>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</si>
  <si>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</si>
  <si>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</si>
  <si>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</si>
  <si>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</si>
  <si>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</si>
  <si>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</si>
  <si>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</si>
  <si>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</si>
  <si>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</si>
  <si>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</si>
  <si>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</si>
  <si>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</si>
  <si>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</si>
  <si>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</si>
  <si>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</si>
  <si>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</si>
  <si>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</si>
  <si>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</si>
  <si>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</si>
  <si>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</si>
  <si>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</si>
  <si>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</si>
  <si>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</si>
  <si>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</si>
  <si>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</si>
  <si>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</si>
  <si>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</si>
  <si>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</si>
  <si>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</si>
  <si>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</si>
  <si>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</si>
  <si>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</si>
  <si>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</si>
  <si>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</si>
  <si>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</si>
  <si>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</si>
  <si>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</si>
  <si>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</si>
  <si>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</si>
  <si>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</si>
  <si>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</si>
  <si>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</si>
  <si>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</si>
  <si>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</si>
  <si>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</si>
  <si>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</si>
  <si>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</si>
  <si>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</si>
  <si>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</si>
  <si>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</si>
  <si>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</si>
  <si>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</si>
  <si>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</si>
  <si>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</si>
  <si>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</si>
  <si>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</si>
  <si>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</si>
  <si>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</si>
  <si>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</si>
  <si>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</si>
  <si>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</si>
  <si>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</si>
  <si>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</si>
  <si>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</si>
  <si>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</si>
  <si>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</si>
  <si>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</si>
  <si>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</si>
  <si>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</si>
  <si>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</si>
  <si>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</si>
  <si>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</si>
  <si>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</si>
  <si>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</si>
  <si>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</si>
  <si>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</si>
  <si>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</si>
  <si>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</si>
  <si>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</si>
  <si>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</si>
  <si>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</si>
  <si>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</si>
  <si>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</si>
  <si>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</si>
  <si>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</si>
  <si>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</si>
  <si>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</si>
  <si>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</si>
  <si>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</si>
  <si>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</si>
  <si>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</si>
  <si>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</si>
  <si>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</si>
  <si>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</si>
  <si>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</si>
  <si>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</si>
  <si>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</si>
  <si>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</si>
  <si>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</si>
  <si>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</si>
  <si>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</si>
  <si>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</si>
  <si>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</si>
  <si>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</si>
  <si>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</si>
  <si>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</si>
  <si>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</si>
  <si>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</si>
  <si>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</si>
  <si>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</si>
  <si>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</si>
  <si>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</si>
  <si>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</si>
  <si>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</si>
  <si>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</si>
  <si>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</si>
  <si>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</si>
  <si>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</si>
  <si>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</si>
  <si>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</si>
  <si>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</si>
  <si>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</si>
  <si>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</si>
  <si>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</si>
  <si>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</si>
  <si>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</si>
  <si>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</si>
  <si>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</si>
  <si>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</si>
  <si>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</si>
  <si>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</si>
  <si>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</si>
  <si>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</si>
  <si>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</si>
  <si>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</si>
  <si>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</si>
  <si>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</si>
  <si>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</si>
  <si>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</si>
  <si>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</si>
  <si>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</si>
  <si>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</si>
  <si>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</si>
  <si>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</si>
  <si>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</si>
  <si>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</si>
  <si>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</si>
  <si>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</si>
  <si>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</si>
  <si>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</si>
  <si>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</si>
  <si>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</si>
  <si>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</si>
  <si>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</si>
  <si>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</si>
  <si>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</si>
  <si>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</si>
  <si>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</si>
  <si>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</si>
  <si>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</si>
  <si>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</si>
  <si>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</si>
  <si>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</si>
  <si>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</si>
  <si>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</si>
  <si>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</si>
  <si>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</si>
  <si>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</si>
  <si>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</si>
  <si>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</si>
  <si>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</si>
  <si>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</si>
  <si>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</si>
  <si>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</si>
  <si>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</si>
  <si>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</si>
  <si>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</si>
  <si>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</si>
  <si>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</si>
  <si>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</si>
  <si>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</si>
  <si>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</si>
  <si>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</si>
  <si>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</si>
  <si>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</si>
  <si>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</si>
  <si>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</si>
  <si>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</si>
  <si>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</si>
  <si>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</si>
  <si>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</si>
  <si>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</si>
  <si>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</si>
  <si>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</si>
  <si>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</si>
  <si>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</si>
  <si>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</si>
  <si>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</si>
  <si>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</si>
  <si>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</si>
  <si>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</si>
  <si>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</si>
  <si>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</si>
  <si>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</si>
  <si>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</si>
  <si>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</si>
  <si>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</si>
  <si>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</si>
  <si>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</si>
  <si>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</si>
  <si>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</si>
  <si>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</si>
  <si>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</si>
  <si>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</si>
  <si>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</si>
  <si>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</si>
  <si>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</si>
  <si>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</si>
  <si>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</si>
  <si>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</si>
  <si>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</si>
  <si>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</si>
  <si>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</si>
  <si>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</si>
  <si>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</si>
  <si>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</si>
  <si>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</si>
  <si>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</si>
  <si>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</si>
  <si>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</si>
  <si>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</si>
  <si>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</si>
  <si>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</si>
  <si>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</si>
  <si>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</si>
  <si>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</si>
  <si>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</si>
  <si>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</si>
  <si>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</si>
  <si>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</si>
  <si>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</si>
  <si>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</si>
  <si>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</si>
  <si>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</si>
  <si>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</si>
  <si>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</si>
  <si>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</si>
  <si>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</si>
  <si>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</si>
  <si>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</si>
  <si>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</si>
  <si>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</si>
  <si>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</si>
  <si>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</si>
  <si>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</si>
  <si>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</si>
  <si>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</si>
  <si>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</si>
  <si>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</si>
  <si>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</si>
  <si>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</si>
  <si>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</si>
  <si>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</si>
  <si>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</si>
  <si>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</si>
  <si>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</si>
  <si>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</si>
  <si>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</si>
  <si>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</si>
  <si>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</si>
  <si>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</si>
  <si>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</si>
  <si>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</si>
  <si>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</si>
  <si>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</si>
  <si>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</si>
  <si>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</si>
  <si>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</si>
  <si>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</si>
  <si>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</si>
  <si>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</si>
  <si>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</si>
  <si>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</si>
  <si>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</si>
  <si>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</si>
  <si>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</si>
  <si>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</si>
  <si>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</si>
  <si>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</si>
  <si>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</si>
  <si>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</si>
  <si>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</si>
  <si>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</si>
  <si>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</si>
  <si>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</si>
  <si>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</si>
  <si>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</si>
  <si>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</si>
  <si>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</si>
  <si>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</si>
  <si>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</si>
  <si>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</si>
  <si>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</si>
  <si>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</si>
  <si>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</si>
  <si>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</si>
  <si>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</si>
  <si>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</si>
  <si>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</si>
  <si>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</si>
  <si>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</si>
  <si>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</si>
  <si>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</si>
  <si>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</si>
  <si>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</si>
  <si>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</si>
  <si>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</si>
  <si>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</si>
  <si>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</si>
  <si>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</si>
  <si>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</si>
  <si>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</si>
  <si>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</si>
  <si>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</si>
  <si>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</si>
  <si>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</si>
  <si>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</si>
  <si>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</si>
  <si>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</si>
  <si>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</si>
  <si>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</si>
  <si>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</si>
  <si>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</si>
  <si>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</si>
  <si>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</si>
  <si>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</si>
  <si>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</si>
  <si>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</si>
  <si>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</si>
  <si>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</si>
  <si>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</si>
  <si>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</si>
  <si>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</si>
  <si>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</si>
  <si>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</si>
  <si>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</si>
  <si>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</si>
  <si>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</si>
  <si>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</si>
  <si>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</si>
  <si>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</si>
  <si>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</si>
  <si>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</si>
  <si>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</si>
  <si>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</si>
  <si>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</si>
  <si>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</si>
  <si>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</si>
  <si>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</si>
  <si>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</si>
  <si>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</si>
  <si>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</si>
  <si>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</si>
  <si>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</si>
  <si>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</si>
  <si>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</si>
  <si>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</si>
  <si>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</si>
  <si>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</si>
  <si>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</si>
  <si>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</si>
  <si>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</si>
  <si>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</si>
  <si>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</si>
  <si>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</si>
  <si>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</si>
  <si>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</si>
  <si>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</si>
  <si>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</si>
  <si>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</si>
  <si>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</si>
  <si>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</si>
  <si>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</si>
  <si>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</si>
  <si>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</si>
  <si>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</si>
  <si>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</si>
  <si>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</si>
  <si>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</si>
  <si>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</si>
  <si>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</si>
  <si>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</si>
  <si>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</si>
  <si>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</si>
  <si>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</si>
  <si>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</si>
  <si>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</si>
  <si>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</si>
  <si>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</si>
  <si>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</si>
  <si>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</si>
  <si>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</si>
  <si>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</si>
  <si>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</si>
  <si>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</si>
  <si>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</si>
  <si>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</si>
  <si>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</si>
  <si>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</si>
  <si>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</si>
  <si>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</si>
  <si>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</si>
  <si>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</si>
  <si>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</si>
  <si>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</si>
  <si>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</si>
  <si>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</si>
  <si>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</si>
  <si>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</si>
  <si>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</si>
  <si>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</si>
  <si>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</si>
  <si>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</si>
  <si>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</si>
  <si>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</si>
  <si>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</si>
  <si>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</si>
  <si>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</si>
  <si>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</si>
  <si>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</si>
  <si>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</si>
  <si>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</si>
  <si>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</si>
  <si>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</si>
  <si>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</si>
  <si>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</si>
  <si>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</si>
  <si>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</si>
  <si>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</si>
  <si>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</si>
  <si>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</si>
  <si>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</si>
  <si>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</si>
  <si>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</si>
  <si>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</si>
  <si>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</si>
  <si>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</si>
  <si>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</si>
  <si>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</si>
  <si>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</si>
  <si>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</si>
  <si>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</si>
  <si>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</si>
  <si>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</si>
  <si>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</si>
  <si>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</si>
  <si>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</si>
  <si>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</si>
  <si>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</si>
  <si>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</si>
  <si>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</si>
  <si>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</si>
  <si>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</si>
  <si>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</si>
  <si>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</si>
  <si>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</si>
  <si>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</si>
  <si>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</si>
  <si>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</si>
  <si>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</si>
  <si>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</si>
  <si>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</si>
  <si>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</si>
  <si>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</si>
  <si>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</si>
  <si>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</si>
  <si>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</si>
  <si>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</si>
  <si>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</si>
  <si>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</si>
  <si>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</si>
  <si>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</si>
  <si>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</si>
  <si>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</si>
  <si>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</si>
  <si>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</si>
  <si>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</si>
  <si>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</si>
  <si>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</si>
  <si>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</si>
  <si>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</si>
  <si>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</si>
  <si>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</si>
  <si>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</si>
  <si>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</si>
  <si>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</si>
  <si>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</si>
  <si>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</si>
  <si>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</si>
  <si>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</si>
  <si>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</si>
  <si>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</si>
  <si>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</si>
  <si>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</si>
  <si>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</si>
  <si>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</si>
  <si>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</si>
  <si>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</si>
  <si>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</si>
  <si>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</si>
  <si>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</si>
  <si>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</si>
  <si>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</si>
  <si>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</si>
  <si>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</si>
  <si>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</si>
  <si>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</si>
  <si>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</si>
  <si>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</si>
  <si>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</si>
  <si>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</si>
  <si>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</si>
  <si>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</si>
  <si>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</si>
  <si>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</si>
  <si>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</si>
  <si>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</si>
  <si>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</si>
  <si>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</si>
  <si>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</si>
  <si>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</si>
  <si>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</si>
  <si>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</si>
  <si>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</si>
  <si>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</si>
  <si>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</si>
  <si>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</si>
  <si>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</si>
  <si>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</si>
  <si>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</si>
  <si>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</si>
  <si>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</si>
  <si>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</si>
  <si>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</si>
  <si>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</si>
  <si>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</si>
  <si>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</si>
  <si>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</si>
  <si>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</si>
  <si>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</si>
  <si>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</si>
  <si>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</si>
  <si>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</si>
  <si>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</si>
  <si>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</si>
  <si>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</si>
  <si>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</si>
  <si>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</si>
  <si>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</si>
  <si>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</si>
  <si>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</si>
  <si>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</si>
  <si>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</si>
  <si>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</si>
  <si>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</si>
  <si>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</si>
  <si>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</si>
  <si>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</si>
  <si>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</si>
  <si>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</si>
  <si>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</si>
  <si>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</si>
  <si>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</si>
  <si>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</si>
  <si>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</si>
  <si>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</si>
  <si>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</si>
  <si>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</si>
  <si>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</si>
  <si>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</si>
  <si>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</si>
  <si>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</si>
  <si>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</si>
  <si>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</si>
  <si>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</si>
  <si>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</si>
  <si>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</si>
  <si>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</si>
  <si>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</si>
  <si>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</si>
  <si>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</si>
  <si>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</si>
  <si>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</si>
  <si>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</si>
  <si>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</si>
  <si>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</si>
  <si>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</si>
  <si>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</si>
  <si>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</si>
  <si>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</si>
  <si>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</si>
  <si>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</si>
  <si>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</si>
  <si>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</si>
  <si>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</si>
  <si>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</si>
  <si>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</si>
  <si>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</si>
  <si>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</si>
  <si>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</si>
  <si>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</si>
  <si>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</si>
  <si>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</si>
  <si>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</si>
  <si>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</si>
  <si>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</si>
  <si>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</si>
  <si>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</si>
  <si>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</si>
  <si>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</si>
  <si>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</si>
  <si>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</si>
  <si>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</si>
  <si>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</si>
  <si>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</si>
  <si>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</si>
  <si>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</si>
  <si>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</si>
  <si>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</si>
  <si>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</si>
  <si>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</si>
  <si>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</si>
  <si>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</si>
  <si>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</si>
  <si>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</si>
  <si>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</si>
  <si>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</si>
  <si>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</si>
  <si>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</si>
  <si>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</si>
  <si>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</si>
  <si>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</si>
  <si>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</si>
  <si>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</si>
  <si>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</si>
  <si>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</si>
  <si>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</si>
  <si>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</si>
  <si>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</si>
  <si>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</si>
  <si>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</si>
  <si>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</si>
  <si>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</si>
  <si>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</si>
  <si>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</si>
  <si>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</si>
  <si>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</si>
  <si>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</si>
  <si>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</si>
  <si>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</si>
  <si>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</si>
  <si>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</si>
  <si>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</si>
  <si>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</si>
  <si>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</si>
  <si>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</si>
  <si>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</si>
  <si>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</si>
  <si>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</si>
  <si>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</si>
  <si>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</si>
  <si>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</si>
  <si>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</si>
  <si>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</si>
  <si>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</si>
  <si>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</si>
  <si>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</si>
  <si>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</si>
  <si>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</si>
  <si>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</si>
  <si>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</si>
  <si>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</si>
  <si>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</si>
  <si>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</si>
  <si>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</si>
  <si>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</si>
  <si>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</si>
  <si>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</si>
  <si>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</si>
  <si>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</si>
  <si>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</si>
  <si>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</si>
  <si>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</si>
  <si>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</si>
  <si>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</si>
  <si>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</si>
  <si>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</si>
  <si>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</si>
  <si>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</si>
  <si>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</si>
  <si>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</si>
  <si>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</si>
  <si>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</si>
  <si>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</si>
  <si>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</si>
  <si>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</si>
  <si>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</si>
  <si>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</si>
  <si>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</si>
  <si>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</si>
  <si>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</si>
  <si>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</si>
  <si>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</si>
  <si>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</si>
  <si>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</si>
  <si>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</si>
  <si>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</si>
  <si>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</si>
  <si>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</si>
  <si>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</si>
  <si>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</si>
  <si>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</si>
  <si>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</si>
  <si>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</si>
  <si>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</si>
  <si>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</si>
  <si>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</si>
  <si>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</si>
  <si>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</si>
  <si>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</si>
  <si>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</si>
  <si>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</si>
  <si>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</si>
  <si>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</si>
  <si>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</si>
  <si>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</si>
  <si>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</si>
  <si>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</si>
  <si>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</si>
  <si>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</si>
  <si>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</si>
  <si>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</si>
  <si>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</si>
  <si>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</si>
  <si>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</si>
  <si>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</si>
  <si>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</si>
  <si>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</si>
  <si>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</si>
  <si>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</si>
  <si>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</si>
  <si>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</si>
  <si>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</si>
  <si>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</si>
  <si>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</si>
  <si>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</si>
  <si>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</si>
  <si>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</si>
  <si>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</si>
  <si>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</si>
  <si>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</si>
  <si>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</si>
  <si>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</si>
  <si>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</si>
  <si>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</si>
  <si>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</si>
  <si>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</si>
  <si>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</si>
  <si>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</si>
  <si>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</si>
  <si>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</si>
  <si>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</si>
  <si>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</si>
  <si>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</si>
  <si>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</si>
  <si>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</si>
  <si>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</si>
  <si>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</si>
  <si>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</si>
  <si>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</si>
  <si>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</si>
  <si>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</si>
  <si>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</si>
  <si>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</si>
  <si>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</si>
  <si>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</si>
  <si>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</si>
  <si>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</si>
  <si>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</si>
  <si>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</si>
  <si>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</si>
  <si>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</si>
  <si>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</si>
  <si>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</si>
  <si>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</si>
  <si>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</si>
  <si>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</si>
  <si>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</si>
  <si>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</si>
  <si>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</si>
  <si>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</si>
  <si>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</si>
  <si>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</si>
  <si>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</si>
  <si>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</si>
  <si>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</si>
  <si>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</si>
  <si>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</si>
  <si>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</si>
  <si>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</si>
  <si>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</si>
  <si>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</si>
  <si>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</si>
  <si>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</si>
  <si>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</si>
  <si>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</si>
  <si>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</si>
  <si>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</si>
  <si>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</si>
  <si>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</si>
  <si>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</si>
  <si>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</si>
  <si>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</si>
  <si>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</si>
  <si>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</si>
  <si>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</si>
  <si>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</si>
  <si>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</si>
  <si>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</si>
  <si>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</si>
  <si>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</si>
  <si>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</si>
  <si>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</si>
  <si>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</si>
  <si>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</si>
  <si>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</si>
  <si>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</si>
  <si>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</si>
  <si>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</si>
  <si>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</si>
  <si>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</si>
  <si>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</si>
  <si>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</si>
  <si>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</si>
  <si>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</si>
  <si>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</si>
  <si>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</si>
  <si>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</si>
  <si>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</si>
  <si>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</si>
  <si>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</si>
  <si>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</si>
  <si>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</si>
  <si>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</si>
  <si>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</si>
  <si>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</si>
  <si>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</si>
  <si>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</si>
  <si>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</si>
  <si>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</si>
  <si>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</si>
  <si>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</si>
  <si>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</si>
  <si>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</si>
  <si>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</si>
  <si>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</si>
  <si>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</si>
  <si>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</si>
  <si>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</si>
  <si>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</si>
  <si>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</si>
  <si>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</si>
  <si>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</si>
  <si>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</si>
  <si>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</si>
  <si>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</si>
  <si>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</si>
  <si>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</si>
  <si>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</si>
  <si>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</si>
  <si>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</si>
  <si>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</si>
  <si>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</si>
  <si>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</si>
  <si>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</si>
  <si>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</si>
  <si>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</si>
  <si>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</si>
  <si>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</si>
  <si>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</si>
  <si>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</si>
  <si>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</si>
  <si>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</si>
  <si>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</si>
  <si>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</si>
  <si>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</si>
  <si>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</si>
  <si>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</si>
  <si>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</si>
  <si>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</si>
  <si>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</si>
  <si>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</si>
  <si>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</si>
  <si>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</si>
  <si>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</si>
  <si>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</si>
  <si>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</si>
  <si>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</si>
  <si>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</si>
  <si>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</si>
  <si>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</si>
  <si>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</si>
  <si>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</si>
  <si>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</si>
  <si>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</si>
  <si>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</si>
  <si>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</si>
  <si>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</si>
  <si>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</si>
  <si>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</si>
  <si>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</si>
  <si>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</si>
  <si>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</si>
  <si>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</si>
  <si>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</si>
  <si>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</si>
  <si>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</si>
  <si>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</si>
  <si>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</si>
  <si>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</si>
  <si>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</si>
  <si>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</si>
  <si>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</si>
  <si>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</si>
  <si>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</si>
  <si>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</si>
  <si>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</si>
  <si>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</si>
  <si>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</si>
  <si>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</si>
  <si>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</si>
  <si>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</si>
  <si>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</si>
  <si>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</si>
  <si>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</si>
  <si>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</si>
  <si>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</si>
  <si>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</si>
  <si>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</si>
  <si>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</si>
  <si>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</si>
  <si>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</si>
  <si>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</si>
  <si>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</si>
  <si>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</si>
  <si>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</si>
  <si>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</si>
  <si>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</si>
  <si>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</si>
  <si>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</si>
  <si>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</si>
  <si>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</si>
  <si>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</si>
  <si>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</si>
  <si>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</si>
  <si>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</si>
  <si>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</si>
  <si>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</si>
  <si>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</si>
  <si>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</si>
  <si>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</si>
  <si>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</si>
  <si>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</si>
  <si>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</si>
  <si>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</si>
  <si>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</si>
  <si>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</si>
  <si>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</si>
  <si>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</si>
  <si>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</si>
  <si>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</si>
  <si>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</si>
  <si>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</si>
  <si>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</si>
  <si>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</si>
  <si>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</si>
  <si>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</si>
  <si>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</si>
  <si>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</si>
  <si>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</si>
  <si>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</si>
  <si>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</si>
  <si>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</si>
  <si>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</si>
  <si>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</si>
  <si>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</si>
  <si>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</si>
  <si>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</si>
  <si>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</si>
  <si>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</si>
  <si>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</si>
  <si>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</si>
  <si>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</si>
  <si>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</si>
  <si>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</si>
  <si>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</si>
  <si>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</si>
  <si>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</si>
  <si>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</si>
  <si>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</si>
  <si>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</si>
  <si>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</si>
  <si>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</si>
  <si>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</si>
  <si>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</si>
  <si>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</si>
  <si>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</si>
  <si>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</si>
  <si>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</si>
  <si>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</si>
  <si>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</si>
  <si>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</si>
  <si>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</si>
  <si>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</si>
  <si>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</si>
  <si>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</si>
  <si>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</si>
  <si>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</si>
  <si>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</si>
  <si>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</si>
  <si>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</si>
  <si>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</si>
  <si>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</si>
  <si>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</si>
  <si>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</si>
  <si>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</si>
  <si>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</si>
  <si>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</si>
  <si>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</si>
  <si>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</si>
  <si>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</si>
  <si>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</si>
  <si>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</si>
  <si>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</si>
  <si>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</si>
  <si>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</si>
  <si>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</si>
  <si>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</si>
  <si>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</si>
  <si>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</si>
  <si>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</si>
  <si>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</si>
  <si>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</si>
  <si>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</si>
  <si>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</si>
  <si>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</si>
  <si>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</si>
  <si>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</si>
  <si>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</si>
  <si>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</si>
  <si>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</si>
  <si>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</si>
  <si>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</si>
  <si>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</si>
  <si>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</si>
  <si>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</si>
  <si>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</si>
  <si>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</si>
  <si>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</si>
  <si>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</si>
  <si>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</si>
  <si>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</si>
  <si>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</si>
  <si>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</si>
  <si>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</si>
  <si>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</si>
  <si>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</si>
  <si>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</si>
  <si>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</si>
  <si>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</si>
  <si>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</si>
  <si>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</si>
  <si>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</si>
  <si>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</si>
  <si>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</si>
  <si>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</si>
  <si>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</si>
  <si>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</si>
  <si>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</si>
  <si>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</si>
  <si>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</si>
  <si>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</si>
  <si>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</si>
  <si>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</si>
  <si>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</si>
  <si>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</si>
  <si>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</si>
  <si>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</si>
  <si>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</si>
  <si>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</si>
  <si>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</si>
  <si>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</si>
  <si>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</si>
  <si>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</si>
  <si>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</si>
  <si>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</si>
  <si>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</si>
  <si>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</si>
  <si>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</si>
  <si>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</si>
  <si>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</si>
  <si>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</si>
  <si>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</si>
  <si>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</si>
  <si>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</si>
  <si>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</si>
  <si>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</si>
  <si>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</si>
  <si>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</si>
  <si>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</si>
  <si>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</si>
  <si>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</si>
  <si>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</si>
  <si>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</si>
  <si>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</si>
  <si>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</si>
  <si>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</si>
  <si>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</si>
  <si>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</si>
  <si>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</si>
  <si>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</si>
  <si>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</si>
  <si>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</si>
  <si>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</si>
  <si>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</si>
  <si>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</si>
  <si>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</si>
  <si>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</si>
  <si>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</si>
  <si>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</si>
  <si>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</si>
  <si>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</si>
  <si>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</si>
  <si>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</si>
  <si>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</si>
  <si>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</si>
  <si>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</si>
  <si>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</si>
  <si>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</si>
  <si>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</si>
  <si>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</si>
  <si>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</si>
  <si>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</si>
  <si>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</si>
  <si>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</si>
  <si>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</si>
  <si>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</si>
  <si>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</si>
  <si>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</si>
  <si>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</si>
  <si>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</si>
  <si>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</si>
  <si>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</si>
  <si>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</si>
  <si>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</si>
  <si>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</si>
  <si>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</si>
  <si>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</si>
  <si>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</si>
  <si>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</si>
  <si>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</si>
  <si>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</si>
  <si>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</si>
  <si>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</si>
  <si>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</si>
  <si>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</si>
  <si>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</si>
  <si>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</si>
  <si>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</si>
  <si>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</si>
  <si>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</si>
  <si>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</si>
  <si>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</si>
  <si>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</si>
  <si>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</si>
  <si>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</si>
  <si>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</si>
  <si>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</si>
  <si>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</si>
  <si>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</si>
  <si>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</si>
  <si>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</si>
  <si>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</si>
  <si>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</si>
  <si>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</si>
  <si>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</si>
  <si>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</si>
  <si>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</si>
  <si>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</si>
  <si>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</si>
  <si>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</si>
  <si>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</si>
  <si>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</si>
  <si>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</si>
  <si>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</si>
  <si>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</si>
  <si>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</si>
  <si>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</si>
  <si>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</si>
  <si>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</si>
  <si>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</si>
  <si>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</si>
  <si>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</si>
  <si>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</si>
  <si>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</si>
  <si>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</si>
  <si>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</si>
  <si>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</si>
  <si>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</si>
  <si>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</si>
  <si>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</si>
  <si>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</si>
  <si>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</si>
  <si>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</si>
  <si>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</si>
  <si>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</si>
  <si>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</si>
  <si>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</si>
  <si>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</si>
  <si>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</si>
  <si>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</si>
  <si>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</si>
  <si>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</si>
  <si>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</si>
  <si>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</si>
  <si>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</si>
  <si>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</si>
  <si>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</si>
  <si>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</si>
  <si>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</si>
  <si>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</si>
  <si>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</si>
  <si>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</si>
  <si>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</si>
  <si>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</si>
  <si>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</si>
  <si>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</si>
  <si>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</si>
  <si>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</si>
  <si>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</si>
  <si>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</si>
  <si>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</si>
  <si>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</si>
  <si>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</si>
  <si>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</si>
  <si>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</si>
  <si>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</si>
  <si>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</si>
  <si>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</si>
  <si>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</si>
  <si>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</si>
  <si>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</si>
  <si>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</si>
  <si>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</si>
  <si>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</si>
  <si>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</si>
  <si>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</si>
  <si>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</si>
  <si>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</si>
  <si>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</si>
  <si>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</si>
  <si>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</si>
  <si>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</si>
  <si>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</si>
  <si>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</si>
  <si>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</si>
  <si>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</si>
  <si>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</si>
  <si>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</si>
  <si>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</si>
  <si>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</si>
  <si>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</si>
  <si>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</si>
  <si>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</si>
  <si>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</si>
  <si>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</si>
  <si>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</si>
  <si>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</si>
  <si>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</si>
  <si>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</si>
  <si>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</si>
  <si>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</si>
  <si>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</si>
  <si>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</si>
  <si>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</si>
  <si>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</si>
  <si>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</si>
  <si>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</si>
  <si>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</si>
  <si>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</si>
  <si>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</si>
  <si>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</si>
  <si>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</si>
  <si>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</si>
  <si>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</si>
  <si>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</si>
  <si>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</si>
  <si>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</si>
  <si>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</si>
  <si>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</si>
  <si>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</si>
  <si>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</si>
  <si>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</si>
  <si>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</si>
  <si>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</si>
  <si>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</si>
  <si>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</si>
  <si>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</si>
  <si>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</si>
  <si>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</si>
  <si>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</si>
  <si>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</si>
  <si>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</si>
  <si>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</si>
  <si>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</si>
  <si>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</si>
  <si>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</si>
  <si>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</si>
  <si>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</si>
  <si>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</si>
  <si>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</si>
  <si>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</si>
  <si>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</si>
  <si>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</si>
  <si>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</si>
  <si>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</si>
  <si>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</si>
  <si>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</si>
  <si>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</si>
  <si>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</si>
  <si>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</si>
  <si>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</si>
  <si>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</si>
  <si>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</si>
  <si>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</si>
  <si>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</si>
  <si>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</si>
  <si>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</si>
  <si>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</si>
  <si>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</si>
  <si>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</si>
  <si>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</si>
  <si>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</si>
  <si>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</si>
  <si>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</si>
  <si>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</si>
  <si>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</si>
  <si>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</si>
  <si>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</si>
  <si>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</si>
  <si>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</si>
  <si>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</si>
  <si>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</si>
  <si>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</si>
  <si>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</si>
  <si>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</si>
  <si>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</si>
  <si>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</si>
  <si>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</si>
  <si>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</si>
  <si>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</si>
  <si>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</si>
  <si>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</si>
  <si>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</si>
  <si>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</si>
  <si>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</si>
  <si>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</si>
  <si>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</si>
  <si>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</si>
  <si>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</si>
  <si>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</si>
  <si>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</si>
  <si>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</si>
  <si>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</si>
  <si>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</si>
  <si>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</si>
  <si>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</si>
  <si>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</si>
  <si>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</si>
  <si>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</si>
  <si>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</si>
  <si>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</si>
  <si>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</si>
  <si>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</si>
  <si>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</si>
  <si>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</si>
  <si>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</si>
  <si>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</si>
  <si>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</si>
  <si>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</si>
  <si>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</si>
  <si>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</si>
  <si>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</si>
  <si>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</si>
  <si>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</si>
  <si>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</si>
  <si>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</si>
  <si>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</si>
  <si>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</si>
  <si>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</si>
  <si>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</si>
  <si>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</si>
  <si>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</si>
  <si>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</si>
  <si>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</si>
  <si>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</si>
  <si>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</si>
  <si>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</si>
  <si>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</si>
  <si>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</si>
  <si>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</si>
  <si>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</si>
  <si>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</si>
  <si>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</si>
  <si>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</si>
  <si>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</si>
  <si>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</si>
  <si>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</si>
  <si>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</si>
  <si>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</si>
  <si>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</si>
  <si>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</si>
  <si>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</si>
  <si>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</si>
  <si>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</si>
  <si>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</si>
  <si>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</si>
  <si>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</si>
  <si>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</si>
  <si>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</si>
  <si>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</si>
  <si>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</si>
  <si>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</si>
  <si>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</si>
  <si>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</si>
  <si>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</si>
  <si>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</si>
  <si>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</si>
  <si>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</si>
  <si>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</si>
  <si>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</si>
  <si>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</si>
  <si>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</si>
  <si>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</si>
  <si>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</si>
  <si>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</si>
  <si>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</si>
  <si>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</si>
  <si>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</si>
  <si>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</si>
  <si>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</si>
  <si>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</si>
  <si>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</si>
  <si>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</si>
  <si>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</si>
  <si>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</si>
  <si>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</si>
  <si>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</si>
  <si>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</si>
  <si>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</si>
  <si>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</si>
  <si>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</si>
  <si>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</si>
  <si>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</si>
  <si>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</si>
  <si>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</si>
  <si>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</si>
  <si>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</si>
  <si>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</si>
  <si>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</si>
  <si>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</si>
  <si>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</si>
  <si>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</si>
  <si>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</si>
  <si>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</si>
  <si>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</si>
  <si>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</si>
  <si>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</si>
  <si>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</si>
  <si>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</si>
  <si>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</si>
  <si>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</si>
  <si>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</si>
  <si>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</si>
  <si>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</si>
  <si>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</si>
  <si>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</si>
  <si>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</si>
  <si>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</si>
  <si>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</si>
  <si>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</si>
  <si>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</si>
  <si>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</si>
  <si>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</si>
  <si>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</si>
  <si>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</si>
  <si>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</si>
  <si>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</si>
  <si>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</si>
  <si>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</si>
  <si>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</si>
  <si>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</si>
  <si>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</si>
  <si>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</si>
  <si>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</si>
  <si>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</si>
  <si>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</si>
  <si>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</si>
  <si>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</si>
  <si>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</si>
  <si>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</si>
  <si>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</si>
  <si>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</si>
  <si>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</si>
  <si>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</si>
  <si>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</si>
  <si>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</si>
  <si>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</si>
  <si>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</si>
  <si>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</si>
  <si>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</si>
  <si>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</si>
  <si>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</si>
  <si>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</si>
  <si>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</si>
  <si>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</si>
  <si>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</si>
  <si>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</si>
  <si>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</si>
  <si>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</si>
  <si>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</si>
  <si>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</si>
  <si>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</si>
  <si>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</si>
  <si>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</si>
  <si>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</si>
  <si>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</si>
  <si>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</si>
  <si>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</si>
  <si>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</si>
  <si>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</si>
  <si>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</si>
  <si>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</si>
  <si>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</si>
  <si>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</si>
  <si>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</si>
  <si>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</si>
  <si>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</si>
  <si>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</si>
  <si>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</si>
  <si>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</si>
  <si>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</si>
  <si>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</si>
  <si>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</si>
  <si>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</si>
  <si>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</si>
  <si>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</si>
  <si>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</si>
  <si>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</si>
  <si>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</si>
  <si>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</si>
  <si>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</si>
  <si>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</si>
  <si>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</si>
  <si>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</si>
  <si>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</si>
  <si>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</si>
  <si>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</si>
  <si>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</si>
  <si>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</si>
  <si>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</si>
  <si>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</si>
  <si>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</si>
  <si>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</si>
  <si>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</si>
  <si>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</si>
  <si>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</si>
  <si>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</si>
  <si>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</si>
  <si>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</si>
  <si>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</si>
  <si>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</si>
  <si>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</si>
  <si>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</si>
  <si>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</si>
  <si>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</si>
  <si>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</si>
  <si>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</si>
  <si>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</si>
  <si>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</si>
  <si>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</si>
  <si>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</si>
  <si>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</si>
  <si>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</si>
  <si>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</si>
  <si>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</si>
  <si>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</si>
  <si>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</si>
  <si>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</si>
  <si>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</si>
  <si>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</si>
  <si>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</si>
  <si>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</si>
  <si>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</si>
  <si>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</si>
  <si>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</si>
  <si>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</si>
  <si>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</si>
  <si>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</si>
  <si>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</si>
  <si>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</si>
  <si>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</si>
  <si>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</si>
  <si>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</si>
  <si>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</si>
  <si>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</si>
  <si>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</si>
  <si>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</si>
  <si>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</si>
  <si>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</si>
  <si>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</si>
  <si>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</si>
  <si>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</si>
  <si>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</si>
  <si>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</si>
  <si>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</si>
  <si>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</si>
  <si>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</si>
  <si>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</si>
  <si>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</si>
  <si>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</si>
  <si>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</si>
  <si>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</si>
  <si>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</si>
  <si>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</si>
  <si>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</si>
  <si>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</si>
  <si>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</si>
  <si>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</si>
  <si>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</si>
  <si>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</si>
  <si>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</si>
  <si>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</si>
  <si>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</si>
  <si>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</si>
  <si>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</si>
  <si>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</si>
  <si>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</si>
  <si>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</si>
  <si>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</si>
  <si>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</si>
  <si>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</si>
  <si>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</si>
  <si>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</si>
  <si>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</si>
  <si>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</si>
  <si>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</si>
  <si>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</si>
  <si>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</si>
  <si>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</si>
  <si>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</si>
  <si>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</si>
  <si>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</si>
  <si>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</si>
  <si>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</si>
  <si>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</si>
  <si>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</si>
  <si>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</si>
  <si>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</si>
  <si>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</si>
  <si>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</si>
  <si>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</si>
  <si>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</si>
  <si>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</si>
  <si>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</si>
  <si>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</si>
  <si>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</si>
  <si>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</si>
  <si>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</si>
  <si>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</si>
  <si>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</si>
  <si>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</si>
  <si>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</si>
  <si>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</si>
  <si>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</si>
  <si>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</si>
  <si>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</si>
  <si>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</si>
  <si>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</si>
  <si>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</si>
  <si>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</si>
  <si>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</si>
  <si>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</si>
  <si>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</si>
  <si>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</si>
  <si>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</si>
  <si>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</si>
  <si>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</si>
  <si>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</si>
  <si>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</si>
  <si>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</si>
  <si>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</si>
  <si>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</si>
  <si>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</si>
  <si>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</si>
  <si>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</si>
  <si>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</si>
  <si>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</si>
  <si>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</si>
  <si>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</si>
  <si>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</si>
  <si>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</si>
  <si>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</si>
  <si>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</si>
  <si>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</si>
  <si>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</si>
  <si>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</si>
  <si>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</si>
  <si>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</si>
  <si>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</si>
  <si>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</si>
  <si>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</si>
  <si>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</si>
  <si>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</si>
  <si>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</si>
  <si>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</si>
  <si>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</si>
  <si>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</si>
  <si>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</si>
  <si>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</si>
  <si>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</si>
  <si>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</si>
  <si>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</si>
  <si>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</si>
  <si>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</si>
  <si>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</si>
  <si>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</si>
  <si>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</si>
  <si>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</si>
  <si>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</si>
  <si>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</si>
  <si>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</si>
  <si>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</si>
  <si>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</si>
  <si>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</si>
  <si>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</si>
  <si>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</si>
  <si>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</si>
  <si>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</si>
  <si>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</si>
  <si>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</si>
  <si>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</si>
  <si>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</si>
  <si>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</si>
  <si>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</si>
  <si>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</si>
  <si>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</si>
  <si>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</si>
  <si>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</si>
  <si>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</si>
  <si>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</si>
  <si>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</si>
  <si>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</si>
  <si>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</si>
  <si>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</si>
  <si>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</si>
  <si>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</si>
  <si>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</si>
  <si>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</si>
  <si>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</si>
  <si>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</si>
  <si>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</si>
  <si>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</si>
  <si>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</si>
  <si>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</si>
  <si>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</si>
  <si>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</si>
  <si>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</si>
  <si>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</si>
  <si>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</si>
  <si>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</si>
  <si>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</si>
  <si>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</si>
  <si>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</si>
  <si>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</si>
  <si>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</si>
  <si>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</si>
  <si>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</si>
  <si>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</si>
  <si>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</si>
  <si>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</si>
  <si>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</si>
  <si>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</si>
  <si>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</si>
  <si>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</si>
  <si>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</si>
  <si>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</si>
  <si>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</si>
  <si>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</si>
  <si>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</si>
  <si>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</si>
  <si>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</si>
  <si>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</si>
  <si>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</si>
  <si>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</si>
  <si>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</si>
  <si>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</si>
  <si>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</si>
  <si>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</si>
  <si>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</si>
  <si>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</si>
  <si>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</si>
  <si>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</si>
  <si>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</si>
  <si>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</si>
  <si>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</si>
  <si>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</si>
  <si>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</si>
  <si>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</si>
  <si>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</si>
  <si>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</si>
  <si>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</si>
  <si>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</si>
  <si>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</si>
  <si>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</si>
  <si>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</si>
  <si>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</si>
  <si>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</si>
  <si>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</si>
  <si>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</si>
  <si>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</si>
  <si>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</si>
  <si>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</si>
  <si>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</si>
  <si>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</si>
  <si>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</si>
  <si>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</si>
  <si>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</si>
  <si>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</si>
  <si>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</si>
  <si>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</si>
  <si>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</si>
  <si>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</si>
  <si>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</si>
  <si>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</si>
  <si>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</si>
  <si>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</si>
  <si>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</si>
  <si>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</si>
  <si>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</si>
  <si>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</si>
  <si>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</si>
  <si>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</si>
  <si>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</si>
  <si>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</si>
  <si>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</si>
  <si>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</si>
  <si>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</si>
  <si>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</si>
  <si>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</si>
  <si>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</si>
  <si>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</si>
  <si>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</si>
  <si>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</si>
  <si>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</si>
  <si>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</si>
  <si>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</si>
  <si>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</si>
  <si>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</si>
  <si>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</si>
  <si>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</si>
  <si>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</si>
  <si>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</si>
  <si>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</si>
  <si>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</si>
  <si>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</si>
  <si>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</si>
  <si>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</si>
  <si>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</si>
  <si>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</si>
  <si>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</si>
  <si>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</si>
  <si>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</si>
  <si>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</si>
  <si>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</si>
  <si>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</si>
  <si>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</si>
  <si>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</si>
  <si>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</si>
  <si>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</si>
  <si>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</si>
  <si>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</si>
  <si>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</si>
  <si>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</si>
  <si>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</si>
  <si>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</si>
  <si>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</si>
  <si>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</si>
  <si>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</si>
  <si>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</si>
  <si>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</si>
  <si>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</si>
  <si>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</si>
  <si>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</si>
  <si>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</si>
  <si>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</si>
  <si>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</si>
  <si>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</si>
  <si>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</si>
  <si>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</si>
  <si>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</si>
  <si>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</si>
  <si>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</si>
  <si>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</si>
  <si>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</si>
  <si>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</si>
  <si>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</si>
  <si>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</si>
  <si>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</si>
  <si>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</si>
  <si>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</si>
  <si>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</si>
  <si>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</si>
  <si>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</si>
  <si>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</si>
  <si>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</si>
  <si>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</si>
  <si>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</si>
  <si>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</si>
  <si>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</si>
  <si>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</si>
  <si>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</si>
  <si>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</si>
  <si>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</si>
  <si>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</si>
  <si>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</si>
  <si>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</si>
  <si>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</si>
  <si>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</si>
  <si>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</si>
  <si>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</si>
  <si>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</si>
  <si>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</si>
  <si>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</si>
  <si>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</si>
  <si>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</si>
  <si>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</si>
  <si>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</si>
  <si>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</si>
  <si>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</si>
  <si>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</si>
  <si>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</si>
  <si>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</si>
  <si>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</si>
  <si>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</si>
  <si>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</si>
  <si>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</si>
  <si>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</si>
  <si>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</si>
  <si>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</si>
  <si>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</si>
  <si>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</si>
  <si>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</si>
  <si>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</si>
  <si>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</si>
  <si>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</si>
  <si>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</si>
  <si>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</si>
  <si>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</si>
  <si>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</si>
  <si>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</si>
  <si>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</si>
  <si>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</si>
  <si>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</si>
  <si>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</si>
  <si>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</si>
  <si>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</si>
  <si>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</si>
  <si>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</si>
  <si>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</si>
  <si>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</si>
  <si>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</si>
  <si>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</si>
  <si>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</si>
  <si>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</si>
  <si>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</si>
  <si>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</si>
  <si>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</si>
  <si>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</si>
  <si>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</si>
  <si>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</si>
  <si>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</si>
  <si>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</si>
  <si>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</si>
  <si>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</si>
  <si>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</si>
  <si>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</si>
  <si>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</si>
  <si>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</si>
  <si>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</si>
  <si>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</si>
  <si>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</si>
  <si>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</si>
  <si>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</si>
  <si>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</si>
  <si>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</si>
  <si>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</si>
  <si>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</si>
  <si>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</si>
  <si>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</si>
  <si>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</si>
  <si>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</si>
  <si>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</si>
  <si>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</si>
  <si>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</si>
  <si>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</si>
  <si>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</si>
  <si>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</si>
  <si>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</si>
  <si>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</si>
  <si>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</si>
  <si>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</si>
  <si>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</si>
  <si>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</si>
  <si>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</si>
  <si>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</si>
  <si>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</si>
  <si>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</si>
  <si>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</si>
  <si>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</si>
  <si>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</si>
  <si>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</si>
  <si>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</si>
  <si>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</si>
  <si>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</si>
  <si>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</si>
  <si>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</si>
  <si>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</si>
  <si>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</si>
  <si>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</si>
  <si>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</si>
  <si>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</si>
  <si>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</si>
  <si>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</si>
  <si>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</si>
  <si>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</si>
  <si>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</si>
  <si>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</si>
  <si>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</si>
  <si>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</si>
  <si>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</si>
  <si>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</si>
  <si>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</si>
  <si>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</si>
  <si>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</si>
  <si>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</si>
  <si>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</si>
  <si>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</si>
  <si>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</si>
  <si>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</si>
  <si>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</si>
  <si>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</si>
  <si>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</si>
  <si>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</si>
  <si>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</si>
  <si>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</si>
  <si>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</si>
  <si>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</si>
  <si>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</si>
  <si>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</si>
  <si>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</si>
  <si>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</si>
  <si>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</si>
  <si>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</si>
  <si>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</si>
  <si>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</si>
  <si>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</si>
  <si>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</si>
  <si>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</si>
  <si>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</si>
  <si>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</si>
  <si>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</si>
  <si>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</si>
  <si>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</si>
  <si>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</si>
  <si>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</si>
  <si>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</si>
  <si>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</si>
  <si>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</si>
  <si>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</si>
  <si>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</si>
  <si>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</si>
  <si>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</si>
  <si>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</si>
  <si>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</si>
  <si>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</si>
  <si>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</si>
  <si>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</si>
  <si>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</si>
  <si>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</si>
  <si>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</si>
  <si>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</si>
  <si>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</si>
  <si>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</si>
  <si>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</si>
  <si>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</si>
  <si>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</si>
  <si>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</si>
  <si>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</si>
  <si>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</si>
  <si>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</si>
  <si>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</si>
  <si>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</si>
  <si>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</si>
  <si>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</si>
  <si>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</si>
  <si>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</si>
  <si>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</si>
  <si>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</si>
  <si>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</si>
  <si>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</si>
  <si>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</si>
  <si>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</si>
  <si>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</si>
  <si>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</si>
  <si>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</si>
  <si>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</si>
  <si>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</si>
  <si>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</si>
  <si>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</si>
  <si>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</si>
  <si>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</si>
  <si>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</si>
  <si>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</si>
  <si>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</si>
  <si>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</si>
  <si>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</si>
  <si>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</si>
  <si>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</si>
  <si>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</si>
  <si>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</si>
  <si>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</si>
  <si>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</si>
  <si>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</si>
  <si>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</si>
  <si>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</si>
  <si>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</si>
  <si>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</si>
  <si>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</si>
  <si>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</si>
  <si>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</si>
  <si>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</si>
  <si>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</si>
  <si>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</si>
  <si>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</si>
  <si>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</si>
  <si>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</si>
  <si>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</si>
  <si>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</si>
  <si>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</si>
  <si>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</si>
  <si>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</si>
  <si>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</si>
  <si>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</si>
  <si>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</si>
  <si>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</si>
  <si>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</si>
  <si>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</si>
  <si>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</si>
  <si>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</si>
  <si>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</si>
  <si>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</si>
  <si>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</si>
  <si>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</si>
  <si>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</si>
  <si>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</si>
  <si>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</si>
  <si>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</si>
  <si>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</si>
  <si>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</si>
  <si>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</si>
  <si>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</si>
  <si>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</si>
  <si>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</si>
  <si>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</si>
  <si>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</si>
  <si>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</si>
  <si>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</si>
  <si>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</si>
  <si>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</si>
  <si>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</si>
  <si>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</si>
  <si>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</si>
  <si>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</si>
  <si>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</si>
  <si>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</si>
  <si>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</si>
  <si>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</si>
  <si>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</si>
  <si>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</si>
  <si>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</si>
  <si>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</si>
  <si>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</si>
  <si>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</si>
  <si>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</si>
  <si>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</si>
  <si>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</si>
  <si>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</si>
  <si>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</si>
  <si>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</si>
  <si>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</si>
  <si>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</si>
  <si>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</si>
  <si>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</si>
  <si>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</si>
  <si>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</si>
  <si>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</si>
  <si>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</si>
  <si>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</si>
  <si>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</si>
  <si>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</si>
  <si>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</si>
  <si>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</si>
  <si>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</si>
  <si>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</si>
  <si>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</si>
  <si>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</si>
  <si>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</si>
  <si>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</si>
  <si>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</si>
  <si>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</si>
  <si>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</si>
  <si>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</si>
  <si>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</si>
  <si>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</si>
  <si>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</si>
  <si>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</si>
  <si>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</si>
  <si>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</si>
  <si>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</si>
  <si>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</si>
  <si>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</si>
  <si>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</si>
  <si>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</si>
  <si>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</si>
  <si>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</si>
  <si>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</si>
  <si>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</si>
  <si>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</si>
  <si>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</si>
  <si>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</si>
  <si>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</si>
  <si>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</si>
  <si>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</si>
  <si>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</si>
  <si>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</si>
  <si>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</si>
  <si>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</si>
  <si>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</si>
  <si>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</si>
  <si>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</si>
  <si>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</si>
  <si>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</si>
  <si>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</si>
  <si>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</si>
  <si>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</si>
  <si>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</si>
  <si>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</si>
  <si>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</si>
  <si>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</si>
  <si>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</si>
  <si>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</si>
  <si>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</si>
  <si>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</si>
  <si>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</si>
  <si>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</si>
  <si>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</si>
  <si>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</si>
  <si>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</si>
  <si>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</si>
  <si>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</si>
  <si>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</si>
  <si>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</si>
  <si>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</si>
  <si>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</si>
  <si>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</si>
  <si>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</si>
  <si>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</si>
  <si>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</si>
  <si>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</si>
  <si>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</si>
  <si>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</si>
  <si>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</si>
  <si>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</si>
  <si>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</si>
  <si>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</si>
  <si>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</si>
  <si>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</si>
  <si>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</si>
  <si>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</si>
  <si>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</si>
  <si>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</si>
  <si>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</si>
  <si>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</si>
  <si>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</si>
  <si>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</si>
  <si>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</si>
  <si>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</si>
  <si>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</si>
  <si>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</si>
  <si>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</si>
  <si>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</si>
  <si>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</si>
  <si>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</si>
  <si>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</si>
  <si>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</si>
  <si>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</si>
  <si>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</si>
  <si>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</si>
  <si>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</si>
  <si>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</si>
  <si>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</si>
  <si>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</si>
  <si>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</si>
  <si>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</si>
  <si>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</si>
  <si>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</si>
  <si>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</si>
  <si>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</si>
  <si>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</si>
  <si>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</si>
  <si>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</si>
  <si>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</si>
  <si>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</si>
  <si>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</si>
  <si>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</si>
  <si>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</si>
  <si>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</si>
  <si>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</si>
  <si>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</si>
  <si>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</si>
  <si>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</si>
  <si>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</si>
  <si>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</si>
  <si>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</si>
  <si>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</si>
  <si>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</si>
  <si>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</si>
  <si>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</si>
  <si>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</si>
  <si>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</si>
  <si>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</si>
  <si>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</si>
  <si>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</si>
  <si>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</si>
  <si>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</si>
  <si>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</si>
  <si>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</si>
  <si>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</si>
  <si>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</si>
  <si>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</si>
  <si>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</si>
  <si>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</si>
  <si>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</si>
  <si>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</si>
  <si>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</si>
  <si>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</si>
  <si>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</si>
  <si>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</si>
  <si>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</si>
  <si>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</si>
  <si>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</si>
  <si>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</si>
  <si>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</si>
  <si>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</si>
  <si>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</si>
  <si>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</si>
  <si>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</si>
  <si>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</si>
  <si>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</si>
  <si>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</si>
  <si>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</si>
  <si>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</si>
  <si>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</si>
  <si>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</si>
  <si>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</si>
  <si>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</si>
  <si>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</si>
  <si>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</si>
  <si>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</si>
  <si>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</si>
  <si>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</si>
  <si>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</si>
  <si>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</si>
  <si>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</si>
  <si>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</si>
  <si>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</si>
  <si>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</si>
  <si>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</si>
  <si>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</si>
  <si>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</si>
  <si>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</si>
  <si>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</si>
  <si>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</si>
  <si>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</si>
  <si>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</si>
  <si>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</si>
  <si>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</si>
  <si>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</si>
  <si>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</si>
  <si>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</si>
  <si>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</si>
  <si>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</si>
  <si>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</si>
  <si>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</si>
  <si>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</si>
  <si>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</si>
  <si>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</si>
  <si>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</si>
  <si>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</si>
  <si>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</si>
  <si>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</si>
  <si>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</si>
  <si>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</si>
  <si>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</si>
  <si>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</si>
  <si>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</si>
  <si>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</si>
  <si>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</si>
  <si>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</si>
  <si>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</si>
  <si>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</si>
  <si>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</si>
  <si>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</si>
  <si>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</si>
  <si>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</si>
  <si>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</si>
  <si>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</si>
  <si>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</si>
  <si>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</si>
  <si>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</si>
  <si>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</si>
  <si>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</si>
  <si>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</si>
  <si>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</si>
  <si>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</si>
  <si>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</si>
  <si>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</si>
  <si>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</si>
  <si>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</si>
  <si>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</si>
  <si>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</si>
  <si>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</si>
  <si>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</si>
  <si>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</si>
  <si>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</si>
  <si>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</si>
  <si>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</si>
  <si>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</si>
  <si>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</si>
  <si>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</si>
  <si>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</si>
  <si>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</si>
  <si>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</si>
  <si>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</si>
  <si>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</si>
  <si>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</si>
  <si>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</si>
  <si>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</si>
  <si>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</si>
  <si>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</si>
  <si>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</si>
  <si>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</si>
  <si>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</si>
  <si>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</si>
  <si>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</si>
  <si>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</si>
  <si>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</si>
  <si>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</si>
  <si>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</si>
  <si>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</si>
  <si>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</si>
  <si>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</si>
  <si>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</si>
  <si>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</si>
  <si>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</si>
  <si>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</si>
  <si>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</si>
  <si>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</si>
  <si>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</si>
  <si>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</si>
  <si>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</si>
  <si>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</si>
  <si>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</si>
  <si>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</si>
  <si>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</si>
  <si>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</si>
  <si>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</si>
  <si>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</si>
  <si>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</si>
  <si>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</si>
  <si>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</si>
  <si>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</si>
  <si>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</si>
  <si>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</si>
  <si>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</si>
  <si>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</si>
  <si>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</si>
  <si>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</si>
  <si>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</si>
  <si>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</si>
  <si>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</si>
  <si>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</si>
  <si>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</si>
  <si>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</si>
  <si>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</si>
  <si>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</si>
  <si>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</si>
  <si>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</si>
  <si>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</si>
  <si>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</si>
  <si>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</si>
  <si>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</si>
  <si>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</si>
  <si>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</si>
  <si>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</si>
  <si>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</si>
  <si>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</si>
  <si>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</si>
  <si>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</si>
  <si>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</si>
  <si>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</si>
  <si>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</si>
  <si>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</si>
  <si>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</si>
  <si>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</si>
  <si>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</si>
  <si>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</si>
  <si>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</si>
  <si>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</si>
  <si>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</si>
  <si>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</si>
  <si>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</si>
  <si>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</si>
  <si>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</si>
  <si>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</si>
  <si>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</si>
  <si>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</si>
  <si>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</si>
  <si>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</si>
  <si>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</si>
  <si>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</si>
  <si>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</si>
  <si>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</si>
  <si>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</si>
  <si>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</si>
  <si>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</si>
  <si>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</si>
  <si>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</si>
  <si>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</si>
  <si>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</si>
  <si>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</si>
  <si>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</si>
  <si>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</si>
  <si>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</si>
  <si>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</si>
  <si>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</si>
  <si>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</si>
  <si>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</si>
  <si>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</si>
  <si>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</si>
  <si>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</si>
  <si>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</si>
  <si>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</si>
  <si>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</si>
  <si>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</si>
  <si>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</si>
  <si>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</si>
  <si>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</si>
  <si>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</si>
  <si>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</si>
  <si>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</si>
  <si>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</si>
  <si>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</si>
  <si>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</si>
  <si>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</si>
  <si>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</si>
  <si>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</si>
  <si>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</si>
  <si>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</si>
  <si>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</si>
  <si>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</si>
  <si>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</si>
  <si>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</si>
  <si>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</si>
  <si>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</si>
  <si>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</si>
  <si>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</si>
  <si>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</si>
  <si>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</si>
  <si>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</si>
  <si>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</si>
  <si>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</si>
  <si>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</si>
  <si>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</si>
  <si>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</si>
  <si>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</si>
  <si>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</si>
  <si>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</si>
  <si>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</si>
  <si>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</si>
  <si>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</si>
  <si>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</si>
  <si>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</si>
  <si>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</si>
  <si>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</si>
  <si>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</si>
  <si>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</si>
  <si>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</si>
  <si>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</si>
  <si>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</si>
  <si>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</si>
  <si>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</si>
  <si>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</si>
  <si>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</si>
  <si>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</si>
  <si>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</si>
  <si>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</si>
  <si>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</si>
  <si>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</si>
  <si>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</si>
  <si>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</si>
  <si>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</si>
  <si>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</si>
  <si>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</si>
  <si>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</si>
  <si>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</si>
  <si>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</si>
  <si>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</si>
  <si>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</si>
  <si>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</si>
  <si>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</si>
  <si>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</si>
  <si>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</si>
  <si>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</si>
  <si>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</si>
  <si>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</si>
  <si>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</si>
  <si>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</si>
  <si>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</si>
  <si>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</si>
  <si>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</si>
  <si>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</si>
  <si>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</si>
  <si>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</si>
  <si>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</si>
  <si>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</si>
  <si>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</si>
  <si>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</si>
  <si>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</si>
  <si>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</si>
  <si>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</si>
  <si>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</si>
  <si>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</si>
  <si>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</si>
  <si>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</si>
  <si>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</si>
  <si>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</si>
  <si>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</si>
  <si>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</si>
  <si>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</si>
  <si>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</si>
  <si>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</si>
  <si>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</si>
  <si>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</si>
  <si>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</si>
  <si>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</si>
  <si>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</si>
  <si>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</si>
  <si>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</si>
  <si>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</si>
  <si>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</si>
  <si>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</si>
  <si>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</si>
  <si>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</si>
  <si>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</si>
  <si>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</si>
  <si>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</si>
  <si>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</si>
  <si>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</si>
  <si>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</si>
  <si>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</si>
  <si>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</si>
  <si>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</si>
  <si>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</si>
  <si>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</si>
  <si>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</si>
  <si>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</si>
  <si>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</si>
  <si>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</si>
  <si>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</si>
  <si>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</si>
  <si>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</si>
  <si>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</si>
  <si>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</si>
  <si>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</si>
  <si>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</si>
  <si>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</si>
  <si>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</si>
  <si>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</si>
  <si>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</si>
  <si>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</si>
  <si>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</si>
  <si>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</si>
  <si>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</si>
  <si>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</si>
  <si>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</si>
  <si>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</si>
  <si>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</si>
  <si>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</si>
  <si>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</si>
  <si>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</si>
  <si>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</si>
  <si>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</si>
  <si>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</si>
  <si>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</si>
  <si>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</si>
  <si>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</si>
  <si>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</si>
  <si>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</si>
  <si>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</si>
  <si>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</si>
  <si>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</si>
  <si>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</si>
  <si>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</si>
  <si>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</si>
  <si>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</si>
  <si>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</si>
  <si>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</si>
  <si>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</si>
  <si>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</si>
  <si>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</si>
  <si>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</si>
  <si>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</si>
  <si>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</si>
  <si>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</si>
  <si>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</si>
  <si>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</si>
  <si>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</si>
  <si>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</si>
  <si>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</si>
  <si>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</si>
  <si>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</si>
  <si>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</si>
  <si>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</si>
  <si>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</si>
  <si>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</si>
  <si>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</si>
  <si>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</si>
  <si>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</si>
  <si>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</si>
  <si>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</si>
  <si>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</si>
  <si>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</si>
  <si>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</si>
  <si>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</si>
  <si>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</si>
  <si>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</si>
  <si>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</si>
  <si>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</si>
  <si>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</si>
  <si>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</si>
  <si>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</si>
  <si>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</si>
  <si>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</si>
  <si>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</si>
  <si>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</si>
  <si>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</si>
  <si>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</si>
  <si>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</si>
  <si>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</si>
  <si>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</si>
  <si>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</si>
  <si>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</si>
  <si>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</si>
  <si>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</si>
  <si>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</si>
  <si>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</si>
  <si>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</si>
  <si>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</si>
  <si>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</si>
  <si>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</si>
  <si>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</si>
  <si>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</si>
  <si>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</si>
  <si>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</si>
  <si>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</si>
  <si>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</si>
  <si>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</si>
  <si>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</si>
  <si>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</si>
  <si>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</si>
  <si>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</si>
  <si>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</si>
  <si>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</si>
  <si>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</si>
  <si>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</si>
  <si>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</si>
  <si>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</si>
  <si>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</si>
  <si>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</si>
  <si>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</si>
  <si>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</si>
  <si>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</si>
  <si>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</si>
  <si>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</si>
  <si>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</si>
  <si>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</si>
  <si>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</si>
  <si>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</si>
  <si>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</si>
  <si>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</si>
  <si>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</si>
  <si>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</si>
  <si>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</si>
  <si>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</si>
  <si>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</si>
  <si>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</si>
  <si>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</si>
  <si>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</si>
  <si>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</si>
  <si>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</si>
  <si>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</si>
  <si>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</si>
  <si>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</si>
  <si>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</si>
  <si>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</si>
  <si>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</si>
  <si>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</si>
  <si>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</si>
  <si>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</si>
  <si>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</si>
  <si>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</si>
  <si>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</si>
  <si>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</si>
  <si>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</si>
  <si>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</si>
  <si>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</si>
  <si>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</si>
  <si>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</si>
  <si>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</si>
  <si>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</si>
  <si>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</si>
  <si>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</si>
  <si>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</si>
  <si>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</si>
  <si>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</si>
  <si>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</si>
  <si>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</si>
  <si>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</si>
  <si>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</si>
  <si>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</si>
  <si>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</si>
  <si>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</si>
  <si>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</si>
  <si>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</si>
  <si>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</si>
  <si>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</si>
  <si>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</si>
  <si>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</si>
  <si>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</si>
  <si>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</si>
  <si>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</si>
  <si>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</si>
  <si>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</si>
  <si>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</si>
  <si>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</si>
  <si>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</si>
  <si>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</si>
  <si>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</si>
  <si>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</si>
  <si>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</si>
  <si>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</si>
  <si>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</si>
  <si>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</si>
  <si>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</si>
  <si>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</si>
  <si>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</si>
  <si>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</si>
  <si>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</si>
  <si>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</si>
  <si>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</si>
  <si>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</si>
  <si>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</si>
  <si>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</si>
  <si>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</si>
  <si>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</si>
  <si>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</si>
  <si>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</si>
  <si>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</si>
  <si>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</si>
  <si>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</si>
  <si>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</si>
  <si>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</si>
  <si>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</si>
  <si>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</si>
  <si>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</si>
  <si>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</si>
  <si>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</si>
  <si>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</si>
  <si>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</si>
  <si>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</si>
  <si>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</si>
  <si>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</si>
  <si>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</si>
  <si>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</si>
  <si>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</si>
  <si>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</si>
  <si>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</si>
  <si>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</si>
  <si>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</si>
  <si>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</si>
  <si>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</si>
  <si>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</si>
  <si>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</si>
  <si>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</si>
  <si>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</si>
  <si>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</si>
  <si>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</si>
  <si>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</si>
  <si>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</si>
  <si>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</si>
  <si>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</si>
  <si>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</si>
  <si>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</si>
  <si>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</si>
  <si>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</si>
  <si>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</si>
  <si>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</si>
  <si>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</si>
  <si>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</si>
  <si>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</si>
  <si>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</si>
  <si>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</si>
  <si>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</si>
  <si>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</si>
  <si>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</si>
  <si>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</si>
  <si>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</si>
  <si>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</si>
  <si>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</si>
  <si>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</si>
  <si>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</si>
  <si>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</si>
  <si>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</si>
  <si>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</si>
  <si>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</si>
  <si>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</si>
  <si>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</si>
  <si>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</si>
  <si>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</si>
  <si>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</si>
  <si>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</si>
  <si>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</si>
  <si>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</si>
  <si>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</si>
  <si>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</si>
  <si>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</si>
  <si>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</si>
  <si>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</si>
  <si>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</si>
  <si>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</si>
  <si>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</si>
  <si>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</si>
  <si>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</si>
  <si>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</si>
  <si>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</si>
  <si>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</si>
  <si>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</si>
  <si>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</si>
  <si>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</si>
  <si>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</si>
  <si>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</si>
  <si>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</si>
  <si>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</si>
  <si>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</si>
  <si>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</si>
  <si>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</si>
  <si>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</si>
  <si>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</si>
  <si>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</si>
  <si>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</si>
  <si>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</si>
  <si>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</si>
  <si>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</si>
  <si>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</si>
  <si>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</si>
  <si>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</si>
  <si>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</si>
  <si>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</si>
  <si>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</si>
  <si>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</si>
  <si>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</si>
  <si>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</si>
  <si>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</si>
  <si>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</si>
  <si>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</si>
  <si>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</si>
  <si>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</si>
  <si>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</si>
  <si>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</si>
  <si>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</si>
  <si>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</si>
  <si>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</si>
  <si>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</si>
  <si>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</si>
  <si>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</si>
  <si>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</si>
  <si>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</si>
  <si>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</si>
  <si>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</si>
  <si>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</si>
  <si>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</si>
  <si>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</si>
  <si>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</si>
  <si>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</si>
  <si>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</si>
  <si>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</si>
  <si>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</si>
  <si>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</si>
  <si>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</si>
  <si>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</si>
  <si>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</si>
  <si>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</si>
  <si>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</si>
  <si>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</si>
  <si>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</si>
  <si>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</si>
  <si>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</si>
  <si>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</si>
  <si>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</si>
  <si>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</si>
  <si>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</si>
  <si>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</si>
  <si>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</si>
  <si>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</si>
  <si>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</si>
  <si>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</si>
  <si>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</si>
  <si>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</si>
  <si>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</si>
  <si>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</si>
  <si>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</si>
  <si>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</si>
  <si>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</si>
  <si>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</si>
  <si>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</si>
  <si>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</si>
  <si>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</si>
  <si>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</si>
  <si>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</si>
  <si>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</si>
  <si>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</si>
  <si>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</si>
  <si>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</si>
  <si>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</si>
  <si>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</si>
  <si>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</si>
  <si>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</si>
  <si>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</si>
  <si>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</si>
  <si>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</si>
  <si>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</si>
  <si>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</si>
  <si>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</si>
  <si>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</si>
  <si>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</si>
  <si>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</si>
  <si>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</si>
  <si>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</si>
  <si>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</si>
  <si>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</si>
  <si>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</si>
  <si>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</si>
  <si>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</si>
  <si>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</si>
  <si>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</si>
  <si>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</si>
  <si>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</si>
  <si>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</si>
  <si>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</si>
  <si>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</si>
  <si>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</si>
  <si>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</si>
  <si>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</si>
  <si>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</si>
  <si>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</si>
  <si>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</si>
  <si>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</si>
  <si>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</si>
  <si>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</si>
  <si>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</si>
  <si>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</si>
  <si>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</si>
  <si>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</si>
  <si>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</si>
  <si>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</si>
  <si>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</si>
  <si>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</si>
  <si>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</si>
  <si>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</si>
  <si>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</si>
  <si>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</si>
  <si>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</si>
  <si>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</si>
  <si>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</si>
  <si>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</si>
  <si>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</si>
  <si>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</si>
  <si>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</si>
  <si>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</si>
  <si>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</si>
  <si>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</si>
  <si>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</si>
  <si>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</si>
  <si>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</si>
  <si>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</si>
  <si>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</si>
  <si>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</si>
  <si>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</si>
  <si>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</si>
  <si>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</si>
  <si>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</si>
  <si>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</si>
  <si>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</si>
  <si>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</si>
  <si>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</si>
  <si>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</si>
  <si>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</si>
  <si>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</si>
  <si>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</si>
  <si>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</si>
  <si>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</si>
  <si>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</si>
  <si>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</si>
  <si>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</si>
  <si>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</si>
  <si>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</si>
  <si>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</si>
  <si>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</si>
  <si>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</si>
  <si>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</si>
  <si>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</si>
  <si>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</si>
  <si>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</si>
  <si>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</si>
  <si>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</si>
  <si>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</si>
  <si>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</si>
  <si>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</si>
  <si>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</si>
  <si>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</si>
  <si>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</si>
  <si>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</si>
  <si>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</si>
  <si>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</si>
  <si>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</si>
  <si>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</si>
  <si>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</si>
  <si>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</si>
  <si>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</si>
  <si>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</si>
  <si>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</si>
  <si>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</si>
  <si>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</si>
  <si>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</si>
  <si>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</si>
  <si>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</si>
  <si>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</si>
  <si>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</si>
  <si>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</si>
  <si>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</si>
  <si>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</si>
  <si>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</si>
  <si>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</si>
  <si>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</si>
  <si>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</si>
  <si>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</si>
  <si>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</si>
  <si>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</si>
  <si>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</si>
  <si>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</si>
  <si>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</si>
  <si>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</si>
  <si>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</si>
  <si>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</si>
  <si>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</si>
  <si>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</si>
  <si>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</si>
  <si>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</si>
  <si>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</si>
  <si>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</si>
  <si>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</si>
  <si>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</si>
  <si>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</si>
  <si>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</si>
  <si>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</si>
  <si>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</si>
  <si>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</si>
  <si>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</si>
  <si>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</si>
  <si>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</si>
  <si>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</si>
  <si>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</si>
  <si>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</si>
  <si>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</si>
  <si>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</si>
  <si>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</si>
  <si>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</si>
  <si>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</si>
  <si>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</si>
  <si>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</si>
  <si>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</si>
  <si>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</si>
  <si>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</si>
  <si>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</si>
  <si>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</si>
  <si>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</si>
  <si>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</si>
  <si>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</si>
  <si>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</si>
  <si>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</si>
  <si>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</si>
  <si>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</si>
  <si>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</si>
  <si>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</si>
  <si>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</si>
  <si>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</si>
  <si>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</si>
  <si>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</si>
  <si>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</si>
  <si>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</si>
  <si>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</si>
  <si>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</si>
  <si>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</si>
  <si>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</si>
  <si>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</si>
  <si>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</si>
  <si>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</si>
  <si>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</si>
  <si>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</si>
  <si>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</si>
  <si>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</si>
  <si>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</si>
  <si>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</si>
  <si>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</si>
  <si>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</si>
  <si>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</si>
  <si>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</si>
  <si>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</si>
  <si>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</si>
  <si>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</si>
  <si>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</si>
  <si>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</si>
  <si>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</si>
  <si>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</si>
  <si>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</si>
  <si>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</si>
  <si>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</si>
  <si>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</si>
  <si>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</si>
  <si>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</si>
  <si>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</si>
  <si>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</si>
  <si>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</si>
  <si>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</si>
  <si>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</si>
  <si>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</si>
  <si>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</si>
  <si>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</si>
  <si>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</si>
  <si>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</si>
  <si>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</si>
  <si>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</si>
  <si>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</si>
  <si>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</si>
  <si>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</si>
  <si>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</si>
  <si>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</si>
  <si>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</si>
  <si>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</si>
  <si>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</si>
  <si>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</si>
  <si>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</si>
  <si>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</si>
  <si>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</si>
  <si>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</si>
  <si>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</si>
  <si>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</si>
  <si>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</si>
  <si>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</si>
  <si>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</si>
  <si>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</si>
  <si>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</si>
  <si>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</si>
  <si>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</si>
  <si>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</si>
  <si>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</si>
  <si>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</si>
  <si>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</si>
  <si>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</si>
  <si>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</si>
  <si>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</si>
  <si>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</si>
  <si>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</si>
  <si>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</si>
  <si>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</si>
  <si>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</si>
  <si>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</si>
  <si>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</si>
  <si>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</si>
  <si>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</si>
  <si>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</si>
  <si>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</si>
  <si>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</si>
  <si>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</si>
  <si>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</si>
  <si>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</si>
  <si>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</si>
  <si>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</si>
  <si>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</si>
  <si>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</si>
  <si>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</si>
  <si>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</si>
  <si>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</si>
  <si>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</si>
  <si>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</si>
  <si>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</si>
  <si>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</si>
  <si>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</si>
  <si>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</si>
  <si>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</si>
  <si>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</si>
  <si>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</si>
  <si>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</si>
  <si>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</si>
  <si>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</si>
  <si>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</si>
  <si>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</si>
  <si>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</si>
  <si>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</si>
  <si>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</si>
  <si>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</si>
  <si>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</si>
  <si>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</si>
  <si>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</si>
  <si>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</si>
  <si>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</si>
  <si>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</si>
  <si>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</si>
  <si>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</si>
  <si>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</si>
  <si>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</si>
  <si>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</si>
  <si>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</si>
  <si>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</si>
  <si>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</si>
  <si>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</si>
  <si>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</si>
  <si>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</si>
  <si>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</si>
  <si>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</si>
  <si>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</si>
  <si>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</si>
  <si>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</si>
  <si>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</si>
  <si>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</si>
  <si>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</si>
  <si>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</si>
  <si>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</si>
  <si>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</si>
  <si>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</si>
  <si>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</si>
  <si>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</si>
  <si>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</si>
  <si>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</si>
  <si>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</si>
  <si>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</si>
  <si>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</si>
  <si>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</si>
  <si>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</si>
  <si>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</si>
  <si>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</si>
  <si>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</si>
  <si>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</si>
  <si>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</si>
  <si>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</si>
  <si>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</si>
  <si>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</si>
  <si>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</si>
  <si>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</si>
  <si>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</si>
  <si>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</si>
  <si>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</si>
  <si>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</si>
  <si>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</si>
  <si>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</si>
  <si>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</si>
  <si>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</si>
  <si>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</si>
  <si>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</si>
  <si>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</si>
  <si>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</si>
  <si>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</si>
  <si>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</si>
  <si>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</si>
  <si>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</si>
  <si>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</si>
  <si>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</si>
  <si>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</si>
  <si>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</si>
  <si>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</si>
  <si>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</si>
  <si>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</si>
  <si>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</si>
  <si>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</si>
  <si>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</si>
  <si>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</si>
  <si>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</si>
  <si>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</si>
  <si>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</si>
  <si>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</si>
  <si>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</si>
  <si>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</si>
  <si>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</si>
  <si>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</si>
  <si>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</si>
  <si>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</si>
  <si>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</si>
  <si>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</si>
  <si>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</si>
  <si>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</si>
  <si>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</si>
  <si>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</si>
  <si>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</si>
  <si>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</si>
  <si>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</si>
  <si>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</si>
  <si>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</si>
  <si>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</si>
  <si>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</si>
  <si>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</si>
  <si>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</si>
  <si>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</si>
  <si>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</si>
  <si>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</si>
  <si>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</si>
  <si>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</si>
  <si>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</si>
  <si>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</si>
  <si>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</si>
  <si>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</si>
  <si>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</si>
  <si>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</si>
  <si>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</si>
  <si>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</si>
  <si>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</si>
  <si>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</si>
  <si>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</si>
  <si>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</si>
  <si>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</si>
  <si>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</si>
  <si>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</si>
  <si>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</si>
  <si>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</si>
  <si>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</si>
  <si>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</si>
  <si>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</si>
  <si>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</si>
  <si>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</si>
  <si>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</si>
  <si>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</si>
  <si>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</si>
  <si>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</si>
  <si>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</si>
  <si>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</si>
  <si>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</si>
  <si>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</si>
  <si>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</si>
  <si>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</si>
  <si>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</si>
  <si>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</si>
  <si>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</si>
  <si>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</si>
  <si>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</si>
  <si>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</si>
  <si>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</si>
  <si>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</si>
  <si>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</si>
  <si>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</si>
  <si>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</si>
  <si>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</si>
  <si>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</si>
  <si>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</si>
  <si>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</si>
  <si>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</si>
  <si>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</si>
  <si>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</si>
  <si>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</si>
  <si>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</si>
  <si>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</si>
  <si>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</si>
  <si>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</si>
  <si>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</si>
  <si>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</si>
  <si>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</si>
  <si>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</si>
  <si>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</si>
  <si>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</si>
  <si>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</si>
  <si>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</si>
  <si>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</si>
  <si>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</si>
  <si>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</si>
  <si>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</si>
  <si>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</si>
  <si>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</si>
  <si>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</si>
  <si>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</si>
  <si>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</si>
  <si>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</si>
  <si>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</si>
  <si>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</si>
  <si>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</si>
  <si>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</si>
  <si>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</si>
  <si>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</si>
  <si>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</si>
  <si>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</si>
  <si>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</si>
  <si>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</si>
  <si>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</si>
  <si>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</si>
  <si>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</si>
  <si>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</si>
  <si>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</si>
  <si>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</si>
  <si>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</si>
  <si>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</si>
  <si>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</si>
  <si>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</si>
  <si>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</si>
  <si>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</si>
  <si>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</si>
  <si>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</si>
  <si>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</si>
  <si>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</si>
  <si>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</si>
  <si>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</si>
  <si>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</si>
  <si>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</si>
  <si>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</si>
  <si>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</si>
  <si>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</si>
  <si>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</si>
  <si>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</si>
  <si>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</si>
  <si>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</si>
  <si>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</si>
  <si>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</si>
  <si>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</si>
  <si>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</si>
  <si>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</si>
  <si>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</si>
  <si>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</si>
  <si>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</si>
  <si>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</si>
  <si>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</si>
  <si>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</si>
  <si>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</si>
  <si>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</si>
  <si>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</si>
  <si>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</si>
  <si>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</si>
  <si>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</si>
  <si>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</si>
  <si>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</si>
  <si>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</si>
  <si>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</si>
  <si>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</si>
  <si>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</si>
  <si>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</si>
  <si>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</si>
  <si>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</si>
  <si>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</si>
  <si>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</si>
  <si>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</si>
  <si>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</si>
  <si>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</si>
  <si>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</si>
  <si>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</si>
  <si>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</si>
  <si>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</si>
  <si>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</si>
  <si>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</si>
  <si>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</si>
  <si>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</si>
  <si>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</si>
  <si>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</si>
  <si>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</si>
  <si>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</si>
  <si>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</si>
  <si>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</si>
  <si>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</si>
  <si>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</si>
  <si>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</si>
  <si>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</si>
  <si>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</si>
  <si>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</si>
  <si>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</si>
  <si>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</si>
  <si>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</si>
  <si>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</si>
  <si>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</si>
  <si>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</si>
  <si>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</si>
  <si>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</si>
  <si>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</si>
  <si>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</si>
  <si>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</si>
  <si>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</si>
  <si>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</si>
  <si>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</si>
  <si>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</si>
  <si>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</si>
  <si>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</si>
  <si>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</si>
  <si>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</si>
  <si>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</si>
  <si>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</si>
  <si>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</si>
  <si>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</si>
  <si>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</si>
  <si>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</si>
  <si>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</si>
  <si>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</si>
  <si>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</si>
  <si>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</si>
  <si>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</si>
  <si>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</si>
  <si>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</si>
  <si>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</si>
  <si>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</si>
  <si>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</si>
  <si>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</si>
  <si>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</si>
  <si>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</si>
  <si>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</si>
  <si>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</si>
  <si>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</si>
  <si>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</si>
  <si>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</si>
  <si>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</si>
  <si>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</si>
  <si>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</si>
  <si>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</si>
  <si>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</si>
  <si>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</si>
  <si>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</si>
  <si>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</si>
  <si>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</si>
  <si>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</si>
  <si>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</si>
  <si>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</si>
  <si>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</si>
  <si>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</si>
  <si>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</si>
  <si>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</si>
  <si>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</si>
  <si>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</si>
  <si>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</si>
  <si>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</si>
  <si>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</si>
  <si>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</si>
  <si>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</si>
  <si>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</si>
  <si>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</si>
  <si>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</si>
  <si>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</si>
  <si>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</si>
  <si>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</si>
  <si>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</si>
  <si>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</si>
  <si>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</si>
  <si>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</si>
  <si>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</si>
  <si>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</si>
  <si>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</si>
  <si>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</si>
  <si>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</si>
  <si>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</si>
  <si>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</si>
  <si>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</si>
  <si>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</si>
  <si>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</si>
  <si>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</si>
  <si>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</si>
  <si>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</si>
  <si>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</si>
  <si>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</si>
  <si>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</si>
  <si>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</si>
  <si>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</si>
  <si>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</si>
  <si>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</si>
  <si>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</si>
  <si>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</si>
  <si>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</si>
  <si>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</si>
  <si>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</si>
  <si>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</si>
  <si>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</si>
  <si>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</si>
  <si>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</si>
  <si>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</si>
  <si>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</si>
  <si>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</si>
  <si>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</si>
  <si>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</si>
  <si>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</si>
  <si>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</si>
  <si>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</si>
  <si>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</si>
  <si>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</si>
  <si>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</si>
  <si>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</si>
  <si>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</si>
  <si>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</si>
  <si>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</si>
  <si>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</si>
  <si>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</si>
  <si>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</si>
  <si>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</si>
  <si>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</si>
  <si>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</si>
  <si>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</si>
  <si>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</si>
  <si>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</si>
  <si>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</si>
  <si>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</si>
  <si>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</si>
  <si>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</si>
  <si>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</si>
  <si>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</si>
  <si>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</si>
  <si>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</si>
  <si>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</si>
  <si>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</si>
  <si>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</si>
  <si>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</si>
  <si>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</si>
  <si>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</si>
  <si>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</si>
  <si>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</si>
  <si>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</si>
  <si>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</si>
  <si>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</si>
  <si>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</si>
  <si>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</si>
  <si>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</si>
  <si>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</si>
  <si>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</si>
  <si>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</si>
  <si>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</si>
  <si>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</si>
  <si>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</si>
  <si>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</si>
  <si>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</si>
  <si>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</si>
  <si>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</si>
  <si>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</si>
  <si>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</si>
  <si>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</si>
  <si>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</si>
  <si>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</si>
  <si>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</si>
  <si>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</si>
  <si>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</si>
  <si>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</si>
  <si>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</si>
  <si>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</si>
  <si>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</si>
  <si>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</si>
  <si>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</si>
  <si>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</si>
  <si>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</si>
  <si>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</si>
  <si>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</si>
  <si>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</si>
  <si>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</si>
  <si>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</si>
  <si>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</si>
  <si>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</si>
  <si>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</si>
  <si>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</si>
  <si>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</si>
  <si>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</si>
  <si>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</si>
  <si>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</si>
  <si>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</si>
  <si>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</si>
  <si>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</si>
  <si>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</si>
  <si>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</si>
  <si>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</si>
  <si>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</si>
  <si>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</si>
  <si>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</si>
  <si>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</si>
  <si>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</si>
  <si>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</si>
  <si>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</si>
  <si>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</si>
  <si>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</si>
  <si>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</si>
  <si>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</si>
  <si>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</si>
  <si>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</si>
  <si>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</si>
  <si>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</si>
  <si>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</si>
  <si>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</si>
  <si>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</si>
  <si>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</si>
  <si>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</si>
  <si>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</si>
  <si>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</si>
  <si>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</si>
  <si>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</si>
  <si>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</si>
  <si>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</si>
  <si>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</si>
  <si>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</si>
  <si>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</si>
  <si>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</si>
  <si>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</si>
  <si>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</si>
  <si>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</si>
  <si>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</si>
  <si>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</si>
  <si>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</si>
  <si>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</si>
  <si>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</si>
  <si>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</si>
  <si>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</si>
  <si>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</si>
  <si>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</si>
  <si>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</si>
  <si>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</si>
  <si>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</si>
  <si>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</si>
  <si>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</si>
  <si>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</si>
  <si>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</si>
  <si>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</si>
  <si>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</si>
  <si>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</si>
  <si>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</si>
  <si>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</si>
  <si>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</si>
  <si>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</si>
  <si>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</si>
  <si>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</si>
  <si>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</si>
  <si>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</si>
  <si>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</si>
  <si>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</si>
  <si>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</si>
  <si>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</si>
  <si>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</si>
  <si>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</si>
  <si>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</si>
  <si>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</si>
  <si>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</si>
  <si>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</si>
  <si>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</si>
  <si>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</si>
  <si>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</si>
  <si>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</si>
  <si>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</si>
  <si>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</si>
  <si>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</si>
  <si>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</si>
  <si>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</si>
  <si>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</si>
  <si>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</si>
  <si>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</si>
  <si>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</si>
  <si>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</si>
  <si>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</si>
  <si>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</si>
  <si>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</si>
  <si>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</si>
  <si>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</si>
  <si>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</si>
  <si>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</si>
  <si>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</si>
  <si>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</si>
  <si>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</si>
  <si>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</si>
  <si>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</si>
  <si>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</si>
  <si>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</si>
  <si>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</si>
  <si>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</si>
  <si>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</si>
  <si>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</si>
  <si>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</si>
  <si>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</si>
  <si>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</si>
  <si>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</si>
  <si>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</si>
  <si>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</si>
  <si>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</si>
  <si>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</si>
  <si>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</si>
  <si>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</si>
  <si>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</si>
  <si>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</si>
  <si>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</si>
  <si>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</si>
  <si>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</si>
  <si>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</si>
  <si>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</si>
  <si>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</si>
  <si>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</si>
  <si>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</si>
  <si>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</si>
  <si>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</si>
  <si>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</si>
  <si>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</si>
  <si>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</si>
  <si>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</si>
  <si>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</si>
  <si>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</si>
  <si>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</si>
  <si>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</si>
  <si>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</si>
  <si>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</si>
  <si>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</si>
  <si>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</si>
  <si>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</si>
  <si>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</si>
  <si>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</si>
  <si>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</si>
  <si>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</si>
  <si>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</si>
  <si>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</si>
  <si>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</si>
  <si>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</si>
  <si>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</si>
  <si>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</si>
  <si>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</si>
  <si>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</si>
  <si>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</si>
  <si>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</si>
  <si>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</si>
  <si>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</si>
  <si>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</si>
  <si>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</si>
  <si>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</si>
  <si>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</si>
  <si>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</si>
  <si>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</si>
  <si>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</si>
  <si>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</si>
  <si>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</si>
  <si>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</si>
  <si>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</si>
  <si>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</si>
  <si>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</si>
  <si>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</si>
  <si>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</si>
  <si>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</si>
  <si>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</si>
  <si>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</si>
  <si>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</si>
  <si>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</si>
  <si>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</si>
  <si>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</si>
  <si>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</si>
  <si>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</si>
  <si>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</si>
  <si>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</si>
  <si>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</si>
  <si>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</si>
  <si>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</si>
  <si>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</si>
  <si>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</si>
  <si>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</si>
  <si>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</si>
  <si>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</si>
  <si>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</si>
  <si>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</si>
  <si>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</si>
  <si>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</si>
  <si>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</si>
  <si>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</si>
  <si>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</si>
  <si>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</si>
  <si>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</si>
  <si>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</si>
  <si>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</si>
  <si>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</si>
  <si>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</si>
  <si>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</si>
  <si>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</si>
  <si>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</si>
  <si>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</si>
  <si>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</si>
  <si>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</si>
  <si>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</si>
  <si>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</si>
  <si>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</si>
  <si>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</si>
  <si>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</si>
  <si>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</si>
  <si>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</si>
  <si>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</si>
  <si>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</si>
  <si>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</si>
  <si>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</si>
  <si>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</si>
  <si>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</si>
  <si>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</si>
  <si>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</si>
  <si>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</si>
  <si>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</si>
  <si>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</si>
  <si>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</si>
  <si>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</si>
  <si>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</si>
  <si>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</si>
  <si>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</si>
  <si>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</si>
  <si>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</si>
  <si>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</si>
  <si>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</si>
  <si>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</si>
  <si>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</si>
  <si>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</si>
  <si>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</si>
  <si>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</si>
  <si>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</si>
  <si>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</si>
  <si>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</si>
  <si>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</si>
  <si>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</si>
  <si>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</si>
  <si>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</si>
  <si>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</si>
  <si>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</si>
  <si>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</si>
  <si>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</si>
  <si>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</si>
  <si>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</si>
  <si>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</si>
  <si>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</si>
  <si>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</si>
  <si>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</si>
  <si>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</si>
  <si>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</si>
  <si>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</si>
  <si>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</si>
  <si>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</si>
  <si>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</si>
  <si>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</si>
  <si>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</si>
  <si>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</si>
  <si>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</si>
  <si>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</si>
  <si>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</si>
  <si>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</si>
  <si>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</si>
  <si>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</si>
  <si>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</si>
  <si>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</si>
  <si>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</si>
  <si>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</si>
  <si>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</si>
  <si>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</si>
  <si>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</si>
  <si>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</si>
  <si>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</si>
  <si>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</si>
  <si>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</si>
  <si>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</si>
  <si>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</si>
  <si>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</si>
  <si>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</si>
  <si>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</si>
  <si>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</si>
  <si>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</si>
  <si>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</si>
  <si>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</si>
  <si>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</si>
  <si>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</si>
  <si>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</si>
  <si>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</si>
  <si>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</si>
  <si>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</si>
  <si>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</si>
  <si>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</si>
  <si>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</si>
  <si>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</si>
  <si>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</si>
  <si>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</si>
  <si>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</si>
  <si>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</si>
  <si>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</si>
  <si>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</si>
  <si>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</si>
  <si>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</si>
  <si>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</si>
  <si>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</si>
  <si>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</si>
  <si>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</si>
  <si>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</si>
  <si>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</si>
  <si>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</si>
  <si>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</si>
  <si>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</si>
  <si>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</si>
  <si>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</si>
  <si>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</si>
  <si>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</si>
  <si>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</si>
  <si>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</si>
  <si>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</si>
  <si>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</si>
  <si>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</si>
  <si>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</si>
  <si>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</si>
  <si>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</si>
  <si>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</si>
  <si>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</si>
  <si>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</si>
  <si>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</si>
  <si>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</si>
  <si>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</si>
  <si>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</si>
  <si>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</si>
  <si>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</si>
  <si>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</si>
  <si>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</si>
  <si>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</si>
  <si>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</si>
  <si>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</si>
  <si>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</si>
  <si>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</si>
  <si>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</si>
  <si>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</si>
  <si>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</si>
  <si>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</si>
  <si>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</si>
  <si>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</si>
  <si>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</si>
  <si>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</si>
  <si>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</si>
  <si>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</si>
  <si>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</si>
  <si>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</si>
  <si>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</si>
  <si>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</si>
  <si>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</si>
  <si>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</si>
  <si>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</si>
  <si>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</si>
  <si>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</si>
  <si>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</si>
  <si>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</si>
  <si>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</si>
  <si>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</si>
  <si>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</si>
  <si>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</si>
  <si>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</si>
  <si>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</si>
  <si>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</si>
  <si>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</si>
  <si>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</si>
  <si>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</si>
  <si>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</si>
  <si>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</si>
  <si>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</si>
  <si>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</si>
  <si>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</si>
  <si>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</si>
  <si>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</si>
  <si>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</si>
  <si>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</si>
  <si>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</si>
  <si>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</si>
  <si>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</si>
  <si>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</si>
  <si>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</si>
  <si>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</si>
  <si>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</si>
  <si>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</si>
  <si>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</si>
  <si>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</si>
  <si>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</si>
  <si>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</si>
  <si>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</si>
  <si>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</si>
  <si>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</si>
  <si>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</si>
  <si>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</si>
  <si>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</si>
  <si>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</si>
  <si>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</si>
  <si>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</si>
  <si>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</si>
  <si>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</si>
  <si>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</si>
  <si>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</si>
  <si>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</si>
  <si>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</si>
  <si>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</si>
  <si>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</si>
  <si>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</si>
  <si>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</si>
  <si>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</si>
  <si>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</si>
  <si>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</si>
  <si>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</si>
  <si>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</si>
  <si>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</si>
  <si>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</si>
  <si>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</si>
  <si>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</si>
  <si>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</si>
  <si>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</si>
  <si>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</si>
  <si>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</si>
  <si>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</si>
  <si>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</si>
  <si>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</si>
  <si>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</si>
  <si>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</si>
  <si>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</si>
  <si>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</si>
  <si>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</si>
  <si>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</si>
  <si>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</si>
  <si>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</si>
  <si>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</si>
  <si>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</si>
  <si>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</si>
  <si>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</si>
  <si>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</si>
  <si>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</si>
  <si>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</si>
  <si>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</si>
  <si>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</si>
  <si>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</si>
  <si>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</si>
  <si>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</si>
  <si>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</si>
  <si>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</si>
  <si>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</si>
  <si>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</si>
  <si>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</si>
  <si>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</si>
  <si>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</si>
  <si>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</si>
  <si>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</si>
  <si>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</si>
  <si>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</si>
  <si>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</si>
  <si>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</si>
  <si>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</si>
  <si>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</si>
  <si>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</si>
  <si>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</si>
  <si>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</si>
  <si>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</si>
  <si>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</si>
  <si>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</si>
  <si>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</si>
  <si>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</si>
  <si>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</si>
  <si>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</si>
  <si>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</si>
  <si>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</si>
  <si>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</si>
  <si>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</si>
  <si>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</si>
  <si>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</si>
  <si>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</si>
  <si>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</si>
  <si>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</si>
  <si>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</si>
  <si>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</si>
  <si>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</si>
  <si>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</si>
  <si>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</si>
  <si>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</si>
  <si>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</si>
  <si>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</si>
  <si>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</si>
  <si>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</si>
  <si>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</si>
  <si>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</si>
  <si>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</si>
  <si>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</si>
  <si>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</si>
  <si>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</si>
  <si>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</si>
  <si>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</si>
  <si>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</si>
  <si>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</si>
  <si>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</si>
  <si>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</si>
  <si>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</si>
  <si>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</si>
  <si>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</si>
  <si>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</si>
  <si>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</si>
  <si>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</si>
  <si>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</si>
  <si>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</si>
  <si>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</si>
  <si>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</si>
  <si>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</si>
  <si>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</si>
  <si>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</si>
  <si>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</si>
  <si>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</si>
  <si>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</si>
  <si>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</si>
  <si>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</si>
  <si>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</si>
  <si>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</si>
  <si>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</si>
  <si>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</si>
  <si>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</si>
  <si>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</si>
  <si>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</si>
  <si>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</si>
  <si>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</si>
  <si>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</si>
  <si>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</si>
  <si>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</si>
  <si>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</si>
  <si>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</si>
  <si>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</si>
  <si>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</si>
  <si>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</si>
  <si>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</si>
  <si>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</si>
  <si>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</si>
  <si>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</si>
  <si>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</si>
  <si>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</si>
  <si>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</si>
  <si>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</si>
  <si>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</si>
  <si>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</si>
  <si>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</si>
  <si>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</si>
  <si>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</si>
  <si>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</si>
  <si>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</si>
  <si>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</si>
  <si>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</si>
  <si>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</si>
  <si>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</si>
  <si>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</si>
  <si>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</si>
  <si>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</si>
  <si>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</si>
  <si>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</si>
  <si>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</si>
  <si>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</si>
  <si>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</si>
  <si>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</si>
  <si>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</si>
  <si>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</si>
  <si>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</si>
  <si>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</si>
  <si>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</si>
  <si>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</si>
  <si>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</si>
  <si>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</si>
  <si>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</si>
  <si>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</si>
  <si>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</si>
  <si>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</si>
  <si>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</si>
  <si>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</si>
  <si>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</si>
  <si>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</si>
  <si>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</si>
  <si>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</si>
  <si>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</si>
  <si>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</si>
  <si>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</si>
  <si>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</si>
  <si>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</si>
  <si>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</si>
  <si>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</si>
  <si>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</si>
  <si>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</si>
  <si>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</si>
  <si>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</si>
  <si>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</si>
  <si>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</si>
  <si>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</si>
  <si>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</si>
  <si>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</si>
  <si>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</si>
  <si>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</si>
  <si>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</si>
  <si>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</si>
  <si>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</si>
  <si>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</si>
  <si>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</si>
  <si>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</si>
  <si>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</si>
  <si>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</si>
  <si>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</si>
  <si>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</si>
  <si>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</si>
  <si>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</si>
  <si>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</si>
  <si>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</si>
  <si>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</si>
  <si>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</si>
  <si>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</si>
  <si>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</si>
  <si>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</si>
  <si>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</si>
  <si>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</si>
  <si>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</si>
  <si>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</si>
  <si>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</si>
  <si>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</si>
  <si>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</si>
  <si>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</si>
  <si>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</si>
  <si>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</si>
  <si>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</si>
  <si>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</si>
  <si>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</si>
  <si>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</si>
  <si>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</si>
  <si>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</si>
  <si>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</si>
  <si>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</si>
  <si>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</si>
  <si>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</si>
  <si>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</si>
  <si>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</si>
  <si>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</si>
  <si>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</si>
  <si>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</si>
  <si>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</si>
  <si>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</si>
  <si>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</si>
  <si>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</si>
  <si>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</si>
  <si>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</si>
  <si>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</si>
  <si>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</si>
  <si>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</si>
  <si>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</si>
  <si>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</si>
  <si>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</si>
  <si>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</si>
  <si>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</si>
  <si>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</si>
  <si>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</si>
  <si>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</si>
  <si>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</si>
  <si>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</si>
  <si>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</si>
  <si>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</si>
  <si>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</si>
  <si>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</si>
  <si>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</si>
  <si>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</si>
  <si>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</si>
  <si>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</si>
  <si>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</si>
  <si>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</si>
  <si>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</si>
  <si>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</si>
  <si>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</si>
  <si>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</si>
  <si>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</si>
  <si>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</si>
  <si>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</si>
  <si>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</si>
  <si>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</si>
  <si>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</si>
  <si>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</si>
  <si>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</si>
  <si>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</si>
  <si>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</si>
  <si>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</si>
  <si>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</si>
  <si>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</si>
  <si>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</si>
  <si>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</si>
  <si>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</si>
  <si>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</si>
  <si>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</si>
  <si>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</si>
  <si>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</si>
  <si>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</si>
  <si>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</si>
  <si>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</si>
  <si>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</si>
  <si>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</si>
  <si>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</si>
  <si>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</si>
  <si>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</si>
  <si>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</si>
  <si>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</si>
  <si>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</si>
  <si>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</si>
  <si>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</si>
  <si>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</si>
  <si>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</si>
  <si>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</si>
  <si>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</si>
  <si>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</si>
  <si>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</si>
  <si>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</si>
  <si>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</si>
  <si>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</si>
  <si>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</si>
  <si>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</si>
  <si>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</si>
  <si>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</si>
  <si>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</si>
  <si>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</si>
  <si>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</si>
  <si>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</si>
  <si>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</si>
  <si>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</si>
  <si>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</si>
  <si>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</si>
  <si>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</si>
  <si>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</si>
  <si>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</si>
  <si>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</si>
  <si>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</si>
  <si>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</si>
  <si>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</si>
  <si>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</si>
  <si>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</si>
  <si>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</si>
  <si>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</si>
  <si>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</si>
  <si>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</si>
  <si>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</si>
  <si>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</si>
  <si>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</si>
  <si>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</si>
  <si>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</si>
  <si>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</si>
  <si>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</si>
  <si>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</si>
  <si>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</si>
  <si>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</si>
  <si>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</si>
  <si>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</si>
  <si>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</si>
  <si>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</si>
  <si>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</si>
  <si>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</si>
  <si>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</si>
  <si>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</si>
  <si>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</si>
  <si>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</si>
  <si>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</si>
  <si>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</si>
  <si>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</si>
  <si>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</si>
  <si>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</si>
  <si>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</si>
  <si>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</si>
  <si>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</si>
  <si>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</si>
  <si>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</si>
  <si>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</si>
  <si>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</si>
  <si>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</si>
  <si>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</si>
  <si>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</si>
  <si>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</si>
  <si>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</si>
  <si>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</si>
  <si>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</si>
  <si>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</si>
  <si>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</si>
  <si>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</si>
  <si>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</si>
  <si>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</si>
  <si>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</si>
  <si>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</si>
  <si>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</si>
  <si>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</si>
  <si>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</si>
  <si>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</si>
  <si>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</si>
  <si>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</si>
  <si>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</si>
  <si>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</si>
  <si>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</si>
  <si>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</si>
  <si>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</si>
  <si>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</si>
  <si>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</si>
  <si>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</si>
  <si>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</si>
  <si>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</si>
  <si>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</si>
  <si>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</si>
  <si>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</si>
  <si>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</si>
  <si>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</si>
  <si>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</si>
  <si>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</si>
  <si>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</si>
  <si>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</si>
  <si>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</si>
  <si>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</si>
  <si>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</si>
  <si>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</si>
  <si>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</si>
  <si>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</si>
  <si>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</si>
  <si>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</si>
  <si>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</si>
  <si>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</si>
  <si>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</si>
  <si>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</si>
  <si>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</si>
  <si>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</si>
  <si>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</si>
  <si>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</si>
  <si>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</si>
  <si>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</si>
  <si>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</si>
  <si>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</si>
  <si>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</si>
  <si>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</si>
  <si>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</si>
  <si>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</si>
  <si>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</si>
  <si>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</si>
  <si>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</si>
  <si>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</si>
  <si>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</si>
  <si>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</si>
  <si>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</si>
  <si>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</si>
  <si>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</si>
  <si>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</si>
  <si>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</si>
  <si>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</si>
  <si>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</si>
  <si>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</si>
  <si>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</si>
  <si>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</si>
  <si>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</si>
  <si>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</si>
  <si>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</si>
  <si>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</si>
  <si>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</si>
  <si>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</si>
  <si>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</si>
  <si>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</si>
  <si>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</si>
  <si>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</si>
  <si>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</si>
  <si>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</si>
  <si>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</si>
  <si>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</si>
  <si>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</si>
  <si>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</si>
  <si>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</si>
  <si>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</si>
  <si>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</si>
  <si>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</si>
  <si>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</si>
  <si>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</si>
  <si>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</si>
  <si>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</si>
  <si>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</si>
  <si>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</si>
  <si>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</si>
  <si>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</si>
  <si>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</si>
  <si>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</si>
  <si>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</si>
  <si>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</si>
  <si>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</si>
  <si>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</si>
  <si>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</si>
  <si>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</si>
  <si>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</si>
  <si>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</si>
  <si>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</si>
  <si>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</si>
  <si>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</si>
  <si>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</si>
  <si>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</si>
  <si>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</si>
  <si>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</si>
  <si>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</si>
  <si>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</si>
  <si>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</si>
  <si>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</si>
  <si>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</si>
  <si>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</si>
  <si>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</si>
  <si>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</si>
  <si>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</si>
  <si>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</si>
  <si>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</si>
  <si>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</si>
  <si>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</si>
  <si>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</si>
  <si>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</si>
  <si>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</si>
  <si>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</si>
  <si>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</si>
  <si>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</si>
  <si>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</si>
  <si>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</si>
  <si>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</si>
  <si>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</si>
  <si>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</si>
  <si>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</si>
  <si>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</si>
  <si>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</si>
  <si>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</si>
  <si>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</si>
  <si>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</si>
  <si>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</si>
  <si>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</si>
  <si>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</si>
  <si>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</si>
  <si>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</si>
  <si>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</si>
  <si>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</si>
  <si>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</si>
  <si>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</si>
  <si>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</si>
  <si>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</si>
  <si>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</si>
  <si>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</si>
  <si>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</si>
  <si>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</si>
  <si>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</si>
  <si>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</si>
  <si>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</si>
  <si>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</si>
  <si>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</si>
  <si>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</si>
  <si>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</si>
  <si>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</si>
  <si>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</si>
  <si>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</si>
  <si>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</si>
  <si>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</si>
  <si>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</si>
  <si>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</si>
  <si>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</si>
  <si>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</si>
  <si>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</si>
  <si>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</si>
  <si>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</si>
  <si>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</si>
  <si>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</si>
  <si>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</si>
  <si>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</si>
  <si>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</si>
  <si>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</si>
  <si>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</si>
  <si>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</si>
  <si>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</si>
  <si>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</si>
  <si>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</si>
  <si>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</si>
  <si>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</si>
  <si>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</si>
  <si>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</si>
  <si>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</si>
  <si>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</si>
  <si>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</si>
  <si>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</si>
  <si>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</si>
  <si>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</si>
  <si>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</si>
  <si>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</si>
  <si>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</si>
  <si>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</si>
  <si>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</si>
  <si>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</si>
  <si>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</si>
  <si>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</si>
  <si>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</si>
  <si>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</si>
  <si>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</si>
  <si>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</si>
  <si>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</si>
  <si>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</si>
  <si>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</si>
  <si>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</si>
  <si>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</si>
  <si>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</si>
  <si>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</si>
  <si>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</si>
  <si>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</si>
  <si>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</si>
  <si>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</si>
  <si>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</si>
  <si>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</si>
  <si>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</si>
  <si>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</si>
  <si>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</si>
  <si>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</si>
  <si>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</si>
  <si>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</si>
  <si>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</si>
  <si>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</si>
  <si>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</si>
  <si>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</si>
  <si>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</si>
  <si>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</si>
  <si>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</si>
  <si>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</si>
  <si>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</si>
  <si>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</si>
  <si>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</si>
  <si>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</si>
  <si>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</si>
  <si>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</si>
  <si>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</si>
  <si>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</si>
  <si>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</si>
  <si>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</si>
  <si>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</si>
  <si>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</si>
  <si>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</si>
  <si>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</si>
  <si>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</si>
  <si>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</si>
  <si>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</si>
  <si>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</si>
  <si>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</si>
  <si>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</si>
  <si>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</si>
  <si>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</si>
  <si>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</si>
  <si>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</si>
  <si>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</si>
  <si>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</si>
  <si>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</si>
  <si>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</si>
  <si>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</si>
  <si>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</si>
  <si>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</si>
  <si>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</si>
  <si>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</si>
  <si>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</si>
  <si>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</si>
  <si>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</si>
  <si>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</si>
  <si>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</si>
  <si>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</si>
  <si>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</si>
  <si>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</si>
  <si>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</si>
  <si>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</si>
  <si>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</si>
  <si>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</si>
  <si>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</si>
  <si>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</si>
  <si>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</si>
  <si>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</si>
  <si>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</si>
  <si>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</si>
  <si>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</si>
  <si>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</si>
  <si>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</si>
  <si>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</si>
  <si>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</si>
  <si>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</si>
  <si>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</si>
  <si>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</si>
  <si>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</si>
  <si>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</si>
  <si>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</si>
  <si>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</si>
  <si>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</si>
  <si>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</si>
  <si>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</si>
  <si>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</si>
  <si>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</si>
  <si>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</si>
  <si>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</si>
  <si>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</si>
  <si>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</si>
  <si>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</si>
  <si>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</si>
  <si>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</si>
  <si>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</si>
  <si>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</si>
  <si>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</si>
  <si>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</si>
  <si>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</si>
  <si>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</si>
  <si>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</si>
  <si>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</si>
  <si>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</si>
  <si>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</si>
  <si>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</si>
  <si>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</si>
  <si>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</si>
  <si>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</si>
  <si>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</si>
  <si>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</si>
  <si>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</si>
  <si>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</si>
  <si>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</si>
  <si>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</si>
  <si>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</si>
  <si>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</si>
  <si>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</si>
  <si>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</si>
  <si>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</si>
  <si>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</si>
  <si>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</si>
  <si>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</si>
  <si>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</si>
  <si>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</si>
  <si>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</si>
  <si>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</si>
  <si>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</si>
  <si>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</si>
  <si>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</si>
  <si>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</si>
  <si>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</si>
  <si>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</si>
  <si>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</si>
  <si>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</si>
  <si>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</si>
  <si>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</si>
  <si>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</si>
  <si>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</si>
  <si>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</si>
  <si>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</si>
  <si>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</si>
  <si>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</si>
  <si>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</si>
  <si>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</si>
  <si>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</si>
  <si>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</si>
  <si>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</si>
  <si>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</si>
  <si>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</si>
  <si>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</si>
  <si>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</si>
  <si>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</si>
  <si>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</si>
  <si>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</si>
  <si>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</si>
  <si>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</si>
  <si>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</si>
  <si>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</si>
  <si>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</si>
  <si>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</si>
  <si>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</si>
  <si>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</si>
  <si>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</si>
  <si>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</si>
  <si>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</si>
  <si>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</si>
  <si>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</si>
  <si>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</si>
  <si>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</si>
  <si>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</si>
  <si>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</si>
  <si>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</si>
  <si>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</si>
  <si>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</si>
  <si>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</si>
  <si>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</si>
  <si>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</si>
  <si>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</si>
  <si>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</si>
  <si>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</si>
  <si>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</si>
  <si>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</si>
  <si>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</si>
  <si>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</si>
  <si>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</si>
  <si>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</si>
  <si>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</si>
  <si>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</si>
  <si>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</si>
  <si>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</si>
  <si>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</si>
  <si>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</si>
  <si>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</si>
  <si>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</si>
  <si>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</si>
  <si>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</si>
  <si>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</si>
  <si>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</si>
  <si>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</si>
  <si>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</si>
  <si>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</si>
  <si>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</si>
  <si>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</si>
  <si>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</si>
  <si>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</si>
  <si>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</si>
  <si>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</si>
  <si>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</si>
  <si>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</si>
  <si>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</si>
  <si>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</si>
  <si>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</si>
  <si>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</si>
  <si>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</si>
  <si>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</si>
  <si>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</si>
  <si>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</si>
  <si>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</si>
  <si>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</si>
  <si>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</si>
  <si>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</si>
  <si>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</si>
  <si>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</si>
  <si>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</si>
  <si>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</si>
  <si>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</si>
  <si>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</si>
  <si>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</si>
  <si>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</si>
  <si>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</si>
  <si>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</si>
  <si>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</si>
  <si>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</si>
  <si>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</si>
  <si>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</si>
  <si>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</si>
  <si>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</si>
  <si>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</si>
  <si>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</si>
  <si>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</si>
  <si>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</si>
  <si>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</si>
  <si>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</si>
  <si>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</si>
  <si>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</si>
  <si>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</si>
  <si>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</si>
  <si>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</si>
  <si>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</si>
  <si>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</si>
  <si>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</si>
  <si>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</si>
  <si>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</si>
  <si>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</si>
  <si>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</si>
  <si>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</si>
  <si>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</si>
  <si>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</si>
  <si>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</si>
  <si>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</si>
  <si>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</si>
  <si>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</si>
  <si>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</si>
  <si>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</si>
  <si>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</si>
  <si>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</si>
  <si>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</si>
  <si>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</si>
  <si>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</si>
  <si>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</si>
  <si>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</si>
  <si>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</si>
  <si>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</si>
  <si>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</si>
  <si>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</si>
  <si>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</si>
  <si>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</si>
  <si>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</si>
  <si>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</si>
  <si>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</si>
  <si>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</si>
  <si>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</si>
  <si>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</si>
  <si>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</si>
  <si>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</si>
  <si>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</si>
  <si>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</si>
  <si>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</si>
  <si>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</si>
  <si>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</si>
  <si>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</si>
  <si>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</si>
  <si>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</si>
  <si>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</si>
  <si>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</si>
  <si>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</si>
  <si>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</si>
  <si>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</si>
  <si>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</si>
  <si>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</si>
  <si>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</si>
  <si>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</si>
  <si>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</si>
  <si>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</si>
  <si>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</si>
  <si>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</si>
  <si>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</si>
  <si>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</si>
  <si>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</si>
  <si>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</si>
  <si>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</si>
  <si>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</si>
  <si>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</si>
  <si>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</si>
  <si>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</si>
  <si>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</si>
  <si>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</si>
  <si>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</si>
  <si>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</si>
  <si>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</si>
  <si>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</si>
  <si>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</si>
  <si>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</si>
  <si>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</si>
  <si>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</si>
  <si>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</si>
  <si>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</si>
  <si>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</si>
  <si>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</si>
  <si>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</si>
  <si>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</si>
  <si>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</si>
  <si>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</si>
  <si>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</si>
  <si>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</si>
  <si>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</si>
  <si>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</si>
  <si>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</si>
  <si>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</si>
  <si>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</si>
  <si>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</si>
  <si>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</si>
  <si>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</si>
  <si>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</si>
  <si>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</si>
  <si>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</si>
  <si>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</si>
  <si>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</si>
  <si>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</si>
  <si>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</si>
  <si>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</si>
  <si>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</si>
  <si>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</si>
  <si>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</si>
  <si>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</si>
  <si>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</si>
  <si>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</si>
  <si>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</si>
  <si>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</si>
  <si>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</si>
  <si>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</si>
  <si>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</si>
  <si>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</si>
  <si>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</si>
  <si>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</si>
  <si>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</si>
  <si>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</si>
  <si>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</si>
  <si>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</si>
  <si>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</si>
  <si>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</si>
  <si>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</si>
  <si>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</si>
  <si>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</si>
  <si>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</si>
  <si>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</si>
  <si>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</si>
  <si>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</si>
  <si>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</si>
  <si>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</si>
  <si>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</si>
  <si>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</si>
  <si>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</si>
  <si>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</si>
  <si>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</si>
  <si>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</si>
  <si>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</si>
  <si>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</si>
  <si>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</si>
  <si>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</si>
  <si>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</si>
  <si>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</si>
  <si>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</si>
  <si>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</si>
  <si>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</si>
  <si>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</si>
  <si>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</si>
  <si>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</si>
  <si>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</si>
  <si>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</si>
  <si>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</si>
  <si>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</si>
  <si>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</si>
  <si>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</si>
  <si>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</si>
  <si>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</si>
  <si>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</si>
  <si>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</si>
  <si>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</si>
  <si>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</si>
  <si>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</si>
  <si>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</si>
  <si>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</si>
  <si>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</si>
  <si>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</si>
  <si>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</si>
  <si>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</si>
  <si>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</si>
  <si>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</si>
  <si>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</si>
  <si>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</si>
  <si>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</si>
  <si>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</si>
  <si>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</si>
  <si>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</si>
  <si>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</si>
  <si>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</si>
  <si>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</si>
  <si>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</si>
  <si>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</si>
  <si>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</si>
  <si>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</si>
  <si>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</si>
  <si>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</si>
  <si>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</si>
  <si>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</si>
  <si>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</si>
  <si>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</si>
  <si>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</si>
  <si>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</si>
  <si>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</si>
  <si>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</si>
  <si>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</si>
  <si>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</si>
  <si>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</si>
  <si>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</si>
  <si>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</si>
  <si>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</si>
  <si>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</si>
  <si>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</si>
  <si>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</si>
  <si>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</si>
  <si>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</si>
  <si>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</si>
  <si>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</si>
  <si>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</si>
  <si>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</si>
  <si>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</si>
  <si>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</si>
  <si>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</si>
  <si>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</si>
  <si>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</si>
  <si>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</si>
  <si>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</si>
  <si>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</si>
  <si>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</si>
  <si>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</si>
  <si>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</si>
  <si>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</si>
  <si>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</si>
  <si>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</si>
  <si>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</si>
  <si>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</si>
  <si>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</si>
  <si>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</si>
  <si>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</si>
  <si>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</si>
  <si>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</si>
  <si>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</si>
  <si>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</si>
  <si>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</si>
  <si>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</si>
  <si>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</si>
  <si>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</si>
  <si>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</si>
  <si>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</si>
  <si>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</si>
  <si>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</si>
  <si>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</si>
  <si>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</si>
  <si>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</si>
  <si>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</si>
  <si>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</si>
  <si>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</si>
  <si>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</si>
  <si>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</si>
  <si>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</si>
  <si>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</si>
  <si>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</si>
  <si>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</si>
  <si>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</si>
  <si>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</si>
  <si>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</si>
  <si>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</si>
  <si>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</si>
  <si>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</si>
  <si>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</si>
  <si>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</si>
  <si>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</si>
  <si>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</si>
  <si>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</si>
  <si>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</si>
  <si>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</si>
  <si>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</si>
  <si>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</si>
  <si>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</si>
  <si>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</si>
  <si>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</si>
  <si>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</si>
  <si>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</si>
  <si>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</si>
  <si>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</si>
  <si>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</si>
  <si>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</si>
  <si>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</si>
  <si>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</si>
  <si>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</si>
  <si>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</si>
  <si>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</si>
  <si>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</si>
  <si>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</si>
  <si>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</si>
  <si>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</si>
  <si>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</si>
  <si>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</si>
  <si>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</si>
  <si>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</si>
  <si>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</si>
  <si>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</si>
  <si>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</si>
  <si>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</si>
  <si>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</si>
  <si>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</si>
  <si>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</si>
  <si>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</si>
  <si>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</si>
  <si>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</si>
  <si>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</si>
  <si>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</si>
  <si>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</si>
  <si>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</si>
  <si>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</si>
  <si>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</si>
  <si>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</si>
  <si>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</si>
  <si>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</si>
  <si>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</si>
  <si>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</si>
  <si>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</si>
  <si>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</si>
  <si>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</si>
  <si>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</si>
  <si>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</si>
  <si>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</si>
  <si>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</si>
  <si>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</si>
  <si>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</si>
  <si>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</si>
  <si>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</si>
  <si>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</si>
  <si>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</si>
  <si>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</si>
  <si>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</si>
  <si>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</si>
  <si>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</si>
  <si>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</si>
  <si>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</si>
  <si>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</si>
  <si>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</si>
  <si>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</si>
  <si>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</si>
  <si>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</si>
  <si>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</si>
  <si>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</si>
  <si>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</si>
  <si>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</si>
  <si>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</si>
  <si>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</si>
  <si>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</si>
  <si>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</si>
  <si>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</si>
  <si>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</si>
  <si>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</si>
  <si>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</si>
  <si>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</si>
  <si>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</si>
  <si>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</si>
  <si>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</si>
  <si>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</si>
  <si>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</si>
  <si>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</si>
  <si>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</si>
  <si>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</si>
  <si>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</si>
  <si>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</si>
  <si>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</si>
  <si>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</si>
  <si>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</si>
  <si>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</si>
  <si>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</si>
  <si>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</si>
  <si>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</si>
  <si>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</si>
  <si>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</si>
  <si>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</si>
  <si>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</si>
  <si>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</si>
  <si>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</si>
  <si>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</si>
  <si>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</si>
  <si>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</si>
  <si>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</si>
  <si>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</si>
  <si>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</si>
  <si>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</si>
  <si>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</si>
  <si>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</si>
  <si>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</si>
  <si>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</si>
  <si>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</si>
  <si>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</si>
  <si>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</si>
  <si>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</si>
  <si>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</si>
  <si>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</si>
  <si>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</si>
  <si>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</si>
  <si>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</si>
  <si>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</si>
  <si>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</si>
  <si>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</si>
  <si>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</si>
  <si>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</si>
  <si>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</si>
  <si>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</si>
  <si>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</si>
  <si>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</si>
  <si>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</si>
  <si>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</si>
  <si>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</si>
  <si>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</si>
  <si>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</si>
  <si>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</si>
  <si>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</si>
  <si>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</si>
  <si>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</si>
  <si>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</si>
  <si>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</si>
  <si>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</si>
  <si>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</si>
  <si>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</si>
  <si>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</si>
  <si>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</si>
  <si>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</si>
  <si>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</si>
  <si>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</si>
  <si>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</si>
  <si>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</si>
  <si>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</si>
  <si>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</si>
  <si>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</si>
  <si>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</si>
  <si>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</si>
  <si>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</si>
  <si>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</si>
  <si>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</si>
  <si>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</si>
  <si>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</si>
  <si>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</si>
  <si>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</si>
  <si>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</si>
  <si>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</si>
  <si>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</si>
  <si>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</si>
  <si>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</si>
  <si>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</si>
  <si>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</si>
  <si>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</si>
  <si>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</si>
  <si>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</si>
  <si>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</si>
  <si>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</si>
  <si>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</si>
  <si>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</si>
  <si>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</si>
  <si>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</si>
  <si>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</si>
  <si>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</si>
  <si>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</si>
  <si>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</si>
  <si>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</si>
  <si>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</si>
  <si>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</si>
  <si>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</si>
  <si>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</si>
  <si>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</si>
  <si>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</si>
  <si>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</si>
  <si>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</si>
  <si>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</si>
  <si>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</si>
  <si>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</si>
  <si>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</si>
  <si>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</si>
  <si>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</si>
  <si>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</si>
  <si>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</si>
  <si>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</si>
  <si>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</si>
  <si>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</si>
  <si>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</si>
  <si>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</si>
  <si>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</si>
  <si>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</si>
  <si>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</si>
  <si>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</si>
  <si>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</si>
  <si>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</si>
  <si>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</si>
  <si>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</si>
  <si>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</si>
  <si>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</si>
  <si>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</si>
  <si>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</si>
  <si>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</si>
  <si>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</si>
  <si>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</si>
  <si>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</si>
  <si>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</si>
  <si>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</si>
  <si>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</si>
  <si>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</si>
  <si>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</si>
  <si>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</si>
  <si>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</si>
  <si>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</si>
  <si>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</si>
  <si>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</si>
  <si>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</si>
  <si>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</si>
  <si>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</si>
  <si>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</si>
  <si>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</si>
  <si>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</si>
  <si>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</si>
  <si>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</si>
  <si>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</si>
  <si>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</si>
  <si>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</si>
  <si>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</si>
  <si>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</si>
  <si>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</si>
  <si>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</si>
  <si>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</si>
  <si>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</si>
  <si>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</si>
  <si>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</si>
  <si>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</si>
  <si>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</si>
  <si>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</si>
  <si>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</si>
  <si>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</si>
  <si>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</si>
  <si>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</si>
  <si>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</si>
  <si>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</si>
  <si>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</si>
  <si>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</si>
  <si>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</si>
  <si>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</si>
  <si>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</si>
  <si>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</si>
  <si>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</si>
  <si>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</si>
  <si>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</si>
  <si>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</si>
  <si>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</si>
  <si>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</si>
  <si>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</si>
  <si>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</si>
  <si>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</si>
  <si>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</si>
  <si>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</si>
  <si>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</si>
  <si>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</si>
  <si>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</si>
  <si>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</si>
  <si>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</si>
  <si>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</si>
  <si>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</si>
  <si>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</si>
  <si>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</si>
  <si>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</si>
  <si>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</si>
  <si>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</si>
  <si>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</si>
  <si>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</si>
  <si>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</si>
  <si>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</si>
  <si>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</si>
  <si>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</si>
  <si>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</si>
  <si>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</si>
  <si>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</si>
  <si>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</si>
  <si>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</si>
  <si>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</si>
  <si>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</si>
  <si>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</si>
  <si>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</si>
  <si>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</si>
  <si>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</si>
  <si>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</si>
  <si>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</si>
  <si>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</si>
  <si>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</si>
  <si>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</si>
  <si>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</si>
  <si>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</si>
  <si>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</si>
  <si>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</si>
  <si>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</si>
  <si>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</si>
  <si>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</si>
  <si>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</si>
  <si>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</si>
  <si>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</si>
  <si>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</si>
  <si>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</si>
  <si>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</si>
  <si>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</si>
  <si>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</si>
  <si>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</si>
  <si>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</si>
  <si>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</si>
  <si>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</si>
  <si>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</si>
  <si>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</si>
  <si>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</si>
  <si>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</si>
  <si>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</si>
  <si>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</si>
  <si>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</si>
  <si>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</si>
  <si>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</si>
  <si>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</si>
  <si>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</si>
  <si>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</si>
  <si>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</si>
  <si>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</si>
  <si>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</si>
  <si>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</si>
  <si>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</si>
  <si>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</si>
  <si>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</si>
  <si>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</si>
  <si>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</si>
  <si>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</si>
  <si>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</si>
  <si>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</si>
  <si>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</si>
  <si>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</si>
  <si>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</si>
  <si>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</si>
  <si>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</si>
  <si>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</si>
  <si>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</si>
  <si>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</si>
  <si>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</si>
  <si>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</si>
  <si>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</si>
  <si>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</si>
  <si>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</si>
  <si>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</si>
  <si>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</si>
  <si>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</si>
  <si>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</si>
  <si>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</si>
  <si>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</si>
  <si>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</si>
  <si>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</si>
  <si>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</si>
  <si>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</si>
  <si>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</si>
  <si>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</si>
  <si>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</si>
  <si>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</si>
  <si>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</si>
  <si>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</si>
  <si>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</si>
  <si>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</si>
  <si>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</si>
  <si>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</si>
  <si>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</si>
  <si>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</si>
  <si>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</si>
  <si>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</si>
  <si>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</si>
  <si>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</si>
  <si>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</si>
  <si>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</si>
  <si>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</si>
  <si>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</si>
  <si>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</si>
  <si>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</si>
  <si>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</si>
  <si>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</si>
  <si>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</si>
  <si>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</si>
  <si>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</si>
  <si>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</si>
  <si>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</si>
  <si>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</si>
  <si>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</si>
  <si>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</si>
  <si>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</si>
  <si>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</si>
  <si>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</si>
  <si>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</si>
  <si>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</si>
  <si>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</si>
  <si>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</si>
  <si>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</si>
  <si>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</si>
  <si>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</si>
  <si>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</si>
  <si>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</si>
  <si>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</si>
  <si>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</si>
  <si>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</si>
  <si>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</si>
  <si>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</si>
  <si>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</si>
  <si>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</si>
  <si>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</si>
  <si>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</si>
  <si>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</si>
  <si>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</si>
  <si>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</si>
  <si>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</si>
  <si>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</si>
  <si>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</si>
  <si>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</si>
  <si>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</si>
  <si>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</si>
  <si>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</si>
  <si>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</si>
  <si>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</si>
  <si>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</si>
  <si>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</si>
  <si>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</si>
  <si>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</si>
  <si>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</si>
  <si>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</si>
  <si>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</si>
  <si>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</si>
  <si>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</si>
  <si>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</si>
  <si>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</si>
  <si>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</si>
  <si>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</si>
  <si>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</si>
  <si>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</si>
  <si>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</si>
  <si>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</si>
  <si>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</si>
  <si>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</si>
  <si>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</si>
  <si>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</si>
  <si>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</si>
  <si>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</si>
  <si>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</si>
  <si>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</si>
  <si>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</si>
  <si>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</si>
  <si>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</si>
  <si>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</si>
  <si>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</si>
  <si>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</si>
  <si>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</si>
  <si>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</si>
  <si>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</si>
  <si>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</si>
  <si>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</si>
  <si>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</si>
  <si>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</si>
  <si>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</si>
  <si>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</si>
  <si>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</si>
  <si>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</si>
  <si>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</si>
  <si>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</si>
  <si>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</si>
  <si>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</si>
  <si>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</si>
  <si>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</si>
  <si>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</si>
  <si>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</si>
  <si>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</si>
  <si>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</si>
  <si>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</si>
  <si>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</si>
  <si>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</si>
  <si>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</si>
  <si>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</si>
  <si>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</si>
  <si>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</si>
  <si>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</si>
  <si>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</si>
  <si>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</si>
  <si>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</si>
  <si>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</si>
  <si>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</si>
  <si>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</si>
  <si>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</si>
  <si>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</si>
  <si>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</si>
  <si>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</si>
  <si>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</si>
  <si>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</si>
  <si>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</si>
  <si>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</si>
  <si>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</si>
  <si>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</si>
  <si>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</si>
  <si>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</si>
  <si>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</si>
  <si>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</si>
  <si>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</si>
  <si>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</si>
  <si>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</si>
  <si>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</si>
  <si>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</si>
  <si>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</si>
  <si>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</si>
  <si>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</si>
  <si>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</si>
  <si>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</si>
  <si>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</si>
  <si>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</si>
  <si>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</si>
  <si>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</si>
  <si>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</si>
  <si>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</si>
  <si>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</si>
  <si>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</si>
  <si>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</si>
  <si>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</si>
  <si>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</si>
  <si>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</si>
  <si>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</si>
  <si>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</si>
  <si>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</si>
  <si>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</si>
  <si>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</si>
  <si>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</si>
  <si>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</si>
  <si>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</si>
  <si>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</si>
  <si>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</si>
  <si>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</si>
  <si>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</si>
  <si>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</si>
  <si>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</si>
  <si>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</si>
  <si>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</si>
  <si>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</si>
  <si>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</si>
  <si>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</si>
  <si>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</si>
  <si>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</si>
  <si>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</si>
  <si>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</si>
  <si>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</si>
  <si>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</si>
  <si>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</si>
  <si>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</si>
  <si>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</si>
  <si>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</si>
  <si>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</si>
  <si>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</si>
  <si>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</si>
  <si>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</si>
  <si>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</si>
  <si>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</si>
  <si>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</si>
  <si>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</si>
  <si>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</si>
  <si>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</si>
  <si>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</si>
  <si>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</si>
  <si>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</si>
  <si>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</si>
  <si>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</si>
  <si>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</si>
  <si>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</si>
  <si>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</si>
  <si>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</si>
  <si>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</si>
  <si>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</si>
  <si>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</si>
  <si>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</si>
  <si>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</si>
  <si>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</si>
  <si>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</si>
  <si>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</si>
  <si>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</si>
  <si>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</si>
  <si>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</si>
  <si>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</si>
  <si>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</si>
  <si>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</si>
  <si>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</si>
  <si>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</si>
  <si>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</si>
  <si>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</si>
  <si>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</si>
  <si>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</si>
  <si>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</si>
  <si>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</si>
  <si>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</si>
  <si>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</si>
  <si>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</si>
  <si>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</si>
  <si>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</si>
  <si>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</si>
  <si>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</si>
  <si>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</si>
  <si>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</si>
  <si>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</si>
  <si>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</si>
  <si>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</si>
  <si>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</si>
  <si>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</si>
  <si>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</si>
  <si>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</si>
  <si>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</si>
  <si>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</si>
  <si>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</si>
  <si>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</si>
  <si>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</si>
  <si>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</si>
  <si>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</si>
  <si>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</si>
  <si>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</si>
  <si>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</si>
  <si>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</si>
  <si>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</si>
  <si>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</si>
  <si>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</si>
  <si>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</si>
  <si>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</si>
  <si>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</si>
  <si>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</si>
  <si>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</si>
  <si>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</si>
  <si>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</si>
  <si>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</si>
  <si>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</si>
  <si>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</si>
  <si>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</si>
  <si>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</si>
  <si>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</si>
  <si>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</si>
  <si>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</si>
  <si>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</si>
  <si>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</si>
  <si>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</si>
  <si>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</si>
  <si>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</si>
  <si>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</si>
  <si>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</si>
  <si>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</si>
  <si>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</si>
  <si>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</si>
  <si>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</si>
  <si>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</si>
  <si>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</si>
  <si>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</si>
  <si>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</si>
  <si>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</si>
  <si>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</si>
  <si>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</si>
  <si>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</si>
  <si>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</si>
  <si>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</si>
  <si>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</si>
  <si>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</si>
  <si>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</si>
  <si>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</si>
  <si>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</si>
  <si>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</si>
  <si>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</si>
  <si>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</si>
  <si>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</si>
  <si>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</si>
  <si>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</si>
  <si>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</si>
  <si>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</si>
  <si>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</si>
  <si>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</si>
  <si>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</si>
  <si>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</si>
  <si>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</si>
  <si>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</si>
  <si>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</si>
  <si>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</si>
  <si>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</si>
  <si>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</si>
  <si>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</si>
  <si>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</si>
  <si>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</si>
  <si>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</si>
  <si>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</si>
  <si>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</si>
  <si>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</si>
  <si>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</si>
  <si>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</si>
  <si>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</si>
  <si>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</si>
  <si>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</si>
  <si>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</si>
  <si>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</si>
  <si>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</si>
  <si>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</si>
  <si>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</si>
  <si>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</si>
  <si>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</si>
  <si>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</si>
  <si>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</si>
  <si>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</si>
  <si>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</si>
  <si>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</si>
  <si>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</si>
  <si>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</si>
  <si>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</si>
  <si>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</si>
  <si>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</si>
  <si>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</si>
  <si>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</si>
  <si>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</si>
  <si>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</si>
  <si>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</si>
  <si>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</si>
  <si>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</si>
  <si>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</si>
  <si>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</si>
  <si>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</si>
  <si>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</si>
  <si>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</si>
  <si>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</si>
  <si>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</si>
  <si>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</si>
  <si>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</si>
  <si>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</si>
  <si>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</si>
  <si>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</si>
  <si>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</si>
  <si>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</si>
  <si>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</si>
  <si>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</si>
  <si>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</si>
  <si>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</si>
  <si>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</si>
  <si>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</si>
  <si>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</si>
  <si>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</si>
  <si>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</si>
  <si>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</si>
  <si>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</si>
  <si>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</si>
  <si>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</si>
  <si>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</si>
  <si>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</si>
  <si>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</si>
  <si>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</si>
  <si>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</si>
  <si>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</si>
  <si>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</si>
  <si>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</si>
  <si>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</si>
  <si>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</si>
  <si>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</si>
  <si>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</si>
  <si>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</si>
  <si>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</si>
  <si>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</si>
  <si>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</si>
  <si>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</si>
  <si>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</si>
  <si>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</si>
  <si>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</si>
  <si>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</si>
  <si>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</si>
  <si>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</si>
  <si>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</si>
  <si>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</si>
  <si>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</si>
  <si>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</si>
  <si>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</si>
  <si>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</si>
  <si>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</si>
  <si>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</si>
  <si>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</si>
  <si>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</si>
  <si>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</si>
  <si>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</si>
  <si>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</si>
  <si>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</si>
  <si>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</si>
  <si>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</si>
  <si>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</si>
  <si>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</si>
  <si>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</si>
  <si>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</si>
  <si>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</si>
  <si>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</si>
  <si>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</si>
  <si>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</si>
  <si>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</si>
  <si>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</si>
  <si>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</si>
  <si>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</si>
  <si>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</si>
  <si>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</si>
  <si>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</si>
  <si>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</si>
  <si>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</si>
  <si>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</si>
  <si>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</si>
  <si>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</si>
  <si>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</si>
  <si>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</si>
  <si>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</si>
  <si>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</si>
  <si>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</si>
  <si>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</si>
  <si>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</si>
  <si>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</si>
  <si>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</si>
  <si>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</si>
  <si>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</si>
  <si>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</si>
  <si>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</si>
  <si>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</si>
  <si>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</si>
  <si>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</si>
  <si>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</si>
  <si>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</si>
  <si>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</si>
  <si>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</si>
  <si>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</si>
  <si>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</si>
  <si>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</si>
  <si>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</si>
  <si>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</si>
  <si>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</si>
  <si>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</si>
  <si>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</si>
  <si>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</si>
  <si>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</si>
  <si>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</si>
  <si>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</si>
  <si>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</si>
  <si>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</si>
  <si>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</si>
  <si>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</si>
  <si>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</si>
  <si>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</si>
  <si>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</si>
  <si>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</si>
  <si>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</si>
  <si>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</si>
  <si>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</si>
  <si>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</si>
  <si>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</si>
  <si>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</si>
  <si>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</si>
  <si>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</si>
  <si>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</si>
  <si>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</si>
  <si>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</si>
  <si>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</si>
  <si>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</si>
  <si>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</si>
  <si>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</si>
  <si>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</si>
  <si>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</si>
  <si>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</si>
  <si>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</si>
  <si>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</si>
  <si>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</si>
  <si>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</si>
  <si>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</si>
  <si>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</si>
  <si>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</si>
  <si>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</si>
  <si>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</si>
  <si>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</si>
  <si>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</si>
  <si>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</si>
  <si>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</si>
  <si>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</si>
  <si>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</si>
  <si>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</si>
  <si>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</si>
  <si>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</si>
  <si>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</si>
  <si>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</si>
  <si>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</si>
  <si>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</si>
  <si>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</si>
  <si>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</si>
  <si>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</si>
  <si>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</si>
  <si>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</si>
  <si>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</si>
  <si>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</si>
  <si>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</si>
  <si>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</si>
  <si>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</si>
  <si>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</si>
  <si>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</si>
  <si>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</si>
  <si>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</si>
  <si>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</si>
  <si>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</si>
  <si>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</si>
  <si>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</si>
  <si>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</si>
  <si>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</si>
  <si>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</si>
  <si>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</si>
  <si>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</si>
  <si>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</si>
  <si>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</si>
  <si>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</si>
  <si>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</si>
  <si>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</si>
  <si>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</si>
  <si>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</si>
  <si>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</si>
  <si>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</si>
  <si>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</si>
  <si>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</si>
  <si>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</si>
  <si>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</si>
  <si>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</si>
  <si>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</si>
  <si>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</si>
  <si>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</si>
  <si>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</si>
  <si>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</si>
  <si>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</si>
  <si>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</si>
  <si>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</si>
  <si>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</si>
  <si>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</si>
  <si>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</si>
  <si>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</si>
  <si>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</si>
  <si>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</si>
  <si>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</si>
  <si>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</si>
  <si>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</si>
  <si>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</si>
  <si>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</si>
  <si>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</si>
  <si>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</si>
  <si>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</si>
  <si>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</si>
  <si>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</si>
  <si>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</si>
  <si>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</si>
  <si>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</si>
  <si>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</si>
  <si>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</si>
  <si>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</si>
  <si>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</si>
  <si>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</si>
  <si>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</si>
  <si>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</si>
  <si>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</si>
  <si>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</si>
  <si>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</si>
  <si>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</si>
  <si>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</si>
  <si>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</si>
  <si>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</si>
  <si>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</si>
  <si>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</si>
  <si>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</si>
  <si>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</si>
  <si>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</si>
  <si>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</si>
  <si>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</si>
  <si>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</si>
  <si>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</si>
  <si>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</si>
  <si>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</si>
  <si>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</si>
  <si>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</si>
  <si>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</si>
  <si>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</si>
  <si>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</si>
  <si>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</si>
  <si>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</si>
  <si>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</si>
  <si>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</si>
  <si>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</si>
  <si>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</si>
  <si>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</si>
  <si>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</si>
  <si>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</si>
  <si>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</si>
  <si>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</si>
  <si>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</si>
  <si>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</si>
  <si>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</si>
  <si>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</si>
  <si>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</si>
  <si>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</si>
  <si>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</si>
  <si>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</si>
  <si>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</si>
  <si>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</si>
  <si>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</si>
  <si>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</si>
  <si>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</si>
  <si>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</si>
  <si>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</si>
  <si>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</si>
  <si>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</si>
  <si>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</si>
  <si>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</si>
  <si>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</si>
  <si>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</si>
  <si>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</si>
  <si>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</si>
  <si>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</si>
  <si>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</si>
  <si>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</si>
  <si>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</si>
  <si>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</si>
  <si>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</si>
  <si>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</si>
  <si>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</si>
  <si>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</si>
  <si>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</si>
  <si>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</si>
  <si>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</si>
  <si>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</si>
  <si>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</si>
  <si>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</si>
  <si>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</si>
  <si>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</si>
  <si>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</si>
  <si>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</si>
  <si>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</si>
  <si>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</si>
  <si>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</si>
  <si>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</si>
  <si>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</si>
  <si>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</si>
  <si>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</si>
  <si>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</si>
  <si>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</si>
  <si>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</si>
  <si>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</si>
  <si>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</si>
  <si>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</si>
  <si>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</si>
  <si>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</si>
  <si>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</si>
  <si>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</si>
  <si>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</si>
  <si>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</si>
  <si>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</si>
  <si>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</si>
  <si>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</si>
  <si>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</si>
  <si>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</si>
  <si>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</si>
  <si>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</si>
  <si>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</si>
  <si>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</si>
  <si>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</si>
  <si>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</si>
  <si>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</si>
  <si>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</si>
  <si>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</si>
  <si>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</si>
  <si>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</si>
  <si>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</si>
  <si>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</si>
  <si>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</si>
  <si>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</si>
  <si>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</si>
  <si>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</si>
  <si>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</si>
  <si>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</si>
  <si>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</si>
  <si>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</si>
  <si>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</si>
  <si>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</si>
  <si>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</si>
  <si>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</si>
  <si>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</si>
  <si>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</si>
  <si>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</si>
  <si>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</si>
  <si>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</si>
  <si>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</si>
  <si>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</si>
  <si>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</si>
  <si>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</si>
  <si>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</si>
  <si>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</si>
  <si>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</si>
  <si>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</si>
  <si>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</si>
  <si>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</si>
  <si>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</si>
  <si>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</si>
  <si>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</si>
  <si>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</si>
  <si>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</si>
  <si>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</si>
  <si>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</si>
  <si>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</si>
  <si>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</si>
  <si>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</si>
  <si>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</si>
  <si>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</si>
  <si>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</si>
  <si>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</si>
  <si>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</si>
  <si>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</si>
  <si>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</si>
  <si>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</si>
  <si>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</si>
  <si>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</si>
  <si>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</si>
  <si>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</si>
  <si>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</si>
  <si>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</si>
  <si>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</si>
  <si>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</si>
  <si>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</si>
  <si>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</si>
  <si>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</si>
  <si>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</si>
  <si>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</si>
  <si>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</si>
  <si>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</si>
  <si>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</si>
  <si>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</si>
  <si>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</si>
  <si>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</si>
  <si>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</si>
  <si>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</si>
  <si>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</si>
  <si>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</si>
  <si>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</si>
  <si>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</si>
  <si>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</si>
  <si>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</si>
  <si>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</si>
  <si>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</si>
  <si>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</si>
  <si>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</si>
  <si>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</si>
  <si>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</si>
  <si>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</si>
  <si>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</si>
  <si>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</si>
  <si>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</si>
  <si>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</si>
  <si>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</si>
  <si>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</si>
  <si>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</si>
  <si>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</si>
  <si>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</si>
  <si>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</si>
  <si>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</si>
  <si>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</si>
  <si>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</si>
  <si>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</si>
  <si>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</si>
  <si>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</si>
  <si>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</si>
  <si>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</si>
  <si>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</si>
  <si>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</si>
  <si>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</si>
  <si>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</si>
  <si>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</si>
  <si>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</si>
  <si>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</si>
  <si>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</si>
  <si>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</si>
  <si>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</si>
  <si>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</si>
  <si>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</si>
  <si>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</si>
  <si>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</si>
  <si>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</si>
  <si>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</si>
  <si>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</si>
  <si>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</si>
  <si>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</si>
  <si>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</si>
  <si>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</si>
  <si>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</si>
  <si>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</si>
  <si>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</si>
  <si>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</si>
  <si>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</si>
  <si>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</si>
  <si>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</si>
  <si>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</si>
  <si>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</si>
  <si>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</si>
  <si>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</si>
  <si>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</si>
  <si>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</si>
  <si>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</si>
  <si>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</si>
  <si>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</si>
  <si>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</si>
  <si>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</si>
  <si>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</si>
  <si>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</si>
  <si>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</si>
  <si>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</si>
  <si>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</si>
  <si>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</si>
  <si>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</si>
  <si>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</si>
  <si>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</si>
  <si>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</si>
  <si>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</si>
  <si>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</si>
  <si>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</si>
  <si>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</si>
  <si>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</si>
  <si>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</si>
  <si>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</si>
  <si>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</si>
  <si>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</si>
  <si>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</si>
  <si>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</si>
  <si>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</si>
  <si>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</si>
  <si>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</si>
  <si>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</si>
  <si>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</si>
  <si>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</si>
  <si>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</si>
  <si>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</si>
  <si>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</si>
  <si>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</si>
  <si>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</si>
  <si>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</si>
  <si>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</si>
  <si>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</si>
  <si>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</si>
  <si>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</si>
  <si>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</si>
  <si>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</si>
  <si>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</si>
  <si>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</si>
  <si>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</si>
  <si>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</si>
  <si>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</si>
  <si>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</si>
  <si>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</si>
  <si>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</si>
  <si>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</si>
  <si>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</si>
  <si>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</si>
  <si>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</si>
  <si>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</si>
  <si>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</si>
  <si>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</si>
  <si>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</si>
  <si>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</si>
  <si>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</si>
  <si>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</si>
  <si>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</si>
  <si>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</si>
  <si>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</si>
  <si>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</si>
  <si>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</si>
  <si>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</si>
  <si>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</si>
  <si>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</si>
  <si>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</si>
  <si>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</si>
  <si>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</si>
  <si>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</si>
  <si>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</si>
  <si>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</si>
  <si>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</si>
  <si>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</si>
  <si>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</si>
  <si>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</si>
  <si>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</si>
  <si>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</si>
  <si>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</si>
  <si>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</si>
  <si>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</si>
  <si>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</si>
  <si>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</si>
  <si>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</si>
  <si>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</si>
  <si>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</si>
  <si>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</si>
  <si>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</si>
  <si>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</si>
  <si>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</si>
  <si>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</si>
  <si>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</si>
  <si>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</si>
  <si>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</si>
  <si>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</si>
  <si>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</si>
  <si>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</si>
  <si>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</si>
  <si>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</si>
  <si>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</si>
  <si>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</si>
  <si>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</si>
  <si>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</si>
  <si>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</si>
  <si>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</si>
  <si>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</si>
  <si>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</si>
  <si>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</si>
  <si>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</si>
  <si>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</si>
  <si>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</si>
  <si>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</si>
  <si>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</si>
  <si>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</si>
  <si>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</si>
  <si>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</si>
  <si>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</si>
  <si>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</si>
  <si>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</si>
  <si>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</si>
  <si>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</si>
  <si>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</si>
  <si>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</si>
  <si>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</si>
  <si>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</si>
  <si>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</si>
  <si>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</si>
  <si>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</si>
  <si>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</si>
  <si>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</si>
  <si>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</si>
  <si>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</si>
  <si>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</si>
  <si>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</si>
  <si>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</si>
  <si>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</si>
  <si>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</si>
  <si>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</si>
  <si>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</si>
  <si>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</si>
  <si>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</si>
  <si>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</si>
  <si>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</si>
  <si>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</si>
  <si>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</si>
  <si>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</si>
  <si>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</si>
  <si>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</si>
  <si>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</si>
  <si>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</si>
  <si>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</si>
  <si>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</si>
  <si>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</si>
  <si>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</si>
  <si>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</si>
  <si>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</si>
  <si>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</si>
  <si>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</si>
  <si>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</si>
  <si>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</si>
  <si>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</si>
  <si>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</si>
  <si>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</si>
  <si>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</si>
  <si>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</si>
  <si>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</si>
  <si>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</si>
  <si>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</si>
  <si>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</si>
  <si>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</si>
  <si>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</si>
  <si>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</si>
  <si>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</si>
  <si>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</si>
  <si>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</si>
  <si>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</si>
  <si>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</si>
  <si>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</si>
  <si>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</si>
  <si>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</si>
  <si>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</si>
  <si>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</si>
  <si>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</si>
  <si>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</si>
  <si>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</si>
  <si>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</si>
  <si>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</si>
  <si>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</si>
  <si>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</si>
  <si>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</si>
  <si>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</si>
  <si>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</si>
  <si>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</si>
  <si>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</si>
  <si>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</si>
  <si>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</si>
  <si>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</si>
  <si>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</si>
  <si>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</si>
  <si>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</si>
  <si>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</si>
  <si>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</si>
  <si>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</si>
  <si>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</si>
  <si>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</si>
  <si>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</si>
  <si>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</si>
  <si>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</si>
  <si>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</si>
  <si>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</si>
  <si>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</si>
  <si>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</si>
  <si>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</si>
  <si>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</si>
  <si>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</si>
  <si>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</si>
  <si>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</si>
  <si>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</si>
  <si>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</si>
  <si>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</si>
  <si>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</si>
  <si>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</si>
  <si>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</si>
  <si>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</si>
  <si>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</si>
  <si>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</si>
  <si>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</si>
  <si>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</si>
  <si>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</si>
  <si>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</si>
  <si>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</si>
  <si>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</si>
  <si>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</si>
  <si>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</si>
  <si>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</si>
  <si>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</si>
  <si>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</si>
  <si>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</si>
  <si>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</si>
  <si>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</si>
  <si>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</si>
  <si>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</si>
  <si>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</si>
  <si>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</si>
  <si>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</si>
  <si>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</si>
  <si>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</si>
  <si>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</si>
  <si>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</si>
  <si>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</si>
  <si>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</si>
  <si>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</si>
  <si>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</si>
  <si>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</si>
  <si>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</si>
  <si>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</si>
  <si>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</si>
  <si>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</si>
  <si>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</si>
  <si>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</si>
  <si>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</si>
  <si>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</si>
  <si>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</si>
  <si>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</si>
  <si>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</si>
  <si>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</si>
  <si>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</si>
  <si>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</si>
  <si>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</si>
  <si>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</si>
  <si>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</si>
  <si>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</si>
  <si>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</si>
  <si>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</si>
  <si>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</si>
  <si>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</si>
  <si>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</si>
  <si>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</si>
  <si>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</si>
  <si>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</si>
  <si>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</si>
  <si>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</si>
  <si>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</si>
  <si>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</si>
  <si>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</si>
  <si>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</si>
  <si>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</si>
  <si>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</si>
  <si>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</si>
  <si>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</si>
  <si>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</si>
  <si>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</si>
  <si>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</si>
  <si>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</si>
  <si>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</si>
  <si>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</si>
  <si>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</si>
  <si>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</si>
  <si>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</si>
  <si>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</si>
  <si>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</si>
  <si>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</si>
  <si>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</si>
  <si>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</si>
  <si>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</si>
  <si>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</si>
  <si>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</si>
  <si>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</si>
  <si>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</si>
  <si>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</si>
  <si>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</si>
  <si>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</si>
  <si>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</si>
  <si>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</si>
  <si>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</si>
  <si>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</si>
  <si>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</si>
  <si>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</si>
  <si>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</si>
  <si>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</si>
  <si>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</si>
  <si>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</si>
  <si>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</si>
  <si>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</si>
  <si>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</si>
  <si>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</si>
  <si>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</si>
  <si>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</si>
  <si>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</si>
  <si>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</si>
  <si>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</si>
  <si>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</si>
  <si>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</si>
  <si>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</si>
  <si>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</si>
  <si>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</si>
  <si>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</si>
  <si>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</si>
  <si>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</si>
  <si>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</si>
  <si>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</si>
  <si>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</si>
  <si>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</si>
  <si>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</si>
  <si>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</si>
  <si>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</si>
  <si>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</si>
  <si>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</si>
  <si>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</si>
  <si>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</si>
  <si>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</si>
  <si>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</si>
  <si>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</si>
  <si>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</si>
  <si>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</si>
  <si>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</si>
  <si>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</si>
  <si>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</si>
  <si>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</si>
  <si>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</si>
  <si>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</si>
  <si>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</si>
  <si>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</si>
  <si>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</si>
  <si>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</si>
  <si>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</si>
  <si>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</si>
  <si>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</si>
  <si>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</si>
  <si>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</si>
  <si>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</si>
  <si>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</si>
  <si>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</si>
  <si>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</si>
  <si>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</si>
  <si>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</si>
  <si>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</si>
  <si>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</si>
  <si>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</si>
  <si>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</si>
  <si>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</si>
  <si>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</si>
  <si>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</si>
  <si>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</si>
  <si>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</si>
  <si>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</si>
  <si>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</si>
  <si>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</si>
  <si>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</si>
  <si>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</si>
  <si>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</si>
  <si>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</si>
  <si>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</si>
  <si>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</si>
  <si>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</si>
  <si>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</si>
  <si>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</si>
  <si>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</si>
  <si>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</si>
  <si>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</si>
  <si>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</si>
  <si>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</si>
  <si>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</si>
  <si>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</si>
  <si>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</si>
  <si>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</si>
  <si>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</si>
  <si>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</si>
  <si>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</si>
  <si>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</si>
  <si>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</si>
  <si>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</si>
  <si>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</si>
  <si>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</si>
  <si>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</si>
  <si>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</si>
  <si>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</si>
  <si>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</si>
  <si>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</si>
  <si>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</si>
  <si>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</si>
  <si>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</si>
  <si>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</si>
  <si>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</si>
  <si>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</si>
  <si>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</si>
  <si>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</si>
  <si>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</si>
  <si>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</si>
  <si>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</si>
  <si>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</si>
  <si>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</si>
  <si>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</si>
  <si>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</si>
  <si>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</si>
  <si>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</si>
  <si>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</si>
  <si>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</si>
  <si>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</si>
  <si>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</si>
  <si>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</si>
  <si>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</si>
  <si>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</si>
  <si>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</si>
  <si>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</si>
  <si>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</si>
  <si>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</si>
  <si>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</si>
  <si>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</si>
  <si>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</si>
  <si>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</si>
  <si>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</si>
  <si>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</si>
  <si>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</si>
  <si>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</si>
  <si>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</si>
  <si>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</si>
  <si>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</si>
  <si>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</si>
  <si>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</si>
  <si>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</si>
  <si>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</si>
  <si>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</si>
  <si>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</si>
  <si>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</si>
  <si>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</si>
  <si>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</si>
  <si>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</si>
  <si>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</si>
  <si>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</si>
  <si>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</si>
  <si>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</si>
  <si>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</si>
  <si>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</si>
  <si>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</si>
  <si>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</si>
  <si>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</si>
  <si>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</si>
  <si>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</si>
  <si>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</si>
  <si>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</si>
  <si>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</si>
  <si>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</si>
  <si>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</si>
  <si>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</si>
  <si>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</si>
  <si>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</si>
  <si>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</si>
  <si>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</si>
  <si>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</si>
  <si>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</si>
  <si>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</si>
  <si>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</si>
  <si>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</si>
  <si>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</si>
  <si>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</si>
  <si>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</si>
  <si>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</si>
  <si>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</si>
  <si>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</si>
  <si>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</si>
  <si>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</si>
  <si>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</si>
  <si>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</si>
  <si>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</si>
  <si>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</si>
  <si>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</si>
  <si>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</si>
  <si>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</si>
  <si>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</si>
  <si>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</si>
  <si>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</si>
  <si>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</si>
  <si>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</si>
  <si>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</si>
  <si>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</si>
  <si>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</si>
  <si>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</si>
  <si>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</si>
  <si>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</si>
  <si>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</si>
  <si>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</si>
  <si>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</si>
  <si>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</si>
  <si>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</si>
  <si>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</si>
  <si>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</si>
  <si>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</si>
  <si>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</si>
  <si>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</si>
  <si>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</si>
  <si>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</si>
  <si>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</si>
  <si>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</si>
  <si>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</si>
  <si>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</si>
  <si>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</si>
  <si>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</si>
  <si>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</si>
  <si>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</si>
  <si>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</si>
  <si>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</si>
  <si>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</si>
  <si>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</si>
  <si>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</si>
  <si>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</si>
  <si>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</si>
  <si>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</si>
  <si>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</si>
  <si>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</si>
  <si>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</si>
  <si>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</si>
  <si>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</si>
  <si>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</si>
  <si>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</si>
  <si>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</si>
  <si>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</si>
  <si>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</si>
  <si>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</si>
  <si>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</si>
  <si>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</si>
  <si>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</si>
  <si>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</si>
  <si>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</si>
  <si>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</si>
  <si>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</si>
  <si>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</si>
  <si>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</si>
  <si>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</si>
  <si>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</si>
  <si>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</si>
  <si>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</si>
  <si>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</si>
  <si>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</si>
  <si>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</si>
  <si>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</si>
  <si>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</si>
  <si>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</si>
  <si>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</si>
  <si>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</si>
  <si>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</si>
  <si>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</si>
  <si>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</si>
  <si>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</si>
  <si>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</si>
  <si>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</si>
  <si>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</si>
  <si>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</si>
  <si>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</si>
  <si>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</si>
  <si>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</si>
  <si>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</si>
  <si>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</si>
  <si>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</si>
  <si>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</si>
  <si>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</si>
  <si>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</si>
  <si>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</si>
  <si>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</si>
  <si>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</si>
  <si>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</si>
  <si>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</si>
  <si>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</si>
  <si>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</si>
  <si>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</si>
  <si>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</si>
  <si>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</si>
  <si>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</si>
  <si>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</si>
  <si>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</si>
  <si>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</si>
  <si>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</si>
  <si>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</si>
  <si>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</si>
  <si>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</si>
  <si>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</si>
  <si>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</si>
  <si>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</si>
  <si>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</si>
  <si>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</si>
  <si>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</si>
  <si>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</si>
  <si>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</si>
  <si>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</si>
  <si>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</si>
  <si>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</si>
  <si>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</si>
  <si>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</si>
  <si>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</si>
  <si>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</si>
  <si>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</si>
  <si>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</si>
  <si>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</si>
  <si>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</si>
  <si>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</si>
  <si>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</si>
  <si>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</si>
  <si>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</si>
  <si>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</si>
  <si>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</si>
  <si>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</si>
  <si>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</si>
  <si>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</si>
  <si>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</si>
  <si>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</si>
  <si>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</si>
  <si>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</si>
  <si>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</si>
  <si>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</si>
  <si>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</si>
  <si>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</si>
  <si>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</si>
  <si>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</si>
  <si>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</si>
  <si>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</si>
  <si>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</si>
  <si>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</si>
  <si>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</si>
  <si>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</si>
  <si>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</si>
  <si>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</si>
  <si>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</si>
  <si>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</si>
  <si>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</si>
  <si>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</si>
  <si>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</si>
  <si>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</si>
  <si>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</si>
  <si>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</si>
  <si>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</si>
  <si>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</si>
  <si>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</si>
  <si>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</si>
  <si>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</si>
  <si>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</si>
  <si>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</si>
  <si>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</si>
  <si>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</si>
  <si>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</si>
  <si>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</si>
  <si>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</si>
  <si>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</si>
  <si>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</si>
  <si>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</si>
  <si>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</si>
  <si>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</si>
  <si>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</si>
  <si>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</si>
  <si>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</si>
  <si>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</si>
  <si>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</si>
  <si>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</si>
  <si>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</si>
  <si>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</si>
  <si>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</si>
  <si>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</si>
  <si>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</si>
  <si>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</si>
  <si>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</si>
  <si>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</si>
  <si>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</si>
  <si>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</si>
  <si>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</si>
  <si>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</si>
  <si>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</si>
  <si>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</si>
  <si>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</si>
  <si>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</si>
  <si>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</si>
  <si>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</si>
  <si>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</si>
  <si>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</si>
  <si>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</si>
  <si>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</si>
  <si>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</si>
  <si>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</si>
  <si>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</si>
  <si>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</si>
  <si>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</si>
  <si>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</si>
  <si>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</si>
  <si>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</si>
  <si>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</si>
  <si>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</si>
  <si>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</si>
  <si>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</si>
  <si>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</si>
  <si>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</si>
  <si>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</si>
  <si>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</si>
  <si>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</si>
  <si>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</si>
  <si>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</si>
  <si>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</si>
  <si>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</si>
  <si>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</si>
  <si>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</si>
  <si>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</si>
  <si>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</si>
  <si>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</si>
  <si>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</si>
  <si>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</si>
  <si>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</si>
  <si>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</si>
  <si>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</si>
  <si>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</si>
  <si>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</si>
  <si>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</si>
  <si>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</si>
  <si>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</si>
  <si>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</si>
  <si>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</si>
  <si>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</si>
  <si>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</si>
  <si>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</si>
  <si>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</si>
  <si>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</si>
  <si>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</si>
  <si>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</si>
  <si>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</si>
  <si>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</si>
  <si>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</si>
  <si>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</si>
  <si>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</si>
  <si>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</si>
  <si>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</si>
  <si>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</si>
  <si>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</si>
  <si>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</si>
  <si>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</si>
  <si>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</si>
  <si>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</si>
  <si>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</si>
  <si>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</si>
  <si>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</si>
  <si>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</si>
  <si>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</si>
  <si>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</si>
  <si>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</si>
  <si>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</si>
  <si>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</si>
  <si>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</si>
  <si>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</si>
  <si>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</si>
  <si>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</si>
  <si>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</si>
  <si>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</si>
  <si>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</si>
  <si>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</si>
  <si>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</si>
  <si>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</si>
  <si>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</si>
  <si>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</si>
  <si>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</si>
  <si>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</si>
  <si>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</si>
  <si>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</si>
  <si>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</si>
  <si>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</si>
  <si>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</si>
  <si>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</si>
  <si>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</si>
  <si>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</si>
  <si>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</si>
  <si>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</si>
  <si>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</si>
  <si>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</si>
  <si>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</si>
  <si>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</si>
  <si>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</si>
  <si>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</si>
  <si>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</si>
  <si>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</si>
  <si>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</si>
  <si>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</si>
  <si>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</si>
  <si>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</si>
  <si>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</si>
  <si>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</si>
  <si>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</si>
  <si>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</si>
  <si>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</si>
  <si>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</si>
  <si>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</si>
  <si>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</si>
  <si>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</si>
  <si>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</si>
  <si>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</si>
  <si>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</si>
  <si>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</si>
  <si>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</si>
  <si>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</si>
  <si>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</si>
  <si>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</si>
  <si>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</si>
  <si>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</si>
  <si>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</si>
  <si>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</si>
  <si>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</si>
  <si>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</si>
  <si>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</si>
  <si>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</si>
  <si>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</si>
  <si>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</si>
  <si>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</si>
  <si>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</si>
  <si>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</si>
  <si>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</si>
  <si>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</si>
  <si>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</si>
  <si>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</si>
  <si>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</si>
  <si>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</si>
  <si>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</si>
  <si>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</si>
  <si>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</si>
  <si>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</si>
  <si>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</si>
  <si>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</si>
  <si>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</si>
  <si>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</si>
  <si>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</si>
  <si>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</si>
  <si>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</si>
  <si>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</si>
  <si>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</si>
  <si>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</si>
  <si>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</si>
  <si>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</si>
  <si>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</si>
  <si>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</si>
  <si>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</si>
  <si>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</si>
  <si>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</si>
  <si>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</si>
  <si>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</si>
  <si>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</si>
  <si>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</si>
  <si>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</si>
  <si>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</si>
  <si>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</si>
  <si>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</si>
  <si>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</si>
  <si>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</si>
  <si>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</si>
  <si>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</si>
  <si>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</si>
  <si>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</si>
  <si>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</si>
  <si>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</si>
  <si>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</si>
  <si>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</si>
  <si>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</si>
  <si>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</si>
  <si>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</si>
  <si>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</si>
  <si>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</si>
  <si>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</si>
  <si>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</si>
  <si>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</si>
  <si>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</si>
  <si>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</si>
  <si>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</si>
  <si>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</si>
  <si>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</si>
  <si>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</si>
  <si>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</si>
  <si>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</si>
  <si>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</si>
  <si>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</si>
  <si>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</si>
  <si>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</si>
  <si>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</si>
  <si>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</si>
  <si>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</si>
  <si>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</si>
  <si>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</si>
  <si>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</si>
  <si>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</si>
  <si>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</si>
  <si>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</si>
  <si>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</si>
  <si>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</si>
  <si>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</si>
  <si>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</si>
  <si>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</si>
  <si>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</si>
  <si>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</si>
  <si>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</si>
  <si>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</si>
  <si>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</si>
  <si>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</si>
  <si>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</si>
  <si>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</si>
  <si>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</si>
  <si>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</si>
  <si>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</si>
  <si>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</si>
  <si>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</si>
  <si>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</si>
  <si>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</si>
  <si>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</si>
  <si>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</si>
  <si>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</si>
  <si>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</si>
  <si>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</si>
  <si>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</si>
  <si>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</si>
  <si>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</si>
  <si>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</si>
  <si>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</si>
  <si>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</si>
  <si>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</si>
  <si>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</si>
  <si>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</si>
  <si>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</si>
  <si>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</si>
  <si>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</si>
  <si>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</si>
  <si>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</si>
  <si>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</si>
  <si>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</si>
  <si>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</si>
  <si>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</si>
  <si>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</si>
  <si>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</si>
  <si>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</si>
  <si>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</si>
  <si>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</si>
  <si>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</si>
  <si>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</si>
  <si>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</si>
  <si>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</si>
  <si>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</si>
  <si>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</si>
  <si>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</si>
  <si>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</si>
  <si>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</si>
  <si>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</si>
  <si>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</si>
  <si>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</si>
  <si>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</si>
  <si>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</si>
  <si>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</si>
  <si>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</si>
  <si>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</si>
  <si>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</si>
  <si>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</si>
  <si>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</si>
  <si>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</si>
  <si>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</si>
  <si>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</si>
  <si>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</si>
  <si>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</si>
  <si>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</si>
  <si>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</si>
  <si>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</si>
  <si>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</si>
  <si>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</si>
  <si>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</si>
  <si>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</si>
  <si>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</si>
  <si>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</si>
  <si>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</si>
  <si>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</si>
  <si>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</si>
  <si>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</si>
  <si>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</si>
  <si>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</si>
  <si>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</si>
  <si>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</si>
  <si>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</si>
  <si>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</si>
  <si>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</si>
  <si>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</si>
  <si>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</si>
  <si>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</si>
  <si>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</si>
  <si>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</si>
  <si>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</si>
  <si>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</si>
  <si>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</si>
  <si>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</si>
  <si>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</si>
  <si>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</si>
  <si>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</si>
  <si>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</si>
  <si>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</si>
  <si>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</si>
  <si>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</si>
  <si>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</si>
  <si>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</si>
  <si>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</si>
  <si>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</si>
  <si>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</si>
  <si>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</si>
  <si>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</si>
  <si>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</si>
  <si>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</si>
  <si>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</si>
  <si>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</si>
  <si>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</si>
  <si>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</si>
  <si>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</si>
  <si>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</si>
  <si>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</si>
  <si>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</si>
  <si>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</si>
  <si>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</si>
  <si>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</si>
  <si>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</si>
  <si>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</si>
  <si>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</si>
  <si>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</si>
  <si>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</si>
  <si>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</si>
  <si>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</si>
  <si>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</si>
  <si>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</si>
  <si>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</si>
  <si>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</si>
  <si>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</si>
  <si>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</si>
  <si>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</si>
  <si>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</si>
  <si>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</si>
  <si>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</si>
  <si>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</si>
  <si>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</si>
  <si>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</si>
  <si>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</si>
  <si>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</si>
  <si>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</si>
  <si>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</si>
  <si>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</si>
  <si>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</si>
  <si>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</si>
  <si>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</si>
  <si>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</si>
  <si>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</si>
  <si>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</si>
  <si>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</si>
  <si>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</si>
  <si>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</si>
  <si>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</si>
  <si>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</si>
  <si>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</si>
  <si>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</si>
  <si>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</si>
  <si>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</si>
  <si>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</si>
  <si>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</si>
  <si>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</si>
  <si>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</si>
  <si>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</si>
  <si>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</si>
  <si>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</si>
  <si>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</si>
  <si>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</si>
  <si>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</si>
  <si>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</si>
  <si>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</si>
  <si>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</si>
  <si>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</si>
  <si>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</si>
  <si>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</si>
  <si>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</si>
  <si>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</si>
  <si>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</si>
  <si>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</si>
  <si>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</si>
  <si>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</si>
  <si>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</si>
  <si>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</si>
  <si>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</si>
  <si>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</si>
  <si>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</si>
  <si>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</si>
  <si>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</si>
  <si>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</si>
  <si>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</si>
  <si>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</si>
  <si>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</si>
  <si>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</si>
  <si>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</si>
  <si>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</si>
  <si>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</si>
  <si>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</si>
  <si>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</si>
  <si>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</si>
  <si>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</si>
  <si>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</si>
  <si>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</si>
  <si>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</si>
  <si>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</si>
  <si>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</si>
  <si>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</si>
  <si>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</si>
  <si>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</si>
  <si>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</si>
  <si>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</si>
  <si>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</si>
  <si>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</si>
  <si>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</si>
  <si>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</si>
  <si>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</si>
  <si>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</si>
  <si>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</si>
  <si>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</si>
  <si>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</si>
  <si>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</si>
  <si>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</si>
  <si>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</si>
  <si>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</si>
  <si>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</si>
  <si>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</si>
  <si>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</si>
  <si>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</si>
  <si>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</si>
  <si>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</si>
  <si>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</si>
  <si>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</si>
  <si>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</si>
  <si>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</si>
  <si>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</si>
  <si>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</si>
  <si>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</si>
  <si>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</si>
  <si>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</si>
  <si>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</si>
  <si>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</si>
  <si>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</si>
  <si>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</si>
  <si>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</si>
  <si>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</si>
  <si>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</si>
  <si>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</si>
  <si>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</si>
  <si>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</si>
  <si>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</si>
  <si>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</si>
  <si>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</si>
  <si>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</si>
  <si>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</si>
  <si>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</si>
  <si>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</si>
  <si>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</si>
  <si>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</si>
  <si>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</si>
  <si>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</si>
  <si>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</si>
  <si>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</si>
  <si>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</si>
  <si>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</si>
  <si>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</si>
  <si>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</si>
  <si>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</si>
  <si>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</si>
  <si>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</si>
  <si>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</si>
  <si>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</si>
  <si>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</si>
  <si>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</si>
  <si>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</si>
  <si>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</si>
  <si>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</si>
  <si>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</si>
  <si>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</si>
  <si>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</si>
  <si>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</si>
  <si>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</si>
  <si>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</si>
  <si>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</si>
  <si>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</si>
  <si>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</si>
  <si>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</si>
  <si>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</si>
  <si>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</si>
  <si>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</si>
  <si>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</si>
  <si>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</si>
  <si>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</si>
  <si>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</si>
  <si>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</si>
  <si>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</si>
  <si>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</si>
  <si>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</si>
  <si>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</si>
  <si>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</si>
  <si>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</si>
  <si>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</si>
  <si>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</si>
  <si>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</si>
  <si>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</si>
  <si>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</si>
  <si>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</si>
  <si>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</si>
  <si>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</si>
  <si>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</si>
  <si>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</si>
  <si>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</si>
  <si>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</si>
  <si>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</si>
  <si>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</si>
  <si>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</si>
  <si>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</si>
  <si>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</si>
  <si>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</si>
  <si>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</si>
  <si>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</si>
  <si>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</si>
  <si>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</si>
  <si>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</si>
  <si>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</si>
  <si>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</si>
  <si>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</si>
  <si>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</si>
  <si>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</si>
  <si>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</si>
  <si>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</si>
  <si>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</si>
  <si>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</si>
  <si>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</si>
  <si>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</si>
  <si>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</si>
  <si>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</si>
  <si>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</si>
  <si>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</si>
  <si>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</si>
  <si>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</si>
  <si>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</si>
  <si>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</si>
  <si>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</si>
  <si>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</si>
  <si>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</si>
  <si>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</si>
  <si>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</si>
  <si>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</si>
  <si>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</si>
  <si>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</si>
  <si>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</si>
  <si>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</si>
  <si>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</si>
  <si>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</si>
  <si>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</si>
  <si>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</si>
  <si>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</si>
  <si>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</si>
  <si>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</si>
  <si>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</si>
  <si>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</si>
  <si>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</si>
  <si>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</si>
  <si>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</si>
  <si>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</si>
  <si>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</si>
  <si>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</si>
  <si>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</si>
  <si>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</si>
  <si>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</si>
  <si>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</si>
  <si>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</si>
  <si>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</si>
  <si>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</si>
  <si>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</si>
  <si>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</si>
  <si>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</si>
  <si>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</si>
  <si>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</si>
  <si>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</si>
  <si>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</si>
  <si>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</si>
  <si>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</si>
  <si>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</si>
  <si>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</si>
  <si>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</si>
  <si>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</si>
  <si>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</si>
  <si>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</si>
  <si>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</si>
  <si>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</si>
  <si>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</si>
  <si>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</si>
  <si>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</si>
  <si>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</si>
  <si>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</si>
  <si>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</si>
  <si>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</si>
  <si>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</si>
  <si>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</si>
  <si>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</si>
  <si>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</si>
  <si>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</si>
  <si>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</si>
  <si>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</si>
  <si>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</si>
  <si>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</si>
  <si>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</si>
  <si>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</si>
  <si>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</si>
  <si>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</si>
  <si>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</si>
  <si>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</si>
  <si>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</si>
  <si>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</si>
  <si>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</si>
  <si>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</si>
  <si>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</si>
  <si>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</si>
  <si>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</si>
  <si>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</si>
  <si>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</si>
  <si>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</si>
  <si>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</si>
  <si>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</si>
  <si>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</si>
  <si>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</si>
  <si>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</si>
  <si>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</si>
  <si>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</si>
  <si>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</si>
  <si>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</si>
  <si>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</si>
  <si>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</si>
  <si>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</si>
  <si>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</si>
  <si>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</si>
  <si>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</si>
  <si>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</si>
  <si>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</si>
  <si>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</si>
  <si>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</si>
  <si>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</si>
  <si>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</si>
  <si>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</si>
  <si>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</si>
  <si>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</si>
  <si>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</si>
  <si>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</si>
  <si>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</si>
  <si>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</si>
  <si>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</si>
  <si>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</si>
  <si>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</si>
  <si>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</si>
  <si>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</si>
  <si>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</si>
  <si>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</si>
  <si>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</si>
  <si>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</si>
  <si>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</si>
  <si>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</si>
  <si>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</si>
  <si>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</si>
  <si>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</si>
  <si>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</si>
  <si>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</si>
  <si>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</si>
  <si>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</si>
  <si>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</si>
  <si>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</si>
  <si>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</si>
  <si>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</si>
  <si>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</si>
  <si>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</si>
  <si>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</si>
  <si>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</si>
  <si>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</si>
  <si>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</si>
  <si>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</si>
  <si>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</si>
  <si>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</si>
  <si>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</si>
  <si>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</si>
  <si>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</si>
  <si>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</si>
  <si>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</si>
  <si>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</si>
  <si>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</si>
  <si>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</si>
  <si>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</si>
  <si>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</si>
  <si>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</si>
  <si>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</si>
  <si>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</si>
  <si>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</si>
  <si>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</si>
  <si>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</si>
  <si>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</si>
  <si>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</si>
  <si>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</si>
  <si>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</si>
  <si>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</si>
  <si>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</si>
  <si>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</si>
  <si>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</si>
  <si>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</si>
  <si>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</si>
  <si>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</si>
  <si>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</si>
  <si>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</si>
  <si>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</si>
  <si>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</si>
  <si>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</si>
  <si>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</si>
  <si>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</si>
  <si>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</si>
  <si>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</si>
  <si>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</si>
  <si>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</si>
  <si>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</si>
  <si>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</si>
  <si>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</si>
  <si>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</si>
  <si>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</si>
  <si>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</si>
  <si>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</si>
  <si>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</si>
  <si>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</si>
  <si>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</si>
  <si>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</si>
  <si>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</si>
  <si>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</si>
  <si>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</si>
  <si>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</si>
  <si>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</si>
  <si>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</si>
  <si>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</si>
  <si>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</si>
  <si>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</si>
  <si>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</si>
  <si>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</si>
  <si>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</si>
  <si>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</si>
  <si>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</si>
  <si>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</si>
  <si>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</si>
  <si>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</si>
  <si>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</si>
  <si>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</si>
  <si>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</si>
  <si>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</si>
  <si>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</si>
  <si>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</si>
  <si>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</si>
  <si>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</si>
  <si>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</si>
  <si>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</si>
  <si>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</si>
  <si>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</si>
  <si>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</si>
  <si>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</si>
  <si>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</si>
  <si>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</si>
  <si>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</si>
  <si>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</si>
  <si>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</si>
  <si>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</si>
  <si>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</si>
  <si>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</si>
  <si>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</si>
  <si>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</si>
  <si>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</si>
  <si>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</si>
  <si>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</si>
  <si>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</si>
  <si>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</si>
  <si>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</si>
  <si>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</si>
  <si>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</si>
  <si>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</si>
  <si>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</si>
  <si>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</si>
  <si>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</si>
  <si>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</si>
  <si>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</si>
  <si>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</si>
  <si>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</si>
  <si>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</si>
  <si>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</si>
  <si>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</si>
  <si>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</si>
  <si>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</si>
  <si>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</si>
  <si>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</si>
  <si>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</si>
  <si>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</si>
  <si>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</si>
  <si>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</si>
  <si>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</si>
  <si>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</si>
  <si>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</si>
  <si>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</si>
  <si>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</si>
  <si>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</si>
  <si>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</si>
  <si>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</si>
  <si>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</si>
  <si>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</si>
  <si>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</si>
  <si>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</si>
  <si>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</si>
  <si>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</si>
  <si>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</si>
  <si>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</si>
  <si>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</si>
  <si>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</si>
  <si>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</si>
  <si>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</si>
  <si>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</si>
  <si>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</si>
  <si>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</si>
  <si>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</si>
  <si>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</si>
  <si>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</si>
  <si>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</si>
  <si>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</si>
  <si>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</si>
  <si>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</si>
  <si>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</si>
  <si>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</si>
  <si>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</si>
  <si>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</si>
  <si>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</si>
  <si>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</si>
  <si>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</si>
  <si>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</si>
  <si>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</si>
  <si>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</si>
  <si>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</si>
  <si>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</si>
  <si>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</si>
  <si>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</si>
  <si>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</si>
  <si>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</si>
  <si>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</si>
  <si>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</si>
  <si>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</si>
  <si>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</si>
  <si>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</si>
  <si>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</si>
  <si>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</si>
  <si>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</si>
  <si>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</si>
  <si>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</si>
  <si>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</si>
  <si>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</si>
  <si>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</si>
  <si>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</si>
  <si>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</si>
  <si>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</si>
  <si>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</si>
  <si>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</si>
  <si>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</si>
  <si>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</si>
  <si>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</si>
  <si>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</si>
  <si>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</si>
  <si>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</si>
  <si>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</si>
  <si>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</si>
  <si>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</si>
  <si>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</si>
  <si>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</si>
  <si>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</si>
  <si>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</si>
  <si>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</si>
  <si>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</si>
  <si>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</si>
  <si>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</si>
  <si>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</si>
  <si>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</si>
  <si>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</si>
  <si>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</si>
  <si>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</si>
  <si>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</si>
  <si>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</si>
  <si>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</si>
  <si>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</si>
  <si>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</si>
  <si>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</si>
  <si>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</si>
  <si>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</si>
  <si>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</si>
  <si>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</si>
  <si>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</si>
  <si>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</si>
  <si>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</si>
  <si>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</si>
  <si>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</si>
  <si>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</si>
  <si>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</si>
  <si>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</si>
  <si>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</si>
  <si>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</si>
  <si>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</si>
  <si>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</si>
  <si>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</si>
  <si>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</si>
  <si>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</si>
  <si>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</si>
  <si>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</si>
  <si>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</si>
  <si>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</si>
  <si>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</si>
  <si>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</si>
  <si>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</si>
  <si>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</si>
  <si>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</si>
  <si>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</si>
  <si>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</si>
  <si>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</si>
  <si>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</si>
  <si>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</si>
  <si>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</si>
  <si>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</si>
  <si>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</si>
  <si>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</si>
  <si>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</si>
  <si>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</si>
  <si>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</si>
  <si>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</si>
  <si>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</si>
  <si>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</si>
  <si>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</si>
  <si>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</si>
  <si>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</si>
  <si>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</si>
  <si>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</si>
  <si>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</si>
  <si>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</si>
  <si>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</si>
  <si>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</si>
  <si>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</si>
  <si>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</si>
  <si>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</si>
  <si>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</si>
  <si>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</si>
  <si>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</si>
  <si>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</si>
  <si>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</si>
  <si>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</si>
  <si>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</si>
  <si>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</si>
  <si>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</si>
  <si>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</si>
  <si>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</si>
  <si>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</si>
  <si>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</si>
  <si>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</si>
  <si>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</si>
  <si>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</si>
  <si>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</si>
  <si>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</si>
  <si>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</si>
  <si>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</si>
  <si>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</si>
  <si>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</si>
  <si>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</si>
  <si>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</si>
  <si>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</si>
  <si>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</si>
  <si>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</si>
  <si>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</si>
  <si>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</si>
  <si>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</si>
  <si>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</si>
  <si>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</si>
  <si>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</si>
  <si>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</si>
  <si>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</si>
  <si>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</si>
  <si>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</si>
  <si>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</si>
  <si>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</si>
  <si>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</si>
  <si>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</si>
  <si>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</si>
  <si>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</si>
  <si>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</si>
  <si>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</si>
  <si>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</si>
  <si>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</si>
  <si>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</si>
  <si>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</si>
  <si>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</si>
  <si>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</si>
  <si>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</si>
  <si>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</si>
  <si>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</si>
  <si>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</si>
  <si>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</si>
  <si>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</si>
  <si>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</si>
  <si>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</si>
  <si>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</si>
  <si>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</si>
  <si>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</si>
  <si>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</si>
  <si>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</si>
  <si>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</si>
  <si>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</si>
  <si>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</si>
  <si>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</si>
  <si>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</si>
  <si>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</si>
  <si>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</si>
  <si>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</si>
  <si>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</si>
  <si>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</si>
  <si>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</si>
  <si>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</si>
  <si>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</si>
  <si>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</si>
  <si>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</si>
  <si>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</si>
  <si>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</si>
  <si>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</si>
  <si>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</si>
  <si>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</si>
  <si>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</si>
  <si>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</si>
  <si>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</si>
  <si>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</si>
  <si>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</si>
  <si>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</si>
  <si>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</si>
  <si>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</si>
  <si>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</si>
  <si>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</si>
  <si>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</si>
  <si>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</si>
  <si>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</si>
  <si>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</si>
  <si>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</si>
  <si>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</si>
  <si>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</si>
  <si>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</si>
  <si>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</si>
  <si>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</si>
  <si>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</si>
  <si>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</si>
  <si>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</si>
  <si>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</si>
  <si>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</si>
  <si>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</si>
  <si>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</si>
  <si>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</si>
  <si>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</si>
  <si>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</si>
  <si>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</si>
  <si>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</si>
  <si>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</si>
  <si>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</si>
  <si>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</si>
  <si>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</si>
  <si>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</si>
  <si>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</si>
  <si>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</si>
  <si>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</si>
  <si>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</si>
  <si>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</si>
  <si>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</si>
  <si>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</si>
  <si>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</si>
  <si>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</si>
  <si>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</si>
  <si>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</si>
  <si>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</si>
  <si>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</si>
  <si>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</si>
  <si>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</si>
  <si>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</si>
  <si>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</si>
  <si>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</si>
  <si>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</si>
  <si>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</si>
  <si>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</si>
  <si>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</si>
  <si>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</si>
  <si>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</si>
  <si>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</si>
  <si>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</si>
  <si>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</si>
  <si>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</si>
  <si>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</si>
  <si>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</si>
  <si>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</si>
  <si>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</si>
  <si>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</si>
  <si>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</si>
  <si>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</si>
  <si>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</si>
  <si>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</si>
  <si>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</si>
  <si>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</si>
  <si>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</si>
  <si>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</si>
  <si>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</si>
  <si>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</si>
  <si>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</si>
  <si>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</si>
  <si>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</si>
  <si>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</si>
  <si>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</si>
  <si>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</si>
  <si>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</si>
  <si>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</si>
  <si>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</si>
  <si>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</si>
  <si>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</si>
  <si>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</si>
  <si>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</si>
  <si>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</si>
  <si>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</si>
  <si>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</si>
  <si>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</si>
  <si>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</si>
  <si>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</si>
  <si>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</si>
  <si>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</si>
  <si>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</si>
  <si>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</si>
  <si>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</si>
  <si>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</si>
  <si>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</si>
  <si>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</si>
  <si>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</si>
  <si>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</si>
  <si>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</si>
  <si>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</si>
  <si>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</si>
  <si>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</si>
  <si>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</si>
  <si>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</si>
  <si>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</si>
  <si>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</si>
  <si>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</si>
  <si>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</si>
  <si>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</si>
  <si>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</si>
  <si>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</si>
  <si>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</si>
  <si>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</si>
  <si>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</si>
  <si>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</si>
  <si>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</si>
  <si>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</si>
  <si>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</si>
  <si>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</si>
  <si>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</si>
  <si>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</si>
  <si>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</si>
  <si>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</si>
  <si>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</si>
  <si>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</si>
  <si>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</si>
  <si>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</si>
  <si>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</si>
  <si>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</si>
  <si>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</si>
  <si>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</si>
  <si>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</si>
  <si>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</si>
  <si>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</si>
  <si>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</si>
  <si>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</si>
  <si>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</si>
  <si>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</si>
  <si>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</si>
  <si>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</si>
  <si>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</si>
  <si>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</si>
  <si>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</si>
  <si>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</si>
  <si>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</si>
  <si>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</si>
  <si>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</si>
  <si>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</si>
  <si>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</si>
  <si>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</si>
  <si>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</si>
  <si>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</si>
  <si>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</si>
  <si>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</si>
  <si>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</si>
  <si>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</si>
  <si>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</si>
  <si>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</si>
  <si>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</si>
  <si>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</si>
  <si>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</si>
  <si>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</si>
  <si>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</si>
  <si>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</si>
  <si>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</si>
  <si>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</si>
  <si>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</si>
  <si>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</si>
  <si>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</si>
  <si>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</si>
  <si>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</si>
  <si>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</si>
  <si>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</si>
  <si>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</si>
  <si>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</si>
  <si>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</si>
  <si>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</si>
  <si>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</si>
  <si>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</si>
  <si>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</si>
  <si>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</si>
  <si>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</si>
  <si>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</si>
  <si>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</si>
  <si>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</si>
  <si>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</si>
  <si>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</si>
  <si>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</si>
  <si>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</si>
  <si>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</si>
  <si>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</si>
  <si>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</si>
  <si>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</si>
  <si>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</si>
  <si>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</si>
  <si>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</si>
  <si>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</si>
  <si>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</si>
  <si>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</si>
  <si>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</si>
  <si>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</si>
  <si>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</si>
  <si>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</si>
  <si>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</si>
  <si>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</si>
  <si>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</si>
  <si>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</si>
  <si>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</si>
  <si>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</si>
  <si>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</si>
  <si>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</si>
  <si>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</si>
  <si>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</si>
  <si>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</si>
  <si>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</si>
  <si>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</si>
  <si>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</si>
  <si>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</si>
  <si>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</si>
  <si>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</si>
  <si>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</si>
  <si>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</si>
  <si>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</si>
  <si>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</si>
  <si>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</si>
  <si>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</si>
  <si>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</si>
  <si>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</si>
  <si>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</si>
  <si>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</si>
  <si>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</si>
  <si>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</si>
  <si>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</si>
  <si>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</si>
  <si>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</si>
  <si>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</si>
  <si>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</si>
  <si>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</si>
  <si>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</si>
  <si>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</si>
  <si>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</si>
  <si>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</si>
  <si>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</si>
  <si>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</si>
  <si>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</si>
  <si>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</si>
  <si>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</si>
  <si>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</si>
  <si>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</si>
  <si>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</si>
  <si>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</si>
  <si>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</si>
  <si>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</si>
  <si>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</si>
  <si>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</si>
  <si>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</si>
  <si>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</si>
  <si>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</si>
  <si>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</si>
  <si>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</si>
  <si>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</si>
  <si>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</si>
  <si>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</si>
  <si>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</si>
  <si>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</si>
  <si>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</si>
  <si>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</si>
  <si>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</si>
  <si>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</si>
  <si>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</si>
  <si>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</si>
  <si>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</si>
  <si>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</si>
  <si>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</si>
  <si>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</si>
  <si>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</si>
  <si>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</si>
  <si>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</si>
  <si>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</si>
  <si>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</si>
  <si>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</si>
  <si>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</si>
  <si>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</si>
  <si>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</si>
  <si>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</si>
  <si>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</si>
  <si>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</si>
  <si>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</si>
  <si>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</si>
  <si>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</si>
  <si>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</si>
  <si>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</si>
  <si>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</si>
  <si>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</si>
  <si>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</si>
  <si>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</si>
  <si>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</si>
  <si>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</si>
  <si>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</si>
  <si>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</si>
  <si>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</si>
  <si>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</si>
  <si>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</si>
  <si>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</si>
  <si>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</si>
  <si>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</si>
  <si>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</si>
  <si>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</si>
  <si>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</si>
  <si>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</si>
  <si>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</si>
  <si>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</si>
  <si>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</si>
  <si>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</si>
  <si>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</si>
  <si>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</si>
  <si>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</si>
  <si>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</si>
  <si>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</si>
  <si>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</si>
  <si>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</si>
  <si>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</si>
  <si>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</si>
  <si>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</si>
  <si>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</si>
  <si>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</si>
  <si>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</si>
  <si>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</si>
  <si>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</si>
  <si>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</si>
  <si>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</si>
  <si>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</si>
  <si>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</si>
  <si>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</si>
  <si>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</si>
  <si>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</si>
  <si>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</si>
  <si>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</si>
  <si>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</si>
  <si>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</si>
  <si>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</si>
  <si>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</si>
  <si>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</si>
  <si>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</si>
  <si>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</si>
  <si>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</si>
  <si>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</si>
  <si>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</si>
  <si>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</si>
  <si>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</si>
  <si>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</si>
  <si>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</si>
  <si>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</si>
  <si>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</si>
  <si>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</si>
  <si>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</si>
  <si>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</si>
  <si>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</si>
  <si>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</si>
  <si>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</si>
  <si>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</si>
  <si>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</si>
  <si>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</si>
  <si>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</si>
  <si>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</si>
  <si>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</si>
  <si>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</si>
  <si>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</si>
  <si>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</si>
  <si>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</si>
  <si>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</si>
  <si>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</si>
  <si>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</si>
  <si>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</si>
  <si>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</si>
  <si>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</si>
  <si>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</si>
  <si>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</si>
  <si>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</si>
  <si>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</si>
  <si>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</si>
  <si>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</si>
  <si>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</si>
  <si>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</si>
  <si>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</si>
  <si>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</si>
  <si>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</si>
  <si>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</si>
  <si>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</si>
  <si>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</si>
  <si>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</si>
  <si>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</si>
  <si>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</si>
  <si>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</si>
  <si>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</si>
  <si>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</si>
  <si>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</si>
  <si>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</si>
  <si>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</si>
  <si>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</si>
  <si>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</si>
  <si>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</si>
  <si>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</si>
  <si>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</si>
  <si>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</si>
  <si>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</si>
  <si>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</si>
  <si>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</si>
  <si>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</si>
  <si>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</si>
  <si>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</si>
  <si>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</si>
  <si>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</si>
  <si>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</si>
  <si>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</si>
  <si>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</si>
  <si>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</si>
  <si>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</si>
  <si>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</si>
  <si>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</si>
  <si>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</si>
  <si>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</si>
  <si>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</si>
  <si>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</si>
  <si>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</si>
  <si>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</si>
  <si>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</si>
  <si>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</si>
  <si>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</si>
  <si>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</si>
  <si>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</si>
  <si>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</si>
  <si>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</si>
  <si>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</si>
  <si>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</si>
  <si>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</si>
  <si>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</si>
  <si>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</si>
  <si>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</si>
  <si>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</si>
  <si>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</si>
  <si>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</si>
  <si>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</si>
  <si>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</si>
  <si>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</si>
  <si>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</si>
  <si>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</si>
  <si>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</si>
  <si>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</si>
  <si>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</si>
  <si>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</si>
  <si>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</si>
  <si>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</si>
  <si>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</si>
  <si>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</si>
  <si>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</si>
  <si>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</si>
  <si>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</si>
  <si>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</si>
  <si>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</si>
  <si>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</si>
  <si>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</si>
  <si>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</si>
  <si>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</si>
  <si>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</si>
  <si>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</si>
  <si>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</si>
  <si>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</si>
  <si>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</si>
  <si>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</si>
  <si>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</si>
  <si>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</si>
  <si>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</si>
  <si>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</si>
  <si>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</si>
  <si>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</si>
  <si>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</si>
  <si>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</si>
  <si>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</si>
  <si>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</si>
  <si>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</si>
  <si>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</si>
  <si>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</si>
  <si>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</si>
  <si>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</si>
  <si>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</si>
  <si>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</si>
  <si>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</si>
  <si>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</si>
  <si>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</si>
  <si>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</si>
  <si>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</si>
  <si>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</si>
  <si>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</si>
  <si>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</si>
  <si>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</si>
  <si>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</si>
  <si>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</si>
  <si>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</si>
  <si>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</si>
  <si>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</si>
  <si>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</si>
  <si>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</si>
  <si>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</si>
  <si>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</si>
  <si>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</si>
  <si>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</si>
  <si>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</si>
  <si>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</si>
  <si>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</si>
  <si>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</si>
  <si>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</si>
  <si>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</si>
  <si>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</si>
  <si>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</si>
  <si>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</si>
  <si>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</si>
  <si>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</si>
  <si>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</si>
  <si>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</si>
  <si>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</si>
  <si>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</si>
  <si>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</si>
  <si>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</si>
  <si>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</si>
  <si>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</si>
  <si>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</si>
  <si>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</si>
  <si>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</si>
  <si>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</si>
  <si>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</si>
  <si>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</si>
  <si>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</si>
  <si>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</si>
  <si>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</si>
  <si>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</si>
  <si>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</si>
  <si>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</si>
  <si>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</si>
  <si>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</si>
  <si>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</si>
  <si>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</si>
  <si>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</si>
  <si>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</si>
  <si>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</si>
  <si>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</si>
  <si>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</si>
  <si>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</si>
  <si>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</si>
  <si>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</si>
  <si>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</si>
  <si>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</si>
  <si>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</si>
  <si>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</si>
  <si>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</si>
  <si>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</si>
  <si>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</si>
  <si>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</si>
  <si>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</si>
  <si>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</si>
  <si>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</si>
  <si>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</si>
  <si>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</si>
  <si>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</si>
  <si>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</si>
  <si>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</si>
  <si>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</si>
  <si>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</si>
  <si>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</si>
  <si>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</si>
  <si>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</si>
  <si>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</si>
  <si>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</si>
  <si>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</si>
  <si>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</si>
  <si>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</si>
  <si>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</si>
  <si>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</si>
  <si>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</si>
  <si>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</si>
  <si>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</si>
  <si>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</si>
  <si>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</si>
  <si>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</si>
  <si>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</si>
  <si>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</si>
  <si>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</si>
  <si>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</si>
  <si>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</si>
  <si>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</si>
  <si>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</si>
  <si>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</si>
  <si>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</si>
  <si>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</si>
  <si>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</si>
  <si>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</si>
  <si>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</si>
  <si>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</si>
  <si>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</si>
  <si>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</si>
  <si>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</si>
  <si>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</si>
  <si>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</si>
  <si>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</si>
  <si>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</si>
  <si>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</si>
  <si>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</si>
  <si>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</si>
  <si>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</si>
  <si>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</si>
  <si>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</si>
  <si>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</si>
  <si>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</si>
  <si>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</si>
  <si>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</si>
  <si>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</si>
  <si>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</si>
  <si>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</si>
  <si>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</si>
  <si>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</si>
  <si>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</si>
  <si>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</si>
  <si>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</si>
  <si>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</si>
  <si>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</si>
  <si>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</si>
  <si>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</si>
  <si>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</si>
  <si>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</si>
  <si>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</si>
  <si>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</si>
  <si>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</si>
  <si>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</si>
  <si>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</si>
  <si>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</si>
  <si>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</si>
  <si>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</si>
  <si>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</si>
  <si>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</si>
  <si>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</si>
  <si>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</si>
  <si>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</si>
  <si>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</si>
  <si>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</si>
  <si>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</si>
  <si>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</si>
  <si>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</si>
  <si>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</si>
  <si>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</si>
  <si>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</si>
  <si>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</si>
  <si>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</si>
  <si>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</si>
  <si>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</si>
  <si>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</si>
  <si>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</si>
  <si>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</si>
  <si>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</si>
  <si>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</si>
  <si>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</si>
  <si>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</si>
  <si>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</si>
  <si>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</si>
  <si>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</si>
  <si>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</si>
  <si>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</si>
  <si>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</si>
  <si>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</si>
  <si>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</si>
  <si>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</si>
  <si>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</si>
  <si>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</si>
  <si>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</si>
  <si>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</si>
  <si>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</si>
  <si>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</si>
  <si>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</si>
  <si>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</si>
  <si>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</si>
  <si>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</si>
  <si>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</si>
  <si>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</si>
  <si>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</si>
  <si>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</si>
  <si>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</si>
  <si>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</si>
  <si>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</si>
  <si>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</si>
  <si>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</si>
  <si>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</si>
  <si>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</si>
  <si>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</si>
  <si>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</si>
  <si>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</si>
  <si>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</si>
  <si>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</si>
  <si>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</si>
  <si>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</si>
  <si>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</si>
  <si>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</si>
  <si>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</si>
  <si>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</si>
  <si>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</si>
  <si>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</si>
  <si>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</si>
  <si>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</si>
  <si>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</si>
  <si>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</si>
  <si>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</si>
  <si>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</si>
  <si>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</si>
  <si>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</si>
  <si>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</si>
  <si>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</si>
  <si>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</si>
  <si>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</si>
  <si>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</si>
  <si>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</si>
  <si>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</si>
  <si>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</si>
  <si>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</si>
  <si>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</si>
  <si>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</si>
  <si>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</si>
  <si>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</si>
  <si>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</si>
  <si>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</si>
  <si>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</si>
  <si>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</si>
  <si>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</si>
  <si>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</si>
  <si>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</si>
  <si>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</si>
  <si>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</si>
  <si>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</si>
  <si>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</si>
  <si>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</si>
  <si>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</si>
  <si>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</si>
  <si>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</si>
  <si>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</si>
  <si>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</si>
  <si>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</si>
  <si>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</si>
  <si>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</si>
  <si>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</si>
  <si>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</si>
  <si>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</si>
  <si>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</si>
  <si>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</si>
  <si>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</si>
  <si>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</si>
  <si>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</si>
  <si>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</si>
  <si>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</si>
  <si>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</si>
  <si>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</si>
  <si>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</si>
  <si>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</si>
  <si>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</si>
  <si>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</si>
  <si>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</si>
  <si>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</si>
  <si>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</si>
  <si>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</si>
  <si>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</si>
  <si>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</si>
  <si>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</si>
  <si>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</si>
  <si>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</si>
  <si>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</si>
  <si>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</si>
  <si>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</si>
  <si>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</si>
  <si>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</si>
  <si>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</si>
  <si>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</si>
  <si>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</si>
  <si>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</si>
  <si>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</si>
  <si>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</si>
  <si>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</si>
  <si>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</si>
  <si>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</si>
  <si>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</si>
  <si>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</si>
  <si>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</si>
  <si>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</si>
  <si>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</si>
  <si>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</si>
  <si>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</si>
  <si>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</si>
  <si>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</si>
  <si>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</si>
  <si>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</si>
  <si>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</si>
  <si>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</si>
  <si>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</si>
  <si>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</si>
  <si>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</si>
  <si>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</si>
  <si>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</si>
  <si>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</si>
  <si>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</si>
  <si>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</si>
  <si>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</si>
  <si>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</si>
  <si>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</si>
  <si>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</si>
  <si>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</si>
  <si>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</si>
  <si>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</si>
  <si>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</si>
  <si>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</si>
  <si>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</si>
  <si>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</si>
  <si>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</si>
  <si>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</si>
  <si>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</si>
  <si>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</si>
  <si>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</si>
  <si>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</si>
  <si>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</si>
  <si>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</si>
  <si>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</si>
  <si>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</si>
  <si>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</si>
  <si>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</si>
  <si>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</si>
  <si>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</si>
  <si>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</si>
  <si>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</si>
  <si>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</si>
  <si>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</si>
  <si>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</si>
  <si>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</si>
  <si>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</si>
  <si>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</si>
  <si>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</si>
  <si>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</si>
  <si>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</si>
  <si>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</si>
  <si>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</si>
  <si>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</si>
  <si>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</si>
  <si>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</si>
  <si>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</si>
  <si>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</si>
  <si>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</si>
  <si>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</si>
  <si>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</si>
  <si>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</si>
  <si>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</si>
  <si>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</si>
  <si>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</si>
  <si>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</si>
  <si>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</si>
  <si>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</si>
  <si>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</si>
  <si>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</si>
  <si>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</si>
  <si>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</si>
  <si>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</si>
  <si>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</si>
  <si>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</si>
  <si>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</si>
  <si>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</si>
  <si>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</si>
  <si>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</si>
  <si>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</si>
  <si>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</si>
  <si>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</si>
  <si>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</si>
  <si>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</si>
  <si>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</si>
  <si>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</si>
  <si>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</si>
  <si>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</si>
  <si>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</si>
  <si>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</si>
  <si>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</si>
  <si>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</si>
  <si>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</si>
  <si>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</si>
  <si>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</si>
  <si>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</si>
  <si>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</si>
  <si>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</si>
  <si>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</si>
  <si>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</si>
  <si>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</si>
  <si>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</si>
  <si>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</si>
  <si>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</si>
  <si>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</si>
  <si>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</si>
  <si>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</si>
  <si>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</si>
  <si>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</si>
  <si>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</si>
  <si>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</si>
  <si>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</si>
  <si>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</si>
  <si>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</si>
  <si>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</si>
  <si>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</si>
  <si>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</si>
  <si>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</si>
  <si>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</si>
  <si>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</si>
  <si>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</si>
  <si>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</si>
  <si>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</si>
  <si>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</si>
  <si>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</si>
  <si>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</si>
  <si>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</si>
  <si>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</si>
  <si>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</si>
  <si>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</si>
  <si>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</si>
  <si>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</si>
  <si>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</si>
  <si>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</si>
  <si>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</si>
  <si>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</si>
  <si>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</si>
  <si>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</si>
  <si>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</si>
  <si>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</si>
  <si>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</si>
  <si>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</si>
  <si>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</si>
  <si>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</si>
  <si>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</si>
  <si>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</si>
  <si>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</si>
  <si>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</si>
  <si>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</si>
  <si>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</si>
  <si>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</si>
  <si>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</si>
  <si>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</si>
  <si>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</si>
  <si>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</si>
  <si>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</si>
  <si>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</si>
  <si>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</si>
  <si>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</si>
  <si>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</si>
  <si>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</si>
  <si>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</si>
  <si>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</si>
  <si>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</si>
  <si>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</si>
  <si>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</si>
  <si>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</si>
  <si>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</si>
  <si>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</si>
  <si>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</si>
  <si>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</si>
  <si>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</si>
  <si>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</si>
  <si>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</si>
  <si>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</si>
  <si>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</si>
  <si>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</si>
  <si>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</si>
  <si>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</si>
  <si>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</si>
  <si>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</si>
  <si>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</si>
  <si>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</si>
  <si>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</si>
  <si>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</si>
  <si>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</si>
  <si>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</si>
  <si>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</si>
  <si>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</si>
  <si>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</si>
  <si>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</si>
  <si>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</si>
  <si>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</si>
  <si>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</si>
  <si>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</si>
  <si>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</si>
  <si>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</si>
  <si>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</si>
  <si>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</si>
  <si>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</si>
  <si>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</si>
  <si>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</si>
  <si>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</si>
  <si>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</si>
  <si>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</si>
  <si>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</si>
  <si>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</si>
  <si>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</si>
  <si>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</si>
  <si>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</si>
  <si>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</si>
  <si>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</si>
  <si>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</si>
  <si>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</si>
  <si>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</si>
  <si>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</si>
  <si>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</si>
  <si>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</si>
  <si>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</si>
  <si>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</si>
  <si>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</si>
  <si>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</si>
  <si>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</si>
  <si>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</si>
  <si>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</si>
  <si>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</si>
  <si>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</si>
  <si>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</si>
  <si>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</si>
  <si>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</si>
  <si>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</si>
  <si>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</si>
  <si>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</si>
  <si>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</si>
  <si>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</si>
  <si>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</si>
  <si>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</si>
  <si>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</si>
  <si>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</si>
  <si>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</si>
  <si>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</si>
  <si>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</si>
  <si>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</si>
  <si>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</si>
  <si>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</si>
  <si>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</si>
  <si>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</si>
  <si>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</si>
  <si>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</si>
  <si>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</si>
  <si>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</si>
  <si>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</si>
  <si>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</si>
  <si>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</si>
  <si>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</si>
  <si>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</si>
  <si>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</si>
  <si>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</si>
  <si>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</si>
  <si>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</si>
  <si>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</si>
  <si>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</si>
  <si>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</si>
  <si>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</si>
  <si>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</si>
  <si>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</si>
  <si>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</si>
  <si>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</si>
  <si>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</si>
  <si>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</si>
  <si>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</si>
  <si>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</si>
  <si>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</si>
  <si>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</si>
  <si>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</si>
  <si>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</si>
  <si>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</si>
  <si>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</si>
  <si>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</si>
  <si>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</si>
  <si>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</si>
  <si>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</si>
  <si>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</si>
  <si>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</si>
  <si>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</si>
  <si>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</si>
  <si>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</si>
  <si>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</si>
  <si>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</si>
  <si>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</si>
  <si>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</si>
  <si>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</si>
  <si>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</si>
  <si>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</si>
  <si>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</si>
  <si>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</si>
  <si>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</si>
  <si>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</si>
  <si>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</si>
  <si>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</si>
  <si>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</si>
  <si>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</si>
  <si>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</si>
  <si>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</si>
  <si>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</si>
  <si>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</si>
  <si>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</si>
  <si>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</si>
  <si>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</si>
  <si>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</si>
  <si>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</si>
  <si>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</si>
  <si>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</si>
  <si>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</si>
  <si>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</si>
  <si>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</si>
  <si>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</si>
  <si>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</si>
  <si>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</si>
  <si>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</si>
  <si>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</si>
  <si>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</si>
  <si>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</si>
  <si>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</si>
  <si>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</si>
  <si>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</si>
  <si>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</si>
  <si>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</si>
  <si>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</si>
  <si>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</si>
  <si>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</si>
  <si>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</si>
  <si>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</si>
  <si>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</si>
  <si>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</si>
  <si>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</si>
  <si>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</si>
  <si>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</si>
  <si>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</si>
  <si>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</si>
  <si>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</si>
  <si>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</si>
  <si>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</si>
  <si>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</si>
  <si>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</si>
  <si>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</si>
  <si>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</si>
  <si>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</si>
  <si>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</si>
  <si>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</si>
  <si>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</si>
  <si>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</si>
  <si>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</si>
  <si>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</si>
  <si>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</si>
  <si>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</si>
  <si>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</si>
  <si>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</si>
  <si>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</si>
  <si>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</si>
  <si>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</si>
  <si>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</si>
  <si>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</si>
  <si>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</si>
  <si>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</si>
  <si>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</si>
  <si>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</si>
  <si>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</si>
  <si>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</si>
  <si>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</si>
  <si>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</si>
  <si>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</si>
  <si>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</si>
  <si>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</si>
  <si>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</si>
  <si>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</si>
  <si>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</si>
  <si>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</si>
  <si>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</si>
  <si>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</si>
  <si>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</si>
  <si>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</si>
  <si>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</si>
  <si>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</si>
  <si>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</si>
  <si>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</si>
  <si>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</si>
  <si>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</si>
  <si>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</si>
  <si>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</si>
  <si>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</si>
  <si>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</si>
  <si>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</si>
  <si>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</si>
  <si>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</si>
  <si>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</si>
  <si>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</si>
  <si>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</si>
  <si>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</si>
  <si>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</si>
  <si>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</si>
  <si>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</si>
  <si>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</si>
  <si>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</si>
  <si>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</si>
  <si>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</si>
  <si>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</si>
  <si>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</si>
  <si>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</si>
  <si>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</si>
  <si>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</si>
  <si>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</si>
  <si>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</si>
  <si>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</si>
  <si>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</si>
  <si>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</si>
  <si>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</si>
  <si>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</si>
  <si>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</si>
  <si>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</si>
  <si>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</si>
  <si>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</si>
  <si>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</si>
  <si>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</si>
  <si>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</si>
  <si>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</si>
  <si>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</si>
  <si>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</si>
  <si>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</si>
  <si>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</si>
  <si>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</si>
  <si>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</si>
  <si>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</si>
  <si>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</si>
  <si>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</si>
  <si>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</si>
  <si>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</si>
  <si>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</si>
  <si>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</si>
  <si>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</si>
  <si>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</si>
  <si>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</si>
  <si>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</si>
  <si>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</si>
  <si>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</si>
  <si>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</si>
  <si>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</si>
  <si>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</si>
  <si>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</si>
  <si>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</si>
  <si>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</si>
  <si>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</si>
  <si>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</si>
  <si>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</si>
  <si>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</si>
  <si>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</si>
  <si>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</si>
  <si>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</si>
  <si>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</si>
  <si>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</si>
  <si>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</si>
  <si>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</si>
  <si>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</si>
  <si>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</si>
  <si>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</si>
  <si>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</si>
  <si>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</si>
  <si>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</si>
  <si>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</si>
  <si>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</si>
  <si>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</si>
  <si>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</si>
  <si>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</si>
  <si>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</si>
  <si>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</si>
  <si>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</si>
  <si>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</si>
  <si>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</si>
  <si>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</si>
  <si>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</si>
  <si>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</si>
  <si>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</si>
  <si>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</si>
  <si>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</si>
  <si>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</si>
  <si>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</si>
  <si>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</si>
  <si>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</si>
  <si>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</si>
  <si>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</si>
  <si>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</si>
  <si>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</si>
  <si>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</si>
  <si>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</si>
  <si>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</si>
  <si>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</si>
  <si>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</si>
  <si>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</si>
  <si>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</si>
  <si>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</si>
  <si>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</si>
  <si>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</si>
  <si>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</si>
  <si>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</si>
  <si>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</si>
  <si>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</si>
  <si>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</si>
  <si>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</si>
  <si>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</si>
  <si>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</si>
  <si>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</si>
  <si>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</si>
  <si>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</si>
  <si>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</si>
  <si>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</si>
  <si>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</si>
  <si>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</si>
  <si>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</si>
  <si>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</si>
  <si>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</si>
  <si>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</si>
  <si>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</si>
  <si>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</si>
  <si>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</si>
  <si>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</si>
  <si>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</si>
  <si>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</si>
  <si>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</si>
  <si>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</si>
  <si>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</si>
  <si>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</si>
  <si>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</si>
  <si>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</si>
  <si>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</si>
  <si>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</si>
  <si>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</si>
  <si>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</si>
  <si>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</si>
  <si>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</si>
  <si>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</si>
  <si>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</si>
  <si>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</si>
  <si>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</si>
  <si>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</si>
  <si>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</si>
  <si>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</si>
  <si>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</si>
  <si>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</si>
  <si>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</si>
  <si>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</si>
  <si>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</si>
  <si>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</si>
  <si>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</si>
  <si>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</si>
  <si>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</si>
  <si>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</si>
  <si>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</si>
  <si>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</si>
  <si>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</si>
  <si>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</si>
  <si>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</si>
  <si>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</si>
  <si>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</si>
  <si>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</si>
  <si>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</si>
  <si>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</si>
  <si>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</si>
  <si>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</si>
  <si>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</si>
  <si>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</si>
  <si>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</si>
  <si>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</si>
  <si>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</si>
  <si>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</si>
  <si>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</si>
  <si>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</si>
  <si>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</si>
  <si>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</si>
  <si>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</si>
  <si>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</si>
  <si>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</si>
  <si>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</si>
  <si>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</si>
  <si>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</si>
  <si>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</si>
  <si>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</si>
  <si>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</si>
  <si>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</si>
  <si>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</si>
  <si>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</si>
  <si>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</si>
  <si>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</si>
  <si>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</si>
  <si>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</si>
  <si>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</si>
  <si>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</si>
  <si>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</si>
  <si>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</si>
  <si>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</si>
  <si>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</si>
  <si>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</si>
  <si>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</si>
  <si>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</si>
  <si>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</si>
  <si>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</si>
  <si>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</si>
  <si>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</si>
  <si>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</si>
  <si>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</si>
  <si>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</si>
  <si>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</si>
  <si>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</si>
  <si>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</si>
  <si>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</si>
  <si>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</si>
  <si>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</si>
  <si>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</si>
  <si>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</si>
  <si>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</si>
  <si>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</si>
  <si>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</si>
  <si>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</si>
  <si>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</si>
  <si>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</si>
  <si>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</si>
  <si>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</si>
  <si>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</si>
  <si>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</si>
  <si>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</si>
  <si>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</si>
  <si>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</si>
  <si>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</si>
  <si>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</si>
  <si>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</si>
  <si>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</si>
  <si>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</si>
  <si>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</si>
  <si>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</si>
  <si>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</si>
  <si>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</si>
  <si>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</si>
  <si>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</si>
  <si>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</si>
  <si>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</si>
  <si>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</si>
  <si>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</si>
  <si>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</si>
  <si>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</si>
  <si>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</si>
  <si>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</si>
  <si>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</si>
  <si>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</si>
  <si>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</si>
  <si>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</si>
  <si>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</si>
  <si>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</si>
  <si>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</si>
  <si>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</si>
  <si>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</si>
  <si>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</si>
  <si>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</si>
  <si>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</si>
  <si>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</si>
  <si>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</si>
  <si>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</si>
  <si>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</si>
  <si>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</si>
  <si>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</si>
  <si>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</si>
  <si>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</si>
  <si>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</si>
  <si>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</si>
  <si>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</si>
  <si>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</si>
  <si>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</si>
  <si>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</si>
  <si>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</si>
  <si>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</si>
  <si>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</si>
  <si>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</si>
  <si>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</si>
  <si>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</si>
  <si>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</si>
  <si>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</si>
  <si>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</si>
  <si>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</si>
  <si>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</si>
  <si>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</si>
  <si>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</si>
  <si>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</si>
  <si>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</si>
  <si>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</si>
  <si>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</si>
  <si>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</si>
  <si>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</si>
  <si>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</si>
  <si>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</si>
  <si>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</si>
  <si>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</si>
  <si>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</si>
  <si>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</si>
  <si>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</si>
  <si>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</si>
  <si>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</si>
  <si>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</si>
  <si>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</si>
  <si>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</si>
  <si>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</si>
  <si>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</si>
  <si>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</si>
  <si>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</si>
  <si>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</si>
  <si>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</si>
  <si>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</si>
  <si>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</si>
  <si>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</si>
  <si>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</si>
  <si>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</si>
  <si>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</si>
  <si>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</si>
  <si>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</si>
  <si>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</si>
  <si>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</si>
  <si>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</si>
  <si>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</si>
  <si>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</si>
  <si>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</si>
  <si>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</si>
  <si>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</si>
  <si>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</si>
  <si>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</si>
  <si>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</si>
  <si>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</si>
  <si>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</si>
  <si>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</si>
  <si>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</si>
  <si>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</si>
  <si>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</si>
  <si>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</si>
  <si>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</si>
  <si>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</si>
  <si>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</si>
  <si>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</si>
  <si>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</si>
  <si>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</si>
  <si>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</si>
  <si>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</si>
  <si>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</si>
  <si>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</si>
  <si>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</si>
  <si>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</si>
  <si>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</si>
  <si>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</si>
  <si>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</si>
  <si>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</si>
  <si>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</si>
  <si>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</si>
  <si>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</si>
  <si>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</si>
  <si>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</si>
  <si>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</si>
  <si>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</si>
  <si>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</si>
  <si>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</si>
  <si>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</si>
  <si>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</si>
  <si>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</si>
  <si>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</si>
  <si>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</si>
  <si>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</si>
  <si>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</si>
  <si>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</si>
  <si>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</si>
  <si>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</si>
  <si>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</si>
  <si>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</si>
  <si>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</si>
  <si>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</si>
  <si>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</si>
  <si>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</si>
  <si>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</si>
  <si>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</si>
  <si>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</si>
  <si>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</si>
  <si>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</si>
  <si>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</si>
  <si>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</si>
  <si>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</si>
  <si>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</si>
  <si>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</si>
  <si>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</si>
  <si>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</si>
  <si>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</si>
  <si>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</si>
  <si>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</si>
  <si>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</si>
  <si>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</si>
  <si>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</si>
  <si>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</si>
  <si>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</si>
  <si>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</si>
  <si>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</si>
  <si>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</si>
  <si>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</si>
  <si>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</si>
  <si>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</si>
  <si>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</si>
  <si>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</si>
  <si>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</si>
  <si>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</si>
  <si>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</si>
  <si>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</si>
  <si>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</si>
  <si>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</si>
  <si>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</si>
  <si>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</si>
  <si>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</si>
  <si>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</si>
  <si>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</si>
  <si>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</si>
  <si>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</si>
  <si>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</si>
  <si>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</si>
  <si>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</si>
  <si>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</si>
  <si>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</si>
  <si>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</si>
  <si>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</si>
  <si>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</si>
  <si>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</si>
  <si>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</si>
  <si>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</si>
  <si>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</si>
  <si>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</si>
  <si>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</si>
  <si>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</si>
  <si>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</si>
  <si>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</si>
  <si>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</si>
  <si>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</si>
  <si>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</si>
  <si>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</si>
  <si>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</si>
  <si>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</si>
  <si>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</si>
  <si>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</si>
  <si>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</si>
  <si>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</si>
  <si>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</si>
  <si>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</si>
  <si>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</si>
  <si>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</si>
  <si>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</si>
  <si>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</si>
  <si>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</si>
  <si>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</si>
  <si>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</si>
  <si>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</si>
  <si>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</si>
  <si>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</si>
  <si>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</si>
  <si>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</si>
  <si>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</si>
  <si>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</si>
  <si>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</si>
  <si>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</si>
  <si>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</si>
  <si>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</si>
  <si>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</si>
  <si>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</si>
  <si>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</si>
  <si>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</si>
  <si>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</si>
  <si>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</si>
  <si>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</si>
  <si>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</si>
  <si>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</si>
  <si>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</si>
  <si>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</si>
  <si>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</si>
  <si>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</si>
  <si>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</si>
  <si>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</si>
  <si>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</si>
  <si>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</si>
  <si>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</si>
  <si>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</si>
  <si>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</si>
  <si>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</si>
  <si>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</si>
  <si>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</si>
  <si>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</si>
  <si>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</si>
  <si>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</si>
  <si>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</si>
  <si>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</si>
  <si>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</si>
  <si>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</si>
  <si>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</si>
  <si>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</si>
  <si>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</si>
  <si>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</si>
  <si>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</si>
  <si>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</si>
  <si>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</si>
  <si>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</si>
  <si>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</si>
  <si>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</si>
  <si>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</si>
  <si>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</si>
  <si>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</si>
  <si>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</si>
  <si>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</si>
  <si>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</si>
  <si>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</si>
  <si>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</si>
  <si>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</si>
  <si>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</si>
  <si>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</si>
  <si>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</si>
  <si>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</si>
  <si>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</si>
  <si>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</si>
  <si>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</si>
  <si>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</si>
  <si>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</si>
  <si>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</si>
  <si>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</si>
  <si>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</si>
  <si>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</si>
  <si>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</si>
  <si>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</si>
  <si>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</si>
  <si>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</si>
  <si>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</si>
  <si>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</si>
  <si>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</si>
  <si>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</si>
  <si>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</si>
  <si>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</si>
  <si>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</si>
  <si>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</si>
  <si>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</si>
  <si>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</si>
  <si>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</si>
  <si>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</si>
  <si>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</si>
  <si>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</si>
  <si>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</si>
  <si>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</si>
  <si>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</si>
  <si>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</si>
  <si>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</si>
  <si>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</si>
  <si>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</si>
  <si>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</si>
  <si>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</si>
  <si>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</si>
  <si>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</si>
  <si>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</si>
  <si>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</si>
  <si>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</si>
  <si>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</si>
  <si>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</si>
  <si>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</si>
  <si>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</si>
  <si>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</si>
  <si>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</si>
  <si>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</si>
  <si>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</si>
  <si>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</si>
  <si>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</si>
  <si>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</si>
  <si>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</si>
  <si>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</si>
  <si>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</si>
  <si>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</si>
  <si>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</si>
  <si>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</si>
  <si>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</si>
  <si>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</si>
  <si>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</si>
  <si>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</si>
  <si>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</si>
  <si>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</si>
  <si>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</si>
  <si>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</si>
  <si>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</si>
  <si>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</si>
  <si>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</si>
  <si>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</si>
  <si>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</si>
  <si>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</si>
  <si>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</si>
  <si>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</si>
  <si>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</si>
  <si>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</si>
  <si>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</si>
  <si>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</si>
  <si>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</si>
  <si>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</si>
  <si>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</si>
  <si>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</si>
  <si>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</si>
  <si>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</si>
  <si>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</si>
  <si>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</si>
  <si>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</si>
  <si>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</si>
  <si>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</si>
  <si>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</si>
  <si>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</si>
  <si>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</si>
  <si>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</si>
  <si>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</si>
  <si>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</si>
  <si>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</si>
  <si>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</si>
  <si>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</si>
  <si>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</si>
  <si>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</si>
  <si>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</si>
  <si>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</si>
  <si>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</si>
  <si>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</si>
  <si>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</si>
  <si>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</si>
  <si>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</si>
  <si>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</si>
  <si>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</si>
  <si>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</si>
  <si>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</si>
  <si>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</si>
  <si>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</si>
  <si>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</si>
  <si>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</si>
  <si>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</si>
  <si>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</si>
  <si>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</si>
  <si>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</si>
  <si>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</si>
  <si>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</si>
  <si>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</si>
  <si>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</si>
  <si>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</si>
  <si>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</si>
  <si>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</si>
  <si>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</si>
  <si>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</si>
  <si>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</si>
  <si>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</si>
  <si>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</si>
  <si>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</si>
  <si>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</si>
  <si>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</si>
  <si>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</si>
  <si>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</si>
  <si>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</si>
  <si>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</si>
  <si>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</si>
  <si>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</si>
  <si>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</si>
  <si>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</si>
  <si>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</si>
  <si>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</si>
  <si>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</si>
  <si>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</si>
  <si>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</si>
  <si>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</si>
  <si>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</si>
  <si>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</si>
  <si>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</si>
  <si>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</si>
  <si>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</si>
  <si>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</si>
  <si>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</si>
  <si>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</si>
  <si>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</si>
  <si>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</si>
  <si>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</si>
  <si>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</si>
  <si>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</si>
  <si>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</si>
  <si>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</si>
  <si>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</si>
  <si>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</si>
  <si>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</si>
  <si>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</si>
  <si>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</si>
  <si>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</si>
  <si>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</si>
  <si>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</si>
  <si>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</si>
  <si>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</si>
  <si>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</si>
  <si>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</si>
  <si>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</si>
  <si>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</si>
  <si>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</si>
  <si>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</si>
  <si>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</si>
  <si>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</si>
  <si>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</si>
  <si>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</si>
  <si>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</si>
  <si>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</si>
  <si>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</si>
  <si>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</si>
  <si>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</si>
  <si>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</si>
  <si>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</si>
  <si>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</si>
  <si>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</si>
  <si>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</si>
  <si>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</si>
  <si>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</si>
  <si>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</si>
  <si>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</si>
  <si>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</si>
  <si>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</si>
  <si>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</si>
  <si>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</si>
  <si>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</si>
  <si>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</si>
  <si>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</si>
  <si>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</si>
  <si>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</si>
  <si>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</si>
  <si>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</si>
  <si>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</si>
  <si>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</si>
  <si>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</si>
  <si>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</si>
  <si>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</si>
  <si>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</si>
  <si>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</si>
  <si>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</si>
  <si>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</si>
  <si>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</si>
  <si>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</si>
  <si>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</si>
  <si>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</si>
  <si>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</si>
  <si>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</si>
  <si>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</si>
  <si>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</si>
  <si>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</si>
  <si>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</si>
  <si>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</si>
  <si>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</si>
  <si>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</si>
  <si>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</si>
  <si>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</si>
  <si>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</si>
  <si>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</si>
  <si>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</si>
  <si>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</si>
  <si>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</si>
  <si>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</si>
  <si>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</si>
  <si>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</si>
  <si>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</si>
  <si>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</si>
  <si>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</si>
  <si>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</si>
  <si>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</si>
  <si>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</si>
  <si>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</si>
  <si>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</si>
  <si>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</si>
  <si>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</si>
  <si>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</si>
  <si>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</si>
  <si>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</si>
  <si>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</si>
  <si>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</si>
  <si>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</si>
  <si>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</si>
  <si>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</si>
  <si>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</si>
  <si>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</si>
  <si>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</si>
  <si>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</si>
  <si>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</si>
  <si>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</si>
  <si>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</si>
  <si>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</si>
  <si>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</si>
  <si>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</si>
  <si>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</si>
  <si>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</si>
  <si>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</si>
  <si>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</si>
  <si>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</si>
  <si>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</si>
  <si>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</si>
  <si>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</si>
  <si>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</si>
  <si>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</si>
  <si>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</si>
  <si>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</si>
  <si>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</si>
  <si>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</si>
  <si>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</si>
  <si>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</si>
  <si>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</si>
  <si>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</si>
  <si>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</si>
  <si>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</si>
  <si>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</si>
  <si>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</si>
  <si>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</si>
  <si>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</si>
  <si>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</si>
  <si>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</si>
  <si>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</si>
  <si>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</si>
  <si>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</si>
  <si>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</si>
  <si>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</si>
  <si>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</si>
  <si>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</si>
  <si>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</si>
  <si>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</si>
  <si>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</si>
  <si>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</si>
  <si>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</si>
  <si>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</si>
  <si>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</si>
  <si>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</si>
  <si>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</si>
  <si>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</si>
  <si>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</si>
  <si>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</si>
  <si>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</si>
  <si>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</si>
  <si>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</si>
  <si>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</si>
  <si>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</si>
  <si>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</si>
  <si>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</si>
  <si>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</si>
  <si>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</si>
  <si>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</si>
  <si>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</si>
  <si>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</si>
  <si>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</si>
  <si>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</si>
  <si>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</si>
  <si>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</si>
  <si>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</si>
  <si>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</si>
  <si>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</si>
  <si>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</si>
  <si>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</si>
  <si>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</si>
  <si>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</si>
  <si>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</si>
  <si>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</si>
  <si>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</si>
  <si>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</si>
  <si>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</si>
  <si>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</si>
  <si>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</si>
  <si>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</si>
  <si>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</si>
  <si>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</si>
  <si>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</si>
  <si>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</si>
  <si>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</si>
  <si>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</si>
  <si>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</si>
  <si>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</si>
  <si>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</si>
  <si>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</si>
  <si>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</si>
  <si>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</si>
  <si>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</si>
  <si>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</si>
  <si>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</si>
  <si>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</si>
  <si>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</si>
  <si>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</si>
  <si>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</si>
  <si>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</si>
  <si>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</si>
  <si>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</si>
  <si>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</si>
  <si>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</si>
  <si>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</si>
  <si>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</si>
  <si>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</si>
  <si>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</si>
  <si>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</si>
  <si>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</si>
  <si>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</si>
  <si>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</si>
  <si>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</si>
  <si>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</si>
  <si>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</si>
  <si>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</si>
  <si>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</si>
  <si>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</si>
  <si>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</si>
  <si>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</si>
  <si>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</si>
  <si>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</si>
  <si>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</si>
  <si>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</si>
  <si>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</si>
  <si>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</si>
  <si>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</si>
  <si>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</si>
  <si>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</si>
  <si>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</si>
  <si>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</si>
  <si>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</si>
  <si>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</si>
  <si>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</si>
  <si>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</si>
  <si>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</si>
  <si>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</si>
  <si>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</si>
  <si>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</si>
  <si>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</si>
  <si>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</si>
  <si>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</si>
  <si>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</si>
  <si>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</si>
  <si>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</si>
  <si>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</si>
  <si>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</si>
  <si>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</si>
  <si>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</si>
  <si>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</si>
  <si>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</si>
  <si>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</si>
  <si>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</si>
  <si>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</si>
  <si>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</si>
  <si>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</si>
  <si>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</si>
  <si>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</si>
  <si>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</si>
  <si>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</si>
  <si>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</si>
  <si>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</si>
  <si>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</si>
  <si>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</si>
  <si>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</si>
  <si>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</si>
  <si>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</si>
  <si>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</si>
  <si>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</si>
  <si>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</si>
  <si>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</si>
  <si>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</si>
  <si>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</si>
  <si>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</si>
  <si>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</si>
  <si>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</si>
  <si>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</si>
  <si>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</si>
  <si>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</si>
  <si>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</si>
  <si>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</si>
  <si>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</si>
  <si>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</si>
  <si>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</si>
  <si>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</si>
  <si>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</si>
  <si>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</si>
  <si>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</si>
  <si>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</si>
  <si>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</si>
  <si>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</si>
  <si>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</si>
  <si>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</si>
  <si>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</si>
  <si>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</si>
  <si>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</si>
  <si>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</si>
  <si>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</si>
  <si>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</si>
  <si>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</si>
  <si>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</si>
  <si>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</si>
  <si>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</si>
  <si>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</si>
  <si>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</si>
  <si>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</si>
  <si>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</si>
  <si>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</si>
  <si>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</si>
  <si>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</si>
  <si>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</si>
  <si>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</si>
  <si>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</si>
  <si>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</si>
  <si>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</si>
  <si>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</si>
  <si>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</si>
  <si>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</si>
  <si>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</si>
  <si>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</si>
  <si>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</si>
  <si>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</si>
  <si>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</si>
  <si>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</si>
  <si>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</si>
  <si>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</si>
  <si>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</si>
  <si>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</si>
  <si>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</si>
  <si>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</si>
  <si>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</si>
  <si>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</si>
  <si>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</si>
  <si>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</si>
  <si>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</si>
  <si>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</si>
  <si>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</si>
  <si>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</si>
  <si>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</si>
  <si>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</si>
  <si>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</si>
  <si>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</si>
  <si>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</si>
  <si>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</si>
  <si>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</si>
  <si>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</si>
  <si>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</si>
  <si>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</si>
  <si>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</si>
  <si>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</si>
  <si>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</si>
  <si>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</si>
  <si>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</si>
  <si>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</si>
  <si>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</si>
  <si>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</si>
  <si>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</si>
  <si>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</si>
  <si>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</si>
  <si>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</si>
  <si>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</si>
  <si>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</si>
  <si>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</si>
  <si>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</si>
  <si>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</si>
  <si>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</si>
  <si>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</si>
  <si>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</si>
  <si>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</si>
  <si>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</si>
  <si>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</si>
  <si>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</si>
  <si>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</si>
  <si>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</si>
  <si>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</si>
  <si>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</si>
  <si>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</si>
  <si>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</si>
  <si>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</si>
  <si>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</si>
  <si>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</si>
  <si>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</si>
  <si>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</si>
  <si>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</si>
  <si>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</si>
  <si>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</si>
  <si>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</si>
  <si>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</si>
  <si>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</si>
  <si>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</si>
  <si>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</si>
  <si>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</si>
  <si>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</si>
  <si>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</si>
  <si>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</si>
  <si>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</si>
  <si>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</si>
  <si>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</si>
  <si>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</si>
  <si>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</si>
  <si>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</si>
  <si>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</si>
  <si>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</si>
  <si>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</si>
  <si>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</si>
  <si>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</si>
  <si>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</si>
  <si>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</si>
  <si>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</si>
  <si>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</si>
  <si>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</si>
  <si>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</si>
  <si>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</si>
  <si>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</si>
  <si>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</si>
  <si>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</si>
  <si>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</si>
  <si>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</si>
  <si>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</si>
  <si>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</si>
  <si>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</si>
  <si>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</si>
  <si>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</si>
  <si>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</si>
  <si>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</si>
  <si>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</si>
  <si>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</si>
  <si>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</si>
  <si>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</si>
  <si>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</si>
  <si>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</si>
  <si>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</si>
  <si>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</si>
  <si>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</si>
  <si>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</si>
  <si>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</si>
  <si>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</si>
  <si>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</si>
  <si>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</si>
  <si>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</si>
  <si>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</si>
  <si>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</si>
  <si>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</si>
  <si>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</si>
  <si>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</si>
  <si>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</si>
  <si>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</si>
  <si>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</si>
  <si>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</si>
  <si>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</si>
  <si>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</si>
  <si>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</si>
  <si>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</si>
  <si>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</si>
  <si>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</si>
  <si>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</si>
  <si>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</si>
  <si>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</si>
  <si>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</si>
  <si>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</si>
  <si>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</si>
  <si>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</si>
  <si>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</si>
  <si>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</si>
  <si>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</si>
  <si>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</si>
  <si>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</si>
  <si>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</si>
  <si>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</si>
  <si>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</si>
  <si>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</si>
  <si>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</si>
  <si>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</si>
  <si>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</si>
  <si>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</si>
  <si>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</si>
  <si>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</si>
  <si>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</si>
  <si>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</si>
  <si>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</si>
  <si>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</si>
  <si>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</si>
  <si>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</si>
  <si>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</si>
  <si>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</si>
  <si>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</si>
  <si>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</si>
  <si>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</si>
  <si>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</si>
  <si>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</si>
  <si>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</si>
  <si>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</si>
  <si>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</si>
  <si>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</si>
  <si>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</si>
  <si>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</si>
  <si>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</si>
  <si>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</si>
  <si>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</si>
  <si>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</si>
  <si>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</si>
  <si>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</si>
  <si>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</si>
  <si>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</si>
  <si>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</si>
  <si>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</si>
  <si>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</si>
  <si>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</si>
  <si>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</si>
  <si>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</si>
  <si>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</si>
  <si>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</si>
  <si>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</si>
  <si>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</si>
  <si>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</si>
  <si>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</si>
  <si>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</si>
  <si>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</si>
  <si>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</si>
  <si>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</si>
  <si>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</si>
  <si>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</si>
  <si>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</si>
  <si>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</si>
  <si>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</si>
  <si>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</si>
  <si>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</si>
  <si>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</si>
  <si>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</si>
  <si>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</si>
  <si>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</si>
  <si>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</si>
  <si>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</si>
  <si>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</si>
  <si>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</si>
  <si>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</si>
  <si>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</si>
  <si>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</si>
  <si>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</si>
  <si>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</si>
  <si>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</si>
  <si>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</si>
  <si>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</si>
  <si>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</si>
  <si>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</si>
  <si>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</si>
  <si>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</si>
  <si>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</si>
  <si>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</si>
  <si>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</si>
  <si>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</si>
  <si>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</si>
  <si>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</si>
  <si>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</si>
  <si>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</si>
  <si>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</si>
  <si>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</si>
  <si>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</si>
  <si>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</si>
  <si>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</si>
  <si>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</si>
  <si>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</si>
  <si>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</si>
  <si>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</si>
  <si>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</si>
  <si>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</si>
  <si>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</si>
  <si>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</si>
  <si>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</si>
  <si>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</si>
  <si>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</si>
  <si>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</si>
  <si>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</si>
  <si>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</si>
  <si>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</si>
  <si>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</si>
  <si>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</si>
  <si>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</si>
  <si>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</si>
  <si>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</si>
  <si>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</si>
  <si>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</si>
  <si>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</si>
  <si>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</si>
  <si>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</si>
  <si>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</si>
  <si>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</si>
  <si>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</si>
  <si>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</si>
  <si>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</si>
  <si>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</si>
  <si>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</si>
  <si>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</si>
  <si>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</si>
  <si>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</si>
  <si>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</si>
  <si>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</si>
  <si>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</si>
  <si>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</si>
  <si>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</si>
  <si>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</si>
  <si>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</si>
  <si>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</si>
  <si>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</si>
  <si>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</si>
  <si>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</si>
  <si>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</si>
  <si>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</si>
  <si>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</si>
  <si>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</si>
  <si>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</si>
  <si>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</si>
  <si>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</si>
  <si>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</si>
  <si>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</si>
  <si>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</si>
  <si>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</si>
  <si>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</si>
  <si>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</si>
  <si>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</si>
  <si>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</si>
  <si>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</si>
  <si>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</si>
  <si>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</si>
  <si>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</si>
  <si>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</si>
  <si>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</si>
  <si>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</si>
  <si>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</si>
  <si>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</si>
  <si>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</si>
  <si>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</si>
  <si>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</si>
  <si>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</si>
  <si>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</si>
  <si>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</si>
  <si>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</si>
  <si>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</si>
  <si>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</si>
  <si>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</si>
  <si>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</si>
  <si>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</si>
  <si>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</si>
  <si>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</si>
  <si>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</si>
  <si>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</si>
  <si>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</si>
  <si>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</si>
  <si>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</si>
  <si>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</si>
  <si>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</si>
  <si>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</si>
  <si>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</si>
  <si>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</si>
  <si>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</si>
  <si>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</si>
  <si>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</si>
  <si>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</si>
  <si>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</si>
  <si>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</si>
  <si>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</si>
  <si>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</si>
  <si>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</si>
  <si>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</si>
  <si>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</si>
  <si>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</si>
  <si>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</si>
  <si>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</si>
  <si>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</si>
  <si>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</si>
  <si>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</si>
  <si>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</si>
  <si>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</si>
  <si>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</si>
  <si>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</si>
  <si>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</si>
  <si>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</si>
  <si>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</si>
  <si>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</si>
  <si>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</si>
  <si>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</si>
  <si>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</si>
  <si>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</si>
  <si>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</si>
  <si>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</si>
  <si>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</si>
  <si>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</si>
  <si>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</si>
  <si>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</si>
  <si>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</si>
  <si>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</si>
  <si>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</si>
  <si>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</si>
  <si>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</si>
  <si>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</si>
  <si>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</si>
  <si>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</si>
  <si>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</si>
  <si>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</si>
  <si>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</si>
  <si>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</si>
  <si>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</si>
  <si>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</si>
  <si>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</si>
  <si>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</si>
  <si>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</si>
  <si>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</si>
  <si>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</si>
  <si>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</si>
  <si>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</si>
  <si>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</si>
  <si>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</si>
  <si>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</si>
  <si>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</si>
  <si>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</si>
  <si>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</si>
  <si>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</si>
  <si>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</si>
  <si>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</si>
  <si>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</si>
  <si>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</si>
  <si>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</si>
  <si>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</si>
  <si>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</si>
  <si>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</si>
  <si>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</si>
  <si>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</si>
  <si>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</si>
  <si>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</si>
  <si>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</si>
  <si>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</si>
  <si>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</si>
  <si>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</si>
  <si>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</si>
  <si>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</si>
  <si>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</si>
  <si>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</si>
  <si>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</si>
  <si>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</si>
  <si>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</si>
  <si>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</si>
  <si>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</si>
  <si>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</si>
  <si>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</si>
  <si>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</si>
  <si>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</si>
  <si>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</si>
  <si>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</si>
  <si>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</si>
  <si>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</si>
  <si>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</si>
  <si>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</si>
  <si>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</si>
  <si>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</si>
  <si>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</si>
  <si>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</si>
  <si>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</si>
  <si>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</si>
  <si>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</si>
  <si>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</si>
  <si>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</si>
  <si>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</si>
  <si>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</si>
  <si>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</si>
  <si>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</si>
  <si>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</si>
  <si>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</si>
  <si>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</si>
  <si>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</si>
  <si>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</si>
  <si>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</si>
  <si>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</si>
  <si>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</si>
  <si>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</si>
  <si>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</si>
  <si>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</si>
  <si>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</si>
  <si>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</si>
  <si>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</si>
  <si>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</si>
  <si>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</si>
  <si>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</si>
  <si>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</si>
  <si>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</si>
  <si>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</si>
  <si>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</si>
  <si>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</si>
  <si>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</si>
  <si>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</si>
  <si>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</si>
  <si>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</si>
  <si>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</si>
  <si>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</si>
  <si>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</si>
  <si>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</si>
  <si>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</si>
  <si>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</si>
  <si>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</si>
  <si>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</si>
  <si>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</si>
  <si>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</si>
  <si>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</si>
  <si>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</si>
  <si>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</si>
  <si>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</si>
  <si>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</si>
  <si>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</si>
  <si>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</si>
  <si>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</si>
  <si>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</si>
  <si>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</si>
  <si>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</si>
  <si>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</si>
  <si>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</si>
  <si>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</si>
  <si>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</si>
  <si>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</si>
  <si>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</si>
  <si>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</si>
  <si>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</si>
  <si>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</si>
  <si>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</si>
  <si>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</si>
  <si>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</si>
  <si>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</si>
  <si>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</si>
  <si>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</si>
  <si>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</si>
  <si>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</si>
  <si>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</si>
  <si>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</si>
  <si>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</si>
  <si>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</si>
  <si>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</si>
  <si>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</si>
  <si>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</si>
  <si>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</si>
  <si>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</si>
  <si>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</si>
  <si>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</si>
  <si>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</si>
  <si>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</si>
  <si>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</si>
  <si>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</si>
  <si>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</si>
  <si>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</si>
  <si>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</si>
  <si>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</si>
  <si>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</si>
  <si>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</si>
  <si>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</si>
  <si>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</si>
  <si>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</si>
  <si>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</si>
  <si>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</si>
  <si>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</si>
  <si>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</si>
  <si>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</si>
  <si>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</si>
  <si>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</si>
  <si>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</si>
  <si>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</si>
  <si>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</si>
  <si>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</si>
  <si>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</si>
  <si>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</si>
  <si>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</si>
  <si>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</si>
  <si>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</si>
  <si>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</si>
  <si>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</si>
  <si>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</si>
  <si>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</si>
  <si>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</si>
  <si>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</si>
  <si>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</si>
  <si>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</si>
  <si>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</si>
  <si>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</si>
  <si>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</si>
  <si>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</si>
  <si>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</si>
  <si>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</si>
  <si>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</si>
  <si>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</si>
  <si>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</si>
  <si>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</si>
  <si>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</si>
  <si>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</si>
  <si>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</si>
  <si>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</si>
  <si>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</si>
  <si>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</si>
  <si>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</si>
  <si>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</si>
  <si>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</si>
  <si>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</si>
  <si>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</si>
  <si>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</si>
  <si>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</si>
  <si>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</si>
  <si>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</si>
  <si>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</si>
  <si>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</si>
  <si>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</si>
  <si>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</si>
  <si>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</si>
  <si>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</si>
  <si>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</si>
  <si>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</si>
  <si>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</si>
  <si>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</si>
  <si>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</si>
  <si>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</si>
  <si>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</si>
  <si>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</si>
  <si>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</si>
  <si>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</si>
  <si>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</si>
  <si>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</si>
  <si>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</si>
  <si>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</si>
  <si>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</si>
  <si>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</si>
  <si>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</si>
  <si>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</si>
  <si>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</si>
  <si>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</si>
  <si>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</si>
  <si>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</si>
  <si>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</si>
  <si>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</si>
  <si>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</si>
  <si>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</si>
  <si>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</si>
  <si>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</si>
  <si>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</si>
  <si>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</si>
  <si>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</si>
  <si>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</si>
  <si>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</si>
  <si>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</si>
  <si>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</si>
  <si>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</si>
  <si>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</si>
  <si>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</si>
  <si>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</si>
  <si>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</si>
  <si>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</si>
  <si>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</si>
  <si>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</si>
  <si>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</si>
  <si>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</si>
  <si>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</si>
  <si>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</si>
  <si>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</si>
  <si>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</si>
  <si>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</si>
  <si>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</si>
  <si>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</si>
  <si>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</si>
  <si>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</si>
  <si>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</si>
  <si>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</si>
  <si>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</si>
  <si>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</si>
  <si>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</si>
  <si>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</si>
  <si>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</si>
  <si>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</si>
  <si>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</si>
  <si>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</si>
  <si>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</si>
  <si>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</si>
  <si>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</si>
  <si>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</si>
  <si>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</si>
  <si>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</si>
  <si>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</si>
  <si>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</si>
  <si>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</si>
  <si>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</si>
  <si>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</si>
  <si>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</si>
  <si>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</si>
  <si>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</si>
  <si>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</si>
  <si>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</si>
  <si>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</si>
  <si>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</si>
  <si>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</si>
  <si>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</si>
  <si>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</si>
  <si>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</si>
  <si>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</si>
  <si>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</si>
  <si>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</si>
  <si>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</si>
  <si>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</si>
  <si>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</si>
  <si>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</si>
  <si>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</si>
  <si>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</si>
  <si>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</si>
  <si>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</si>
  <si>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</si>
  <si>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</si>
  <si>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</si>
  <si>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</si>
  <si>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</si>
  <si>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</si>
  <si>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</si>
  <si>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</si>
  <si>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</si>
  <si>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</si>
  <si>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</si>
  <si>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</si>
  <si>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</si>
  <si>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</si>
  <si>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</si>
  <si>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</si>
  <si>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</si>
  <si>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</si>
  <si>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</si>
  <si>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</si>
  <si>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</si>
  <si>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</si>
  <si>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</si>
  <si>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</si>
  <si>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</si>
  <si>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</si>
  <si>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</si>
  <si>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</si>
  <si>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</si>
  <si>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</si>
  <si>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</si>
  <si>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</si>
  <si>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</si>
  <si>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</si>
  <si>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</si>
  <si>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</si>
  <si>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</si>
  <si>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</si>
  <si>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</si>
  <si>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</si>
  <si>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</si>
  <si>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</si>
  <si>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</si>
  <si>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</si>
  <si>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</si>
  <si>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</si>
  <si>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</si>
  <si>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</si>
  <si>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</si>
  <si>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</si>
  <si>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</si>
  <si>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</si>
  <si>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</si>
  <si>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</si>
  <si>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</si>
  <si>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</si>
  <si>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</si>
  <si>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</si>
  <si>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</si>
  <si>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</si>
  <si>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</si>
  <si>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</si>
  <si>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</si>
  <si>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</si>
  <si>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</si>
  <si>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</si>
  <si>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</si>
  <si>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</si>
  <si>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</si>
  <si>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</si>
  <si>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</si>
  <si>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</si>
  <si>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</si>
  <si>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</si>
  <si>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</si>
  <si>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</si>
  <si>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</si>
  <si>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</si>
  <si>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</si>
  <si>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</si>
  <si>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</si>
  <si>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</si>
  <si>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</si>
  <si>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</si>
  <si>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</si>
  <si>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</si>
  <si>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</si>
  <si>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</si>
  <si>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</si>
  <si>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</si>
  <si>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</si>
  <si>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</si>
  <si>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</si>
  <si>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</si>
  <si>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</si>
  <si>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</si>
  <si>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</si>
  <si>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</si>
  <si>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</si>
  <si>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</si>
  <si>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</si>
  <si>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</si>
  <si>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</si>
  <si>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</si>
  <si>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</si>
  <si>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</si>
  <si>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</si>
  <si>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</si>
  <si>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</si>
  <si>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</si>
  <si>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</si>
  <si>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</si>
  <si>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</si>
  <si>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</si>
  <si>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</si>
  <si>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</si>
  <si>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</si>
  <si>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</si>
  <si>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</si>
  <si>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</si>
  <si>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</si>
  <si>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</si>
  <si>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</si>
  <si>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</si>
  <si>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</si>
  <si>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</si>
  <si>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</si>
  <si>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</si>
  <si>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</si>
  <si>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</si>
  <si>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</si>
  <si>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</si>
  <si>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</si>
  <si>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</si>
  <si>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</si>
  <si>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</si>
  <si>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</si>
  <si>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</si>
  <si>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</si>
  <si>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</si>
  <si>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</si>
  <si>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</si>
  <si>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</si>
  <si>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</si>
  <si>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</si>
  <si>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</si>
  <si>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</si>
  <si>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</si>
  <si>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</si>
  <si>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</si>
  <si>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</si>
  <si>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</si>
  <si>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</si>
  <si>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</si>
  <si>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</si>
  <si>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</si>
  <si>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</si>
  <si>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</si>
  <si>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</si>
  <si>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</si>
  <si>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</si>
  <si>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</si>
  <si>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</si>
  <si>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</si>
  <si>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</si>
  <si>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</si>
  <si>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</si>
  <si>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</si>
  <si>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</si>
  <si>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</si>
  <si>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</si>
  <si>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</si>
  <si>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</si>
  <si>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</si>
  <si>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</si>
  <si>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</si>
  <si>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</si>
  <si>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</si>
  <si>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</si>
  <si>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</si>
  <si>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</si>
  <si>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</si>
  <si>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</si>
  <si>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</si>
  <si>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</si>
  <si>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</si>
  <si>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</si>
  <si>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</si>
  <si>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</si>
  <si>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</si>
  <si>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</si>
  <si>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</si>
  <si>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</si>
  <si>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</si>
  <si>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</si>
  <si>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</si>
  <si>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</si>
  <si>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</si>
  <si>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</si>
  <si>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</si>
  <si>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</si>
  <si>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</si>
  <si>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</si>
  <si>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</si>
  <si>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</si>
  <si>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</si>
  <si>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</si>
  <si>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</si>
  <si>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</si>
  <si>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</si>
  <si>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</si>
  <si>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</si>
  <si>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</si>
  <si>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</si>
  <si>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</si>
  <si>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</si>
  <si>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</si>
  <si>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</si>
  <si>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</si>
  <si>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</si>
  <si>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</si>
  <si>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</si>
  <si>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</si>
  <si>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</si>
  <si>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</si>
  <si>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</si>
  <si>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</si>
  <si>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</si>
  <si>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</si>
  <si>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</si>
  <si>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</si>
  <si>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</si>
  <si>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</si>
  <si>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</si>
  <si>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</si>
  <si>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</si>
  <si>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</si>
  <si>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</si>
  <si>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</si>
  <si>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</si>
  <si>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</si>
  <si>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</si>
  <si>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</si>
  <si>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</si>
  <si>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</si>
  <si>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</si>
  <si>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</si>
  <si>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</si>
  <si>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</si>
  <si>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</si>
  <si>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</si>
  <si>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</si>
  <si>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</si>
  <si>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</si>
  <si>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</si>
  <si>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</si>
  <si>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</si>
  <si>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</si>
  <si>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</si>
  <si>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</si>
  <si>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</si>
  <si>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</si>
  <si>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</si>
  <si>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</si>
  <si>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</si>
  <si>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</si>
  <si>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</si>
  <si>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</si>
  <si>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</si>
  <si>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</si>
  <si>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</si>
  <si>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</si>
  <si>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</si>
  <si>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</si>
  <si>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</si>
  <si>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</si>
  <si>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</si>
  <si>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</si>
  <si>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</si>
  <si>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</si>
  <si>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</si>
  <si>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</si>
  <si>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</si>
  <si>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</si>
  <si>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</si>
  <si>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</si>
  <si>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</si>
  <si>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</si>
  <si>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</si>
  <si>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</si>
  <si>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</si>
  <si>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</si>
  <si>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</si>
  <si>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</si>
  <si>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</si>
  <si>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</si>
  <si>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</si>
  <si>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</si>
  <si>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</si>
  <si>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</si>
  <si>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</si>
  <si>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</si>
  <si>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</si>
  <si>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</si>
  <si>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</si>
  <si>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</si>
  <si>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</si>
  <si>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</si>
  <si>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</si>
  <si>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</si>
  <si>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</si>
  <si>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</si>
  <si>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</si>
  <si>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</si>
  <si>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</si>
  <si>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</si>
  <si>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</si>
  <si>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</si>
  <si>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</si>
  <si>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</si>
  <si>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</si>
  <si>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</si>
  <si>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</si>
  <si>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</si>
  <si>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</si>
  <si>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</si>
  <si>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</si>
  <si>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</si>
  <si>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</si>
  <si>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</si>
  <si>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</si>
  <si>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</si>
  <si>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</si>
  <si>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</si>
  <si>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</si>
  <si>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</si>
  <si>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</si>
  <si>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</si>
  <si>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</si>
  <si>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</si>
  <si>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</si>
  <si>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</si>
  <si>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</si>
  <si>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</si>
  <si>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</si>
  <si>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</si>
  <si>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</si>
  <si>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</si>
  <si>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</si>
  <si>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</si>
  <si>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</si>
  <si>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</si>
  <si>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</si>
  <si>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</si>
  <si>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</si>
  <si>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</si>
  <si>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</si>
  <si>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</si>
  <si>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</si>
  <si>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</si>
  <si>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</si>
  <si>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</si>
  <si>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</si>
  <si>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</si>
  <si>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</si>
  <si>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</si>
  <si>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</si>
  <si>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</si>
  <si>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</si>
  <si>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</si>
  <si>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</si>
  <si>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</si>
  <si>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</si>
  <si>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</si>
  <si>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</si>
  <si>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</si>
  <si>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</si>
  <si>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</si>
  <si>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</si>
  <si>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</si>
  <si>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</si>
  <si>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</si>
  <si>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</si>
  <si>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</si>
  <si>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</si>
  <si>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</si>
  <si>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</si>
  <si>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</si>
  <si>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</si>
  <si>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</si>
  <si>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</si>
  <si>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</si>
  <si>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</si>
  <si>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</si>
  <si>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</si>
  <si>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</si>
  <si>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</si>
  <si>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</si>
  <si>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</si>
  <si>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</si>
  <si>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</si>
  <si>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</si>
  <si>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</si>
  <si>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</si>
  <si>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</si>
  <si>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</si>
  <si>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</si>
  <si>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</si>
  <si>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</si>
  <si>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</si>
  <si>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</si>
  <si>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</si>
  <si>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</si>
  <si>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</si>
  <si>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</si>
  <si>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</si>
  <si>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</si>
  <si>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</si>
  <si>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</si>
  <si>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</si>
  <si>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</si>
  <si>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</si>
  <si>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</si>
  <si>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</si>
  <si>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</si>
  <si>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</si>
  <si>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</si>
  <si>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</si>
  <si>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</si>
  <si>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</si>
  <si>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</si>
  <si>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</si>
  <si>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</si>
  <si>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</si>
  <si>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</si>
  <si>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</si>
  <si>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</si>
  <si>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</si>
  <si>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</si>
  <si>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</si>
  <si>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</si>
  <si>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</si>
  <si>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</si>
  <si>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</si>
  <si>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</si>
  <si>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</si>
  <si>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</si>
  <si>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</si>
  <si>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</si>
  <si>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</si>
  <si>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</si>
  <si>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</si>
  <si>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</si>
  <si>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</si>
  <si>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</si>
  <si>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</si>
  <si>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</si>
  <si>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</si>
  <si>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</si>
  <si>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</si>
  <si>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</si>
  <si>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</si>
  <si>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</si>
  <si>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</si>
  <si>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</si>
  <si>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</si>
  <si>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</si>
  <si>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</si>
  <si>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</si>
  <si>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</si>
  <si>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</si>
  <si>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</si>
  <si>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</si>
  <si>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</si>
  <si>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</si>
  <si>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</si>
  <si>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</si>
  <si>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</si>
  <si>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</si>
  <si>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</si>
  <si>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</si>
  <si>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</si>
  <si>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</si>
  <si>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</si>
  <si>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</si>
  <si>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</si>
  <si>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</si>
  <si>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</si>
  <si>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</si>
  <si>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</si>
  <si>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</si>
  <si>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</si>
  <si>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</si>
  <si>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</si>
  <si>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</si>
  <si>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</si>
  <si>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</si>
  <si>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</si>
  <si>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</si>
  <si>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</si>
  <si>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</si>
  <si>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</si>
  <si>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</si>
  <si>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</si>
  <si>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</si>
  <si>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</si>
  <si>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</si>
  <si>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</si>
  <si>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</si>
  <si>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</si>
  <si>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</si>
  <si>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</si>
  <si>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</si>
  <si>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</si>
  <si>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</si>
  <si>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</si>
  <si>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</si>
  <si>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</si>
  <si>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</si>
  <si>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</si>
  <si>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</si>
  <si>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</si>
  <si>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</si>
  <si>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</si>
  <si>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</si>
  <si>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</si>
  <si>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</si>
  <si>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</si>
  <si>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</si>
  <si>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</si>
  <si>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</si>
  <si>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</si>
  <si>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</si>
  <si>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</si>
  <si>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</si>
  <si>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</si>
  <si>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</si>
  <si>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</si>
  <si>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</si>
  <si>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</si>
  <si>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</si>
  <si>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</si>
  <si>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</si>
  <si>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</si>
  <si>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</si>
  <si>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</si>
  <si>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</si>
  <si>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</si>
  <si>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</si>
  <si>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</si>
  <si>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</si>
  <si>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</si>
  <si>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</si>
  <si>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</si>
  <si>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</si>
  <si>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</si>
  <si>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</si>
  <si>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</si>
  <si>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</si>
  <si>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</si>
  <si>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</si>
  <si>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</si>
  <si>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</si>
  <si>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</si>
  <si>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</si>
  <si>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</si>
  <si>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</si>
  <si>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</si>
  <si>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</si>
  <si>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</si>
  <si>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</si>
  <si>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</si>
  <si>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</si>
  <si>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</si>
  <si>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</si>
  <si>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</si>
  <si>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</si>
  <si>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</si>
  <si>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</si>
  <si>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</si>
  <si>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</si>
  <si>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</si>
  <si>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</si>
  <si>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</si>
  <si>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</si>
  <si>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</si>
  <si>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</si>
  <si>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</si>
  <si>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</si>
  <si>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</si>
  <si>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</si>
  <si>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</si>
  <si>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</si>
  <si>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</si>
  <si>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</si>
  <si>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</si>
  <si>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</si>
  <si>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</si>
  <si>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</si>
  <si>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</si>
  <si>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</si>
  <si>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</si>
  <si>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</si>
  <si>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</si>
  <si>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</si>
  <si>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</si>
  <si>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</si>
  <si>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</si>
  <si>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</si>
  <si>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</si>
  <si>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</si>
  <si>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</si>
  <si>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</si>
  <si>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</si>
  <si>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</si>
  <si>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</si>
  <si>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</si>
  <si>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</si>
  <si>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</si>
  <si>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</si>
  <si>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</si>
  <si>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</si>
  <si>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</si>
  <si>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</si>
  <si>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</si>
  <si>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</si>
  <si>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</si>
  <si>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</si>
  <si>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</si>
  <si>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</si>
  <si>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</si>
  <si>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</si>
  <si>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</si>
  <si>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</si>
  <si>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</si>
  <si>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</si>
  <si>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</si>
  <si>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</si>
  <si>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</si>
  <si>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</si>
  <si>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</si>
  <si>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</si>
  <si>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</si>
  <si>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</si>
  <si>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</si>
  <si>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</si>
  <si>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</si>
  <si>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</si>
  <si>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</si>
  <si>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</si>
  <si>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</si>
  <si>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</si>
  <si>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</si>
  <si>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</si>
  <si>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</si>
  <si>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</si>
  <si>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</si>
  <si>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</si>
  <si>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</si>
  <si>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</si>
  <si>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</si>
  <si>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</si>
  <si>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</si>
  <si>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</si>
  <si>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</si>
  <si>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</si>
  <si>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</si>
  <si>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</si>
  <si>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</si>
  <si>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</si>
  <si>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</si>
  <si>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</si>
  <si>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</si>
  <si>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</si>
  <si>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</si>
  <si>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</si>
  <si>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</si>
  <si>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</si>
  <si>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</si>
  <si>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</si>
  <si>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</si>
  <si>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</si>
  <si>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</si>
  <si>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</si>
  <si>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</si>
  <si>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</si>
  <si>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</si>
  <si>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</si>
  <si>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</si>
  <si>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</si>
  <si>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</si>
  <si>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</si>
  <si>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</si>
  <si>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</si>
  <si>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</si>
  <si>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</si>
  <si>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</si>
  <si>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</si>
  <si>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</si>
  <si>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</si>
  <si>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</si>
  <si>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</si>
  <si>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</si>
  <si>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</si>
  <si>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</si>
  <si>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</si>
  <si>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</si>
  <si>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</si>
  <si>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</si>
  <si>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</si>
  <si>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</si>
  <si>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</si>
  <si>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</si>
  <si>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</si>
  <si>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</si>
  <si>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</si>
  <si>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</si>
  <si>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</si>
  <si>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</si>
  <si>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</si>
  <si>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</si>
  <si>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</si>
  <si>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</si>
  <si>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</si>
  <si>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</si>
  <si>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</si>
  <si>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</si>
  <si>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</si>
  <si>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</si>
  <si>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</si>
  <si>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</si>
  <si>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</si>
  <si>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</si>
  <si>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</si>
  <si>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</si>
  <si>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</si>
  <si>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</si>
  <si>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</si>
  <si>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</si>
  <si>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</si>
  <si>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</si>
  <si>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</si>
  <si>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</si>
  <si>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</si>
  <si>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</si>
  <si>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</si>
  <si>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</si>
  <si>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</si>
  <si>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</si>
  <si>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</si>
  <si>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</si>
  <si>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</si>
  <si>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</si>
  <si>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</si>
  <si>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</si>
  <si>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</si>
  <si>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</si>
  <si>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</si>
  <si>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</si>
  <si>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</si>
  <si>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</si>
  <si>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</si>
  <si>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</si>
  <si>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</si>
  <si>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</si>
  <si>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</si>
  <si>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</si>
  <si>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</si>
  <si>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</si>
  <si>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</si>
  <si>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</si>
  <si>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</si>
  <si>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</si>
  <si>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</si>
  <si>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</si>
  <si>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</si>
  <si>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</si>
  <si>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</si>
  <si>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</si>
  <si>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</si>
  <si>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</si>
  <si>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</si>
  <si>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</si>
  <si>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</si>
  <si>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</si>
  <si>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</si>
  <si>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</si>
  <si>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</si>
  <si>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</si>
  <si>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</si>
  <si>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</si>
  <si>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</si>
  <si>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</si>
  <si>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</si>
  <si>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</si>
  <si>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</si>
  <si>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</si>
  <si>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</si>
  <si>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</si>
  <si>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</si>
  <si>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</si>
  <si>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</si>
  <si>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</si>
  <si>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</si>
  <si>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</si>
  <si>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</si>
  <si>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</si>
  <si>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</si>
  <si>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</si>
  <si>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</si>
  <si>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</si>
  <si>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</si>
  <si>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</si>
  <si>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</si>
  <si>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</si>
  <si>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</si>
  <si>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</si>
  <si>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</si>
  <si>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</si>
  <si>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</si>
  <si>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</si>
  <si>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</si>
  <si>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</si>
  <si>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</si>
  <si>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</si>
  <si>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</si>
  <si>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</si>
  <si>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</si>
  <si>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</si>
  <si>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</si>
  <si>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</si>
  <si>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</si>
  <si>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</si>
  <si>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</si>
  <si>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</si>
  <si>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</si>
  <si>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</si>
  <si>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</si>
  <si>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</si>
  <si>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</si>
  <si>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</si>
  <si>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</si>
  <si>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</si>
  <si>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</si>
  <si>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</si>
  <si>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</si>
  <si>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</si>
  <si>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</si>
  <si>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</si>
  <si>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</si>
  <si>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</si>
  <si>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</si>
  <si>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</si>
  <si>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</si>
  <si>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</si>
  <si>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</si>
  <si>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</si>
  <si>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</si>
  <si>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</si>
  <si>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</si>
  <si>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</si>
  <si>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</si>
  <si>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</si>
  <si>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</si>
  <si>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</si>
  <si>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</si>
  <si>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</si>
  <si>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</si>
  <si>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</si>
  <si>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</si>
  <si>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</si>
  <si>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</si>
  <si>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</si>
  <si>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</si>
  <si>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</si>
  <si>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</si>
  <si>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</si>
  <si>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</si>
  <si>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</si>
  <si>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</si>
  <si>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</si>
  <si>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</si>
  <si>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</si>
  <si>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</si>
  <si>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</si>
  <si>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</si>
  <si>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</si>
  <si>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</si>
  <si>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</si>
  <si>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</si>
  <si>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</si>
  <si>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</si>
  <si>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</si>
  <si>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</si>
  <si>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</si>
  <si>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</si>
  <si>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</si>
  <si>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</si>
  <si>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</si>
  <si>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</si>
  <si>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</si>
  <si>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</si>
  <si>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</si>
  <si>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</si>
  <si>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</si>
  <si>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</si>
  <si>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</si>
  <si>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</si>
  <si>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</si>
  <si>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</si>
  <si>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</si>
  <si>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</si>
  <si>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</si>
  <si>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</si>
  <si>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</si>
  <si>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</si>
  <si>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</si>
  <si>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</si>
  <si>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</si>
  <si>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</si>
  <si>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</si>
  <si>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</si>
  <si>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</si>
  <si>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</si>
  <si>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</si>
  <si>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</si>
  <si>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</si>
  <si>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</si>
  <si>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</si>
  <si>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</si>
  <si>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</si>
  <si>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</si>
  <si>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</si>
  <si>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</si>
  <si>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</si>
  <si>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</si>
  <si>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</si>
  <si>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</si>
  <si>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</si>
  <si>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</si>
  <si>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</si>
  <si>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</si>
  <si>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</si>
  <si>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</si>
  <si>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</si>
  <si>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</si>
  <si>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</si>
  <si>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</si>
  <si>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</si>
  <si>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</si>
  <si>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</si>
  <si>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</si>
  <si>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</si>
  <si>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</si>
  <si>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</si>
  <si>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</si>
  <si>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</si>
  <si>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</si>
  <si>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</si>
  <si>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</si>
  <si>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</si>
  <si>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</si>
  <si>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</si>
  <si>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</si>
  <si>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</si>
  <si>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</si>
  <si>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</si>
  <si>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</si>
  <si>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</si>
  <si>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</si>
  <si>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</si>
  <si>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</si>
  <si>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</si>
  <si>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</si>
  <si>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</si>
  <si>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</si>
  <si>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</si>
  <si>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</si>
  <si>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</si>
  <si>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</si>
  <si>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</si>
  <si>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</si>
  <si>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</si>
  <si>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</si>
  <si>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</si>
  <si>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</si>
  <si>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</si>
  <si>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</si>
  <si>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</si>
  <si>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</si>
  <si>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</si>
  <si>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</si>
  <si>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</si>
  <si>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</si>
  <si>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</si>
  <si>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</si>
  <si>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</si>
  <si>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</si>
  <si>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</si>
  <si>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</si>
  <si>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</si>
  <si>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</si>
  <si>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</si>
  <si>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</si>
  <si>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</si>
  <si>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</si>
  <si>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</si>
  <si>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</si>
  <si>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</si>
  <si>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</si>
  <si>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</si>
  <si>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</si>
  <si>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</si>
  <si>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</si>
  <si>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</si>
  <si>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</si>
  <si>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</si>
  <si>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</si>
  <si>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</si>
  <si>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</si>
  <si>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</si>
  <si>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</si>
  <si>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</si>
  <si>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</si>
  <si>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</si>
  <si>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</si>
  <si>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</si>
  <si>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</si>
  <si>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</si>
  <si>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</si>
  <si>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</si>
  <si>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</si>
  <si>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</si>
  <si>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</si>
  <si>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</si>
  <si>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</si>
  <si>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</si>
  <si>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</si>
  <si>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</si>
  <si>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</si>
  <si>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</si>
  <si>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</si>
  <si>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</si>
  <si>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</si>
  <si>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</si>
  <si>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</si>
  <si>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</si>
  <si>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</si>
  <si>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</si>
  <si>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</si>
  <si>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</si>
  <si>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</si>
  <si>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</si>
  <si>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</si>
  <si>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</si>
  <si>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</si>
  <si>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</si>
  <si>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</si>
  <si>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</si>
  <si>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</si>
  <si>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</si>
  <si>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</si>
  <si>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</si>
  <si>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</si>
  <si>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</si>
  <si>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</si>
  <si>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</si>
  <si>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</si>
  <si>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</si>
  <si>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</si>
  <si>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</si>
  <si>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</si>
  <si>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</si>
  <si>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</si>
  <si>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</si>
  <si>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</si>
  <si>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</si>
  <si>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</si>
  <si>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</si>
  <si>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</si>
  <si>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</si>
  <si>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</si>
  <si>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</si>
  <si>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</si>
  <si>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</si>
  <si>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</si>
  <si>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</si>
  <si>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</si>
  <si>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</si>
  <si>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</si>
  <si>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</si>
  <si>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</si>
  <si>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</si>
  <si>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</si>
  <si>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</si>
  <si>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</si>
  <si>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</si>
  <si>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</si>
  <si>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</si>
  <si>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</si>
  <si>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</si>
  <si>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</si>
  <si>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</si>
  <si>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</si>
  <si>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</si>
  <si>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</si>
  <si>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</si>
  <si>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</si>
  <si>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</si>
  <si>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</si>
  <si>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</si>
  <si>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</si>
  <si>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</si>
  <si>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</si>
  <si>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</si>
  <si>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</si>
  <si>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</si>
  <si>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</si>
  <si>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</si>
  <si>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</si>
  <si>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</si>
  <si>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</si>
  <si>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</si>
  <si>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</si>
  <si>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</si>
  <si>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</si>
  <si>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</si>
  <si>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</si>
  <si>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</si>
  <si>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</si>
  <si>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</si>
  <si>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</si>
  <si>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</si>
  <si>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</si>
  <si>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</si>
  <si>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</si>
  <si>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</si>
  <si>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</si>
  <si>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</si>
  <si>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</si>
  <si>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</si>
  <si>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</si>
  <si>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</si>
  <si>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</si>
  <si>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</si>
  <si>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</si>
  <si>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</si>
  <si>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</si>
  <si>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</si>
  <si>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</si>
  <si>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</si>
  <si>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</si>
  <si>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</si>
  <si>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</si>
  <si>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</si>
  <si>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</si>
  <si>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</si>
  <si>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</si>
  <si>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</si>
  <si>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</si>
  <si>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</si>
  <si>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</si>
  <si>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</si>
  <si>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</si>
  <si>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</si>
  <si>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</si>
  <si>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</si>
  <si>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</si>
  <si>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</si>
  <si>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</si>
  <si>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</si>
  <si>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</si>
  <si>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</si>
  <si>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</si>
  <si>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</si>
  <si>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</si>
  <si>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</si>
  <si>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</si>
  <si>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</si>
  <si>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</si>
  <si>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</si>
  <si>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</si>
  <si>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</si>
  <si>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</si>
  <si>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</si>
  <si>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</si>
  <si>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</si>
  <si>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</si>
  <si>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</si>
  <si>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</si>
  <si>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</si>
  <si>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</si>
  <si>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</si>
  <si>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</si>
  <si>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</si>
  <si>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</si>
  <si>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</si>
  <si>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</si>
  <si>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</si>
  <si>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</si>
  <si>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</si>
  <si>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</si>
  <si>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</si>
  <si>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</si>
  <si>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</si>
  <si>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</si>
  <si>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</si>
  <si>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</si>
  <si>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</si>
  <si>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</si>
  <si>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</si>
  <si>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</si>
  <si>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</si>
  <si>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</si>
  <si>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</si>
  <si>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</si>
  <si>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</si>
  <si>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</si>
  <si>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</si>
  <si>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</si>
  <si>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</si>
  <si>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</si>
  <si>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</si>
  <si>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</si>
  <si>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</si>
  <si>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</si>
  <si>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</si>
  <si>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</si>
  <si>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</si>
  <si>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</si>
  <si>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</si>
  <si>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</si>
  <si>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</si>
  <si>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</si>
  <si>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</si>
  <si>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</si>
  <si>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</si>
  <si>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</si>
  <si>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</si>
  <si>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</si>
  <si>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</si>
  <si>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</si>
  <si>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</si>
  <si>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</si>
  <si>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</si>
  <si>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</si>
  <si>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</si>
  <si>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</si>
  <si>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</si>
  <si>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</si>
  <si>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</si>
  <si>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</si>
  <si>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</si>
  <si>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</si>
  <si>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</si>
  <si>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</si>
  <si>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</si>
  <si>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</si>
  <si>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</si>
  <si>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</si>
  <si>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</si>
  <si>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</si>
  <si>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</si>
  <si>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</si>
  <si>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</si>
  <si>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</si>
  <si>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</si>
  <si>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</si>
  <si>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</si>
  <si>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</si>
  <si>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</si>
  <si>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</si>
  <si>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</si>
  <si>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</si>
  <si>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</si>
  <si>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</si>
  <si>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</si>
  <si>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</si>
  <si>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</si>
  <si>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</si>
  <si>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</si>
  <si>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</si>
  <si>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</si>
  <si>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</si>
  <si>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</si>
  <si>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</si>
  <si>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</si>
  <si>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</si>
  <si>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</si>
  <si>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</si>
  <si>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</si>
  <si>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</si>
  <si>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</si>
  <si>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</si>
  <si>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</si>
  <si>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</si>
  <si>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</si>
  <si>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</si>
  <si>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</si>
  <si>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</si>
  <si>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</si>
  <si>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</si>
  <si>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</si>
  <si>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</si>
  <si>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</si>
  <si>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</si>
  <si>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</si>
  <si>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</si>
  <si>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</si>
  <si>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</si>
  <si>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</si>
  <si>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</si>
  <si>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</si>
  <si>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</si>
  <si>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</si>
  <si>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</si>
  <si>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</si>
  <si>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</si>
  <si>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</si>
  <si>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</si>
  <si>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</si>
  <si>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</si>
  <si>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</si>
  <si>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</si>
  <si>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</si>
  <si>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</si>
  <si>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</si>
  <si>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</si>
  <si>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</si>
  <si>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</si>
  <si>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</si>
  <si>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</si>
  <si>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</si>
  <si>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</si>
  <si>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</si>
  <si>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</si>
  <si>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</si>
  <si>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</si>
  <si>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</si>
  <si>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</si>
  <si>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</si>
  <si>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</si>
  <si>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</si>
  <si>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</si>
  <si>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</si>
  <si>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</si>
  <si>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</si>
  <si>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</si>
  <si>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</si>
  <si>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</si>
  <si>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</si>
  <si>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</si>
  <si>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</si>
  <si>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</si>
  <si>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</si>
  <si>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</si>
  <si>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</si>
  <si>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</si>
  <si>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</si>
  <si>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</si>
  <si>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</si>
  <si>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</si>
  <si>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</si>
  <si>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</si>
  <si>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</si>
  <si>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</si>
  <si>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</si>
  <si>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</si>
  <si>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</si>
  <si>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</si>
  <si>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</si>
  <si>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</si>
  <si>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</si>
  <si>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</si>
  <si>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</si>
  <si>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</si>
  <si>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</si>
  <si>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</si>
  <si>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</si>
  <si>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</si>
  <si>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</si>
  <si>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</si>
  <si>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</si>
  <si>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</si>
  <si>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</si>
  <si>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</si>
  <si>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</si>
  <si>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</si>
  <si>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</si>
  <si>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</si>
  <si>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</si>
  <si>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</si>
  <si>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</si>
  <si>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</si>
  <si>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</si>
  <si>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</si>
  <si>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</si>
  <si>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</si>
  <si>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</si>
  <si>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</si>
  <si>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</si>
  <si>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</si>
  <si>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</si>
  <si>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</si>
  <si>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</si>
  <si>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</si>
  <si>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</si>
  <si>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</si>
  <si>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</si>
  <si>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</si>
  <si>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</si>
  <si>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</si>
  <si>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</si>
  <si>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</si>
  <si>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</si>
  <si>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</si>
  <si>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</si>
  <si>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</si>
  <si>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</si>
  <si>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</si>
  <si>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</si>
  <si>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</si>
  <si>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</si>
  <si>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</si>
  <si>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</si>
  <si>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</si>
  <si>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</si>
  <si>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</si>
  <si>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</si>
  <si>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</si>
  <si>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</si>
  <si>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</si>
  <si>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</si>
  <si>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</si>
  <si>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</si>
  <si>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</si>
  <si>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</si>
  <si>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</si>
  <si>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</si>
  <si>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</si>
  <si>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</si>
  <si>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</si>
  <si>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</si>
  <si>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</si>
  <si>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</si>
  <si>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</si>
  <si>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</si>
  <si>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</si>
  <si>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</si>
  <si>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</si>
  <si>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</si>
  <si>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</si>
  <si>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</si>
  <si>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</si>
  <si>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</si>
  <si>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</si>
  <si>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</si>
  <si>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</si>
  <si>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</si>
  <si>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</si>
  <si>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</si>
  <si>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</si>
  <si>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</si>
  <si>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</si>
  <si>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</si>
  <si>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</si>
  <si>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</si>
  <si>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</si>
  <si>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</si>
  <si>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</si>
  <si>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</si>
  <si>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</si>
  <si>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</si>
  <si>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</si>
  <si>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</si>
  <si>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</si>
  <si>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</si>
  <si>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</si>
  <si>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</si>
  <si>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</si>
  <si>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</si>
  <si>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</si>
  <si>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</si>
  <si>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</si>
  <si>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</si>
  <si>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</si>
  <si>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</si>
  <si>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</si>
  <si>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</si>
  <si>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</si>
  <si>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</si>
  <si>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</si>
  <si>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</si>
  <si>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</si>
  <si>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</si>
  <si>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</si>
  <si>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</si>
  <si>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</si>
  <si>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</si>
  <si>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</si>
  <si>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</si>
  <si>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</si>
  <si>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</si>
  <si>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</si>
  <si>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</si>
  <si>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</si>
  <si>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</si>
  <si>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</si>
  <si>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</si>
  <si>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</si>
  <si>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</si>
  <si>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</si>
  <si>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</si>
  <si>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</si>
  <si>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</si>
  <si>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</si>
  <si>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</si>
  <si>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</si>
  <si>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</si>
  <si>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</si>
  <si>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</si>
  <si>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</si>
  <si>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</si>
  <si>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</si>
  <si>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</si>
  <si>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</si>
  <si>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</si>
  <si>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</si>
  <si>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</si>
  <si>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</si>
  <si>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</si>
  <si>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</si>
  <si>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</si>
  <si>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</si>
  <si>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</si>
  <si>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</si>
  <si>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</si>
  <si>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</si>
  <si>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</si>
  <si>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</si>
  <si>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</si>
  <si>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</si>
  <si>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</si>
  <si>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</si>
  <si>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</si>
  <si>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</si>
  <si>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</si>
  <si>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</si>
  <si>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</si>
  <si>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</si>
  <si>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</si>
  <si>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</si>
  <si>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</si>
  <si>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</si>
  <si>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</si>
  <si>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</si>
  <si>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</si>
  <si>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</si>
  <si>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</si>
  <si>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</si>
  <si>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</si>
  <si>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</si>
  <si>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</si>
  <si>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</si>
  <si>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</si>
  <si>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</si>
  <si>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</si>
  <si>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</si>
  <si>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</si>
  <si>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</si>
  <si>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</si>
  <si>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</si>
  <si>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</si>
  <si>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</si>
  <si>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</si>
  <si>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</si>
  <si>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</si>
  <si>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</si>
  <si>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</si>
  <si>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</si>
  <si>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</si>
  <si>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</si>
  <si>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</si>
  <si>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</si>
  <si>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</si>
  <si>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</si>
  <si>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</si>
  <si>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</si>
  <si>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</si>
  <si>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</si>
  <si>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</si>
  <si>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</si>
  <si>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</si>
  <si>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</si>
  <si>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</si>
  <si>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</si>
  <si>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</si>
  <si>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</si>
  <si>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</si>
  <si>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</si>
  <si>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</si>
  <si>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</si>
  <si>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</si>
  <si>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</si>
  <si>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</si>
  <si>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</si>
  <si>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</si>
  <si>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</si>
  <si>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</si>
  <si>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</si>
  <si>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</si>
  <si>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</si>
  <si>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</si>
  <si>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</si>
  <si>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</si>
  <si>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</si>
  <si>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</si>
  <si>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</si>
  <si>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</si>
  <si>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</si>
  <si>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</si>
  <si>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</si>
  <si>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</si>
  <si>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</si>
  <si>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</si>
  <si>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</si>
  <si>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</si>
  <si>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</si>
  <si>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</si>
  <si>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</si>
  <si>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</si>
  <si>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</si>
  <si>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</si>
  <si>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</si>
  <si>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</si>
  <si>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</si>
  <si>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</si>
  <si>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</si>
  <si>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</si>
  <si>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</si>
  <si>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</si>
  <si>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</si>
  <si>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</si>
  <si>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</si>
  <si>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</si>
  <si>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</si>
  <si>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</si>
  <si>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</si>
  <si>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</si>
  <si>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</si>
  <si>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</si>
  <si>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</si>
  <si>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</si>
  <si>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</si>
  <si>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</si>
  <si>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</si>
  <si>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</si>
  <si>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</si>
  <si>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</si>
  <si>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</si>
  <si>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</si>
  <si>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</si>
  <si>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</si>
  <si>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</si>
  <si>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</si>
  <si>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</si>
  <si>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</si>
  <si>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</si>
  <si>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</si>
  <si>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</si>
  <si>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</si>
  <si>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</si>
  <si>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</si>
  <si>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</si>
  <si>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</si>
  <si>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</si>
  <si>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</si>
  <si>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</si>
  <si>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</si>
  <si>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</si>
  <si>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</si>
  <si>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</si>
  <si>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</si>
  <si>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</si>
  <si>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</si>
  <si>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</si>
  <si>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</si>
  <si>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</si>
  <si>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</si>
  <si>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</si>
  <si>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</si>
  <si>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</si>
  <si>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</si>
  <si>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</si>
  <si>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</si>
  <si>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</si>
  <si>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</si>
  <si>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</si>
  <si>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</si>
  <si>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</si>
  <si>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</si>
  <si>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</si>
  <si>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</si>
  <si>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</si>
  <si>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</si>
  <si>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</si>
  <si>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</si>
  <si>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</si>
  <si>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</si>
  <si>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</si>
  <si>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</si>
  <si>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</si>
  <si>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</si>
  <si>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</si>
  <si>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</si>
  <si>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</si>
  <si>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</si>
  <si>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</si>
  <si>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</si>
  <si>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</si>
  <si>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</si>
  <si>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</si>
  <si>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</si>
  <si>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</si>
  <si>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</si>
  <si>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</si>
  <si>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</si>
  <si>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</si>
  <si>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</si>
  <si>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</si>
  <si>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</si>
  <si>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</si>
  <si>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</si>
  <si>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</si>
  <si>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</si>
  <si>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</si>
  <si>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</si>
  <si>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</si>
  <si>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</si>
  <si>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</si>
  <si>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</si>
  <si>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</si>
  <si>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</si>
  <si>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</si>
  <si>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</si>
  <si>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</si>
  <si>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</si>
  <si>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</si>
  <si>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</si>
  <si>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</si>
  <si>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</si>
  <si>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</si>
  <si>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</si>
  <si>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</si>
  <si>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</si>
  <si>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</si>
  <si>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</si>
  <si>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</si>
  <si>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</si>
  <si>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</si>
  <si>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</si>
  <si>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</si>
  <si>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</si>
  <si>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</si>
  <si>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</si>
  <si>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</si>
  <si>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</si>
  <si>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</si>
  <si>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</si>
  <si>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</si>
  <si>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</si>
  <si>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</si>
  <si>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</si>
  <si>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</si>
  <si>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</si>
  <si>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</si>
  <si>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</si>
  <si>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</si>
  <si>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</si>
  <si>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</si>
  <si>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</si>
  <si>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</si>
  <si>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</si>
  <si>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</si>
  <si>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</si>
  <si>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</si>
  <si>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</si>
  <si>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</si>
  <si>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</si>
  <si>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</si>
  <si>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</si>
  <si>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</si>
  <si>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</si>
  <si>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</si>
  <si>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</si>
  <si>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</si>
  <si>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</si>
  <si>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</si>
  <si>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</si>
  <si>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</si>
  <si>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</si>
  <si>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</si>
  <si>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</si>
  <si>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</si>
  <si>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</si>
  <si>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</si>
  <si>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</si>
  <si>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</si>
  <si>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</si>
  <si>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</si>
  <si>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</si>
  <si>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</si>
  <si>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</si>
  <si>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</si>
  <si>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</si>
  <si>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</si>
  <si>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</si>
  <si>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</si>
  <si>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</si>
  <si>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</si>
  <si>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</si>
  <si>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</si>
  <si>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</si>
  <si>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</si>
  <si>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</si>
  <si>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</si>
  <si>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</si>
  <si>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</si>
  <si>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</si>
  <si>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</si>
  <si>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</si>
  <si>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</si>
  <si>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</si>
  <si>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</si>
  <si>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</si>
  <si>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</si>
  <si>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</si>
  <si>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</si>
  <si>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</si>
  <si>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</si>
  <si>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</si>
  <si>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</si>
  <si>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</si>
  <si>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</si>
  <si>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</si>
  <si>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</si>
  <si>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</si>
  <si>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</si>
  <si>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</si>
  <si>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</si>
  <si>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</si>
  <si>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</si>
  <si>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</si>
  <si>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</si>
  <si>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</si>
  <si>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</si>
  <si>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</si>
  <si>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</si>
  <si>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</si>
  <si>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</si>
  <si>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</si>
  <si>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</si>
  <si>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</si>
  <si>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</si>
  <si>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</si>
  <si>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</si>
  <si>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</si>
  <si>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</si>
  <si>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</si>
  <si>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</si>
  <si>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</si>
  <si>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</si>
  <si>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</si>
  <si>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</si>
  <si>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</si>
  <si>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</si>
  <si>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</si>
  <si>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</si>
  <si>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</si>
  <si>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</si>
  <si>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</si>
  <si>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</si>
  <si>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</si>
  <si>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</si>
  <si>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</si>
  <si>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</si>
  <si>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</si>
  <si>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</si>
  <si>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</si>
  <si>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</si>
  <si>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</si>
  <si>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</si>
  <si>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</si>
  <si>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</si>
  <si>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</si>
  <si>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</si>
  <si>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</si>
  <si>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</si>
  <si>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</si>
  <si>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</si>
  <si>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</si>
  <si>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</si>
  <si>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</si>
  <si>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</si>
  <si>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</si>
  <si>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</si>
  <si>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</si>
  <si>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</si>
  <si>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</si>
  <si>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</si>
  <si>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</si>
  <si>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</si>
  <si>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</si>
  <si>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</si>
  <si>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</si>
  <si>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</si>
  <si>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</si>
  <si>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</si>
  <si>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</si>
  <si>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</si>
  <si>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</si>
  <si>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</si>
  <si>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</si>
  <si>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</si>
  <si>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</si>
  <si>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</si>
  <si>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</si>
  <si>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</si>
  <si>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</si>
  <si>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</si>
  <si>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</si>
  <si>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</si>
  <si>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</si>
  <si>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</si>
  <si>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</si>
  <si>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</si>
  <si>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</si>
  <si>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</si>
  <si>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</si>
  <si>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</si>
  <si>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</si>
  <si>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</si>
  <si>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</si>
  <si>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</si>
  <si>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</si>
  <si>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</si>
  <si>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</si>
  <si>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</si>
  <si>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</si>
  <si>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</si>
  <si>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</si>
  <si>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</si>
  <si>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</si>
  <si>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</si>
  <si>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</si>
  <si>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</si>
  <si>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</si>
  <si>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</si>
  <si>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</si>
  <si>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</si>
  <si>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</si>
  <si>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</si>
  <si>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</si>
  <si>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</si>
  <si>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</si>
  <si>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</si>
  <si>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</si>
  <si>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</si>
  <si>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</si>
  <si>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</si>
  <si>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</si>
  <si>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</si>
  <si>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</si>
  <si>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</si>
  <si>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</si>
  <si>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</si>
  <si>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</si>
  <si>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</si>
  <si>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</si>
  <si>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</si>
  <si>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</si>
  <si>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</si>
  <si>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</si>
  <si>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</si>
  <si>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</si>
  <si>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</si>
  <si>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</si>
  <si>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</si>
  <si>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</si>
  <si>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</si>
  <si>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</si>
  <si>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</si>
  <si>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</si>
  <si>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</si>
  <si>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</si>
  <si>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</si>
  <si>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</si>
  <si>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</si>
  <si>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</si>
  <si>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</si>
  <si>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</si>
  <si>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</si>
  <si>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</si>
  <si>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</si>
  <si>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</si>
  <si>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</si>
  <si>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</si>
  <si>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</si>
  <si>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</si>
  <si>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</si>
  <si>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</si>
  <si>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</si>
  <si>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</si>
  <si>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</si>
  <si>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</si>
  <si>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</si>
  <si>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</si>
  <si>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</si>
  <si>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</si>
  <si>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</si>
  <si>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</si>
  <si>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</si>
  <si>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</si>
  <si>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</si>
  <si>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</si>
  <si>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</si>
  <si>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</si>
  <si>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</si>
  <si>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</si>
  <si>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</si>
  <si>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</si>
  <si>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</si>
  <si>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</si>
  <si>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</si>
  <si>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</si>
  <si>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</si>
  <si>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</si>
  <si>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</si>
  <si>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</si>
  <si>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</si>
  <si>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</si>
  <si>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</si>
  <si>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</si>
  <si>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</si>
  <si>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</si>
  <si>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</si>
  <si>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</si>
  <si>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</si>
  <si>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</si>
  <si>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</si>
  <si>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</si>
  <si>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</si>
  <si>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</si>
  <si>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</si>
  <si>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</si>
  <si>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</si>
  <si>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</si>
  <si>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</si>
  <si>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</si>
  <si>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</si>
  <si>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</si>
  <si>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</si>
  <si>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</si>
  <si>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</si>
  <si>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</si>
  <si>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</si>
  <si>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</si>
  <si>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</si>
  <si>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</si>
  <si>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</si>
  <si>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</si>
  <si>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</si>
  <si>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</si>
  <si>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</si>
  <si>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</si>
  <si>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</si>
  <si>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</si>
  <si>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</si>
  <si>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</si>
  <si>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</si>
  <si>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</si>
  <si>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</si>
  <si>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</si>
  <si>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</si>
  <si>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</si>
  <si>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</si>
  <si>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</si>
  <si>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</si>
  <si>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</si>
  <si>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</si>
  <si>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</si>
  <si>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</si>
  <si>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</si>
  <si>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</si>
  <si>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</si>
  <si>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</si>
  <si>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</si>
  <si>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</si>
  <si>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</si>
  <si>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</si>
  <si>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</si>
  <si>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</si>
  <si>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</si>
  <si>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</si>
  <si>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</si>
  <si>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</si>
  <si>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</si>
  <si>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</si>
  <si>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</si>
  <si>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</si>
  <si>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</si>
  <si>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</si>
  <si>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</si>
  <si>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</si>
  <si>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</si>
  <si>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</si>
  <si>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</si>
  <si>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</si>
  <si>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</si>
  <si>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</si>
  <si>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</si>
  <si>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</si>
  <si>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</si>
  <si>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</si>
  <si>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</si>
  <si>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</si>
  <si>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</si>
  <si>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</si>
  <si>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</si>
  <si>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</si>
  <si>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</si>
  <si>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</si>
  <si>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</si>
  <si>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</si>
  <si>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</si>
  <si>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</si>
  <si>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</si>
  <si>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</si>
  <si>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</si>
  <si>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</si>
  <si>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</si>
  <si>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</si>
  <si>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</si>
  <si>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</si>
  <si>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</si>
  <si>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</si>
  <si>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</si>
  <si>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</si>
  <si>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</si>
  <si>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</si>
  <si>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</si>
  <si>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</si>
  <si>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</si>
  <si>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</si>
  <si>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</si>
  <si>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</si>
  <si>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</si>
  <si>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</si>
  <si>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</si>
  <si>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</si>
  <si>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</si>
  <si>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</si>
  <si>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</si>
  <si>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</si>
  <si>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</si>
  <si>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</si>
  <si>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</si>
  <si>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</si>
  <si>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</si>
  <si>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</si>
  <si>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</si>
  <si>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</si>
  <si>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</si>
  <si>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</si>
  <si>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</si>
  <si>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</si>
  <si>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</si>
  <si>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</si>
  <si>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</si>
  <si>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</si>
  <si>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</si>
  <si>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</si>
  <si>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</si>
  <si>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</si>
  <si>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</si>
  <si>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</si>
  <si>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</si>
  <si>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</si>
  <si>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</si>
  <si>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</si>
  <si>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</si>
  <si>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</si>
  <si>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</si>
  <si>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</si>
  <si>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</si>
  <si>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</si>
  <si>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</si>
  <si>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</si>
  <si>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</si>
  <si>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</si>
  <si>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</si>
  <si>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</si>
  <si>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</si>
  <si>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</si>
  <si>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</si>
  <si>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</si>
  <si>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</si>
  <si>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</si>
  <si>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</si>
  <si>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</si>
  <si>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</si>
  <si>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</si>
  <si>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</si>
  <si>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</si>
  <si>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</si>
  <si>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</si>
  <si>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</si>
  <si>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</si>
  <si>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</si>
  <si>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</si>
  <si>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</si>
  <si>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</si>
  <si>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</si>
  <si>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</si>
  <si>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</si>
  <si>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</si>
  <si>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</si>
  <si>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</si>
  <si>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</si>
  <si>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</si>
  <si>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</si>
  <si>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</si>
  <si>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</si>
  <si>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</si>
  <si>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</si>
  <si>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</si>
  <si>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</si>
  <si>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</si>
  <si>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</si>
  <si>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</si>
  <si>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</si>
  <si>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</si>
  <si>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</si>
  <si>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</si>
  <si>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</si>
  <si>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</si>
  <si>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</si>
  <si>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</si>
  <si>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</si>
  <si>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</si>
  <si>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</si>
  <si>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</si>
  <si>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</si>
  <si>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</si>
  <si>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</si>
  <si>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</si>
  <si>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</si>
  <si>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</si>
  <si>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</si>
  <si>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</si>
  <si>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</si>
  <si>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</si>
  <si>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</si>
  <si>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</si>
  <si>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</si>
  <si>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</si>
  <si>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</si>
  <si>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</si>
  <si>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</si>
  <si>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</si>
  <si>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</si>
  <si>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</si>
  <si>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</si>
  <si>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</si>
  <si>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</si>
  <si>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</si>
  <si>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</si>
  <si>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</si>
  <si>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</si>
  <si>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</si>
  <si>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</si>
  <si>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</si>
  <si>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</si>
  <si>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</si>
  <si>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</si>
  <si>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</si>
  <si>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</si>
  <si>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</si>
  <si>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</si>
  <si>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</si>
  <si>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</si>
  <si>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</si>
  <si>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</si>
  <si>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</si>
  <si>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</si>
  <si>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</si>
  <si>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</si>
  <si>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</si>
  <si>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</si>
  <si>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</si>
  <si>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</si>
  <si>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</si>
  <si>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</si>
  <si>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</si>
  <si>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</si>
  <si>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</si>
  <si>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</si>
  <si>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</si>
  <si>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</si>
  <si>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</si>
  <si>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</si>
  <si>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</si>
  <si>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</si>
  <si>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</si>
  <si>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</si>
  <si>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</si>
  <si>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</si>
  <si>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</si>
  <si>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</si>
  <si>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</si>
  <si>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</si>
  <si>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</si>
  <si>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</si>
  <si>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</si>
  <si>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</si>
  <si>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</si>
  <si>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</si>
  <si>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</si>
  <si>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</si>
  <si>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</si>
  <si>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</si>
  <si>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</si>
  <si>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</si>
  <si>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</si>
  <si>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</si>
  <si>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</si>
  <si>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</si>
  <si>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</si>
  <si>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</si>
  <si>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</si>
  <si>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</si>
  <si>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</si>
  <si>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</si>
  <si>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</si>
  <si>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</si>
  <si>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</si>
  <si>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</si>
  <si>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</si>
  <si>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</si>
  <si>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</si>
  <si>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</si>
  <si>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</si>
  <si>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</si>
  <si>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</si>
  <si>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</si>
  <si>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</si>
  <si>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</si>
  <si>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</si>
  <si>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</si>
  <si>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</si>
  <si>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</si>
  <si>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</si>
  <si>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</si>
  <si>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</si>
  <si>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</si>
  <si>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</si>
  <si>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</si>
  <si>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</si>
  <si>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</si>
  <si>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</si>
  <si>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</si>
  <si>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</si>
  <si>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</si>
  <si>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</si>
  <si>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</si>
  <si>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</si>
  <si>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</si>
  <si>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</si>
  <si>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</si>
  <si>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</si>
  <si>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</si>
  <si>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</si>
  <si>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</si>
  <si>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</si>
  <si>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</si>
  <si>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</si>
  <si>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</si>
  <si>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</si>
  <si>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</si>
  <si>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</si>
  <si>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</si>
  <si>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</si>
  <si>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</si>
  <si>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</si>
  <si>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</si>
  <si>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</si>
  <si>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</si>
  <si>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</si>
  <si>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</si>
  <si>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</si>
  <si>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</si>
  <si>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</si>
  <si>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</si>
  <si>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</si>
  <si>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</si>
  <si>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</si>
  <si>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</si>
  <si>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</si>
  <si>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</si>
  <si>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</si>
  <si>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</si>
  <si>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</si>
  <si>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</si>
  <si>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</si>
  <si>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</si>
  <si>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</si>
  <si>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</si>
  <si>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</si>
  <si>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</si>
  <si>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</si>
  <si>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</si>
  <si>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</si>
  <si>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</si>
  <si>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</si>
  <si>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</si>
  <si>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</si>
  <si>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</si>
  <si>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</si>
  <si>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</si>
  <si>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</si>
  <si>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</si>
  <si>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</si>
  <si>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</si>
  <si>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</si>
  <si>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</si>
  <si>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</si>
  <si>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</si>
  <si>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</si>
  <si>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</si>
  <si>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</si>
  <si>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</si>
  <si>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</si>
  <si>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</si>
  <si>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</si>
  <si>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</si>
  <si>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</si>
  <si>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</si>
  <si>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</si>
  <si>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</si>
  <si>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</si>
  <si>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</si>
  <si>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</si>
  <si>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</si>
  <si>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</si>
  <si>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</si>
  <si>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</si>
  <si>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</si>
  <si>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</si>
  <si>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</si>
  <si>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</si>
  <si>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</si>
  <si>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</si>
  <si>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</si>
  <si>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</si>
  <si>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</si>
  <si>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</si>
  <si>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</si>
  <si>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</si>
  <si>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</si>
  <si>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</si>
  <si>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</si>
  <si>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</si>
  <si>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</si>
  <si>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</si>
  <si>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</si>
  <si>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</si>
  <si>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</si>
  <si>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</si>
  <si>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</si>
  <si>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</si>
  <si>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</si>
  <si>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</si>
  <si>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</si>
  <si>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</si>
  <si>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</si>
  <si>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</si>
  <si>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</si>
  <si>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</si>
  <si>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</si>
  <si>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</si>
  <si>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</si>
  <si>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</si>
  <si>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</si>
  <si>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</si>
  <si>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</si>
  <si>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</si>
  <si>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</si>
  <si>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</si>
  <si>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</si>
  <si>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</si>
  <si>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</si>
  <si>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</si>
  <si>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</si>
  <si>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</si>
  <si>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</si>
  <si>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</si>
  <si>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</si>
  <si>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</si>
  <si>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</si>
  <si>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</si>
  <si>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</si>
  <si>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</si>
  <si>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</si>
  <si>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</si>
  <si>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</si>
  <si>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</si>
  <si>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</si>
  <si>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</si>
  <si>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</si>
  <si>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</si>
  <si>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</si>
  <si>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</si>
  <si>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</si>
  <si>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</si>
  <si>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</si>
  <si>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</si>
  <si>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</si>
  <si>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</si>
  <si>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</si>
  <si>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</si>
  <si>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</si>
  <si>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</si>
  <si>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</si>
  <si>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</si>
  <si>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</si>
  <si>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</si>
  <si>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</si>
  <si>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</si>
  <si>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</si>
  <si>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</si>
  <si>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</si>
  <si>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</si>
  <si>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</si>
  <si>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</si>
  <si>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</si>
  <si>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</si>
  <si>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</si>
  <si>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</si>
  <si>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</si>
  <si>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</si>
  <si>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</si>
  <si>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</si>
  <si>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</si>
  <si>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</si>
  <si>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</si>
  <si>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</si>
  <si>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</si>
  <si>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</si>
  <si>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</si>
  <si>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</si>
  <si>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</si>
  <si>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</si>
  <si>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</si>
  <si>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</si>
  <si>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</si>
  <si>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</si>
  <si>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</si>
  <si>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</si>
  <si>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</si>
  <si>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</si>
  <si>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</si>
  <si>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</si>
  <si>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</si>
  <si>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</si>
  <si>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</si>
  <si>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</si>
  <si>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</si>
  <si>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</si>
  <si>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</si>
  <si>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</si>
  <si>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</si>
  <si>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</si>
  <si>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</si>
  <si>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</si>
  <si>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</si>
  <si>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</si>
  <si>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</si>
  <si>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</si>
  <si>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</si>
  <si>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</si>
  <si>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</si>
  <si>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</si>
  <si>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</si>
  <si>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</si>
  <si>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</si>
  <si>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</si>
  <si>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</si>
  <si>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</si>
  <si>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</si>
  <si>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</si>
  <si>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</si>
  <si>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</si>
  <si>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</si>
  <si>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</si>
  <si>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</si>
  <si>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</si>
  <si>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</si>
  <si>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</si>
  <si>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</si>
  <si>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</si>
  <si>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</si>
  <si>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</si>
  <si>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</si>
  <si>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</si>
  <si>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</si>
  <si>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</si>
  <si>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</si>
  <si>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</si>
  <si>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</si>
  <si>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</si>
  <si>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</si>
  <si>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</si>
  <si>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</si>
  <si>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</si>
  <si>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</si>
  <si>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</si>
  <si>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</si>
  <si>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</si>
  <si>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</si>
  <si>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</si>
  <si>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</si>
  <si>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</si>
  <si>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</si>
  <si>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</si>
  <si>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</si>
  <si>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</si>
  <si>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</si>
  <si>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</si>
  <si>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</si>
  <si>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</si>
  <si>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</si>
  <si>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</si>
  <si>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</si>
  <si>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</si>
  <si>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</si>
  <si>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</si>
  <si>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</si>
  <si>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</si>
  <si>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</si>
  <si>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</si>
  <si>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</si>
  <si>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</si>
  <si>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</si>
  <si>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</si>
  <si>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</si>
  <si>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</si>
  <si>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</si>
  <si>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</si>
  <si>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</si>
  <si>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</si>
  <si>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</si>
  <si>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</si>
  <si>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</si>
  <si>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</si>
  <si>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</si>
  <si>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</si>
  <si>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</si>
  <si>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</si>
  <si>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</si>
  <si>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</si>
  <si>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</si>
  <si>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</si>
  <si>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</si>
  <si>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</si>
  <si>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</si>
  <si>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</si>
  <si>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</si>
  <si>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</si>
  <si>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</si>
  <si>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</si>
  <si>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</si>
  <si>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</si>
  <si>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</si>
  <si>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</si>
  <si>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</si>
  <si>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</si>
  <si>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</si>
  <si>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</si>
  <si>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</si>
  <si>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</si>
  <si>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</si>
  <si>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</si>
  <si>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</si>
  <si>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</si>
  <si>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</si>
  <si>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</si>
  <si>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</si>
  <si>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</si>
  <si>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</si>
  <si>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</si>
  <si>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</si>
  <si>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</si>
  <si>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</si>
  <si>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</si>
  <si>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</si>
  <si>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</si>
  <si>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</si>
  <si>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</si>
  <si>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</si>
  <si>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</si>
  <si>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</si>
  <si>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</si>
  <si>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</si>
  <si>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</si>
  <si>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</si>
  <si>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</si>
  <si>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</si>
  <si>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</si>
  <si>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</si>
  <si>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</si>
  <si>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</si>
  <si>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</si>
  <si>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</si>
  <si>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</si>
  <si>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</si>
  <si>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</si>
  <si>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</si>
  <si>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</si>
  <si>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</si>
  <si>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</si>
  <si>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</si>
  <si>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</si>
  <si>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</si>
  <si>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</si>
  <si>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</si>
  <si>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</si>
  <si>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</si>
  <si>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</si>
  <si>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</si>
  <si>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</si>
  <si>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</si>
  <si>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</si>
  <si>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</si>
  <si>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</si>
  <si>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</si>
  <si>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</si>
  <si>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</si>
  <si>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</si>
  <si>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</si>
  <si>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</si>
  <si>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</si>
  <si>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</si>
  <si>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</si>
  <si>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</si>
  <si>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</si>
  <si>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</si>
  <si>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</si>
  <si>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</si>
  <si>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</si>
  <si>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</si>
  <si>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</si>
  <si>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</si>
  <si>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</si>
  <si>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</si>
  <si>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</si>
  <si>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</si>
  <si>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</si>
  <si>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</si>
  <si>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</si>
  <si>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</si>
  <si>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</si>
  <si>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</si>
  <si>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</si>
  <si>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</si>
  <si>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</si>
  <si>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</si>
  <si>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</si>
  <si>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</si>
  <si>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</si>
  <si>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</si>
  <si>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</si>
  <si>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</si>
  <si>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</si>
  <si>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</si>
  <si>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</si>
  <si>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</si>
  <si>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</si>
  <si>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</si>
  <si>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</si>
  <si>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</si>
  <si>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</si>
  <si>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</si>
  <si>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</si>
  <si>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</si>
  <si>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</si>
  <si>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</si>
  <si>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</si>
  <si>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</si>
  <si>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</si>
  <si>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</si>
  <si>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</si>
  <si>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</si>
  <si>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</si>
  <si>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</si>
  <si>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</si>
  <si>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</si>
  <si>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</si>
  <si>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</si>
  <si>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</si>
  <si>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</si>
  <si>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</si>
  <si>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</si>
  <si>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</si>
  <si>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</si>
  <si>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</si>
  <si>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</si>
  <si>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</si>
  <si>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</si>
  <si>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</si>
  <si>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</si>
  <si>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</si>
  <si>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</si>
  <si>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</si>
  <si>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</si>
  <si>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</si>
  <si>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</si>
  <si>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</si>
  <si>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</si>
  <si>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</si>
  <si>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</si>
  <si>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</si>
  <si>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</si>
  <si>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</si>
  <si>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</si>
  <si>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</si>
  <si>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</si>
  <si>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</si>
  <si>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</si>
  <si>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</si>
  <si>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</si>
  <si>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</si>
  <si>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</si>
  <si>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</si>
  <si>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</si>
  <si>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</si>
  <si>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</si>
  <si>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</si>
  <si>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</si>
  <si>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</si>
  <si>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</si>
  <si>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</si>
  <si>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</si>
  <si>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</si>
  <si>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</si>
  <si>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</si>
  <si>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</si>
  <si>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</si>
  <si>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</si>
  <si>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</si>
  <si>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</si>
  <si>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</si>
  <si>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</si>
  <si>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</si>
  <si>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</si>
  <si>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</si>
  <si>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</si>
  <si>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</si>
  <si>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</si>
  <si>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</si>
  <si>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</si>
  <si>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</si>
  <si>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</si>
  <si>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</si>
  <si>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</si>
  <si>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</si>
  <si>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</si>
  <si>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</si>
  <si>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</si>
  <si>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</si>
  <si>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</si>
  <si>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</si>
  <si>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</si>
  <si>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</si>
  <si>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</si>
  <si>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</si>
  <si>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</si>
  <si>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</si>
  <si>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</si>
  <si>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</si>
  <si>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</si>
  <si>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</si>
  <si>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</si>
  <si>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</si>
  <si>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</si>
  <si>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</si>
  <si>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</si>
  <si>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</si>
  <si>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</si>
  <si>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</si>
  <si>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</si>
  <si>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</si>
  <si>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</si>
  <si>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</si>
  <si>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</si>
  <si>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</si>
  <si>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</si>
  <si>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</si>
  <si>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</si>
  <si>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</si>
  <si>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</si>
  <si>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</si>
  <si>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</si>
  <si>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</si>
  <si>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</si>
  <si>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</si>
  <si>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</si>
  <si>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</si>
  <si>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</si>
  <si>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</si>
  <si>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</si>
  <si>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</si>
  <si>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</si>
  <si>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</si>
  <si>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</si>
  <si>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</si>
  <si>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</si>
  <si>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</si>
  <si>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</si>
  <si>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</si>
  <si>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</si>
  <si>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</si>
  <si>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</si>
  <si>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</si>
  <si>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</si>
  <si>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</si>
  <si>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</si>
  <si>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</si>
  <si>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</si>
  <si>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</si>
  <si>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</si>
  <si>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</si>
  <si>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</si>
  <si>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</si>
  <si>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</si>
  <si>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</si>
  <si>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</si>
  <si>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</si>
  <si>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</si>
  <si>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</si>
  <si>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</si>
  <si>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</si>
  <si>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</si>
  <si>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</si>
  <si>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</si>
  <si>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</si>
  <si>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</si>
  <si>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</si>
  <si>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</si>
  <si>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</si>
  <si>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</si>
  <si>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</si>
  <si>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</si>
  <si>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</si>
  <si>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</si>
  <si>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</si>
  <si>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</si>
  <si>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</si>
  <si>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</si>
  <si>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</si>
  <si>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</si>
  <si>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</si>
  <si>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</si>
  <si>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</si>
  <si>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</si>
  <si>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</si>
  <si>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</si>
  <si>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</si>
  <si>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</si>
  <si>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</si>
  <si>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</si>
  <si>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</si>
  <si>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</si>
  <si>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</si>
  <si>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</si>
  <si>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</si>
  <si>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</si>
  <si>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</si>
  <si>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</si>
  <si>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</si>
  <si>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</si>
  <si>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</si>
  <si>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</si>
  <si>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</si>
  <si>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</si>
  <si>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</si>
  <si>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</si>
  <si>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</si>
  <si>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</si>
  <si>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</si>
  <si>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</si>
  <si>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</si>
  <si>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</si>
  <si>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</si>
  <si>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</si>
  <si>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</si>
  <si>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</si>
  <si>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</si>
  <si>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</si>
  <si>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</si>
  <si>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</si>
  <si>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</si>
  <si>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</si>
  <si>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</si>
  <si>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</si>
  <si>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</si>
  <si>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</si>
  <si>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</si>
  <si>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</si>
  <si>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</si>
  <si>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</si>
  <si>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</si>
  <si>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</si>
  <si>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</si>
  <si>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</si>
  <si>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</si>
  <si>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</si>
  <si>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</si>
  <si>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</si>
  <si>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</si>
  <si>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</si>
  <si>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</si>
  <si>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</si>
  <si>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</si>
  <si>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</si>
  <si>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</si>
  <si>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</si>
  <si>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</si>
  <si>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</si>
  <si>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</si>
  <si>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</si>
  <si>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</si>
  <si>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</si>
  <si>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</si>
  <si>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</si>
  <si>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</si>
  <si>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</si>
  <si>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</si>
  <si>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</si>
  <si>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</si>
  <si>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</si>
  <si>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</si>
  <si>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</si>
  <si>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</si>
  <si>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</si>
  <si>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</si>
  <si>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</si>
  <si>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</si>
  <si>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</si>
  <si>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</si>
  <si>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</si>
  <si>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</si>
  <si>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</si>
  <si>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</si>
  <si>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</si>
  <si>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</si>
  <si>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</si>
  <si>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</si>
  <si>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</si>
  <si>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</si>
  <si>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</si>
  <si>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</si>
  <si>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</si>
  <si>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</si>
  <si>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</si>
  <si>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</si>
  <si>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</si>
  <si>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</si>
  <si>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</si>
  <si>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</si>
  <si>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</si>
  <si>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</si>
  <si>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</si>
  <si>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</si>
  <si>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</si>
  <si>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</si>
  <si>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</si>
  <si>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</si>
  <si>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</si>
  <si>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</si>
  <si>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</si>
  <si>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</si>
  <si>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</si>
  <si>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</si>
  <si>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</si>
  <si>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</si>
  <si>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</si>
  <si>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</si>
  <si>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</si>
  <si>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</si>
  <si>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</si>
  <si>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</si>
  <si>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</si>
  <si>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</si>
  <si>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</si>
  <si>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</si>
  <si>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</si>
  <si>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</si>
  <si>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</si>
  <si>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</si>
  <si>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</si>
  <si>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</si>
  <si>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</si>
  <si>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</si>
  <si>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</si>
  <si>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</si>
  <si>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</si>
  <si>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</si>
  <si>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</si>
  <si>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</si>
  <si>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</si>
  <si>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</si>
  <si>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</si>
  <si>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</si>
  <si>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</si>
  <si>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</si>
  <si>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</si>
  <si>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</si>
  <si>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</si>
  <si>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</si>
  <si>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</si>
  <si>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</si>
  <si>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</si>
  <si>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</si>
  <si>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</si>
  <si>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</si>
  <si>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</si>
  <si>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</si>
  <si>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</si>
  <si>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</si>
  <si>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</si>
  <si>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</si>
  <si>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</si>
  <si>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</si>
  <si>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</si>
  <si>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</si>
  <si>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</si>
  <si>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</si>
  <si>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</si>
  <si>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</si>
  <si>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</si>
  <si>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</si>
  <si>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</si>
  <si>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</si>
  <si>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</si>
  <si>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</si>
  <si>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</si>
  <si>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</si>
  <si>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</si>
  <si>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</si>
  <si>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</si>
  <si>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</si>
  <si>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</si>
  <si>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</si>
  <si>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</si>
  <si>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</si>
  <si>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</si>
  <si>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</si>
  <si>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</si>
  <si>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</si>
  <si>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</si>
  <si>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</si>
  <si>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</si>
  <si>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</si>
  <si>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</si>
  <si>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</si>
  <si>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</si>
  <si>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</si>
  <si>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</si>
  <si>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</si>
  <si>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</si>
  <si>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</si>
  <si>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</si>
  <si>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</si>
  <si>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</si>
  <si>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</si>
  <si>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</si>
  <si>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</si>
  <si>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</si>
  <si>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</si>
  <si>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</si>
  <si>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</si>
  <si>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</si>
  <si>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</si>
  <si>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</si>
  <si>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</si>
  <si>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</si>
  <si>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</si>
  <si>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</si>
  <si>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</si>
  <si>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</si>
  <si>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</si>
  <si>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</si>
  <si>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</si>
  <si>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</si>
  <si>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</si>
  <si>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</si>
  <si>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</si>
  <si>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</si>
  <si>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</si>
  <si>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</si>
  <si>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</si>
  <si>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</si>
  <si>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</si>
  <si>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</si>
  <si>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</si>
  <si>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</si>
  <si>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</si>
  <si>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</si>
  <si>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</si>
  <si>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</si>
  <si>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</si>
  <si>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</si>
  <si>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</si>
  <si>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</si>
  <si>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</si>
  <si>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</si>
  <si>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</si>
  <si>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</si>
  <si>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</si>
  <si>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</si>
  <si>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</si>
  <si>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</si>
  <si>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</si>
  <si>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</si>
  <si>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</si>
  <si>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</si>
  <si>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</si>
  <si>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</si>
  <si>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</si>
  <si>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</si>
  <si>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</si>
  <si>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</si>
  <si>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</si>
  <si>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</si>
  <si>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</si>
  <si>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</si>
  <si>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</si>
  <si>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</si>
  <si>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</si>
  <si>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</si>
  <si>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</si>
  <si>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</si>
  <si>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</si>
  <si>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</si>
  <si>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</si>
  <si>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</si>
  <si>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</si>
  <si>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</si>
  <si>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</si>
  <si>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</si>
  <si>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</si>
  <si>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</si>
  <si>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</si>
  <si>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</si>
  <si>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</si>
  <si>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</si>
  <si>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</si>
  <si>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</si>
  <si>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</si>
  <si>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</si>
  <si>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</si>
  <si>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</si>
  <si>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</si>
  <si>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</si>
  <si>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</si>
  <si>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</si>
  <si>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</si>
  <si>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</si>
  <si>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</si>
  <si>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</si>
  <si>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</si>
  <si>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</si>
  <si>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</si>
  <si>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</si>
  <si>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</si>
  <si>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</si>
  <si>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</si>
  <si>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</si>
  <si>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</si>
  <si>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</si>
  <si>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</si>
  <si>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</si>
  <si>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</si>
  <si>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</si>
  <si>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</si>
  <si>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</si>
  <si>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</si>
  <si>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</si>
  <si>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</si>
  <si>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</si>
  <si>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</si>
  <si>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</si>
  <si>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</si>
  <si>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</si>
  <si>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</si>
  <si>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</si>
  <si>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</si>
  <si>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</si>
  <si>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</si>
  <si>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</si>
  <si>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</si>
  <si>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</si>
  <si>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</si>
  <si>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</si>
  <si>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</si>
  <si>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</si>
  <si>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</si>
  <si>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</si>
  <si>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</si>
  <si>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</si>
  <si>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</si>
  <si>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</si>
  <si>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</si>
  <si>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</si>
  <si>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</si>
  <si>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</si>
  <si>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</si>
  <si>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</si>
  <si>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</si>
  <si>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</si>
  <si>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</si>
  <si>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</si>
  <si>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</si>
  <si>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</si>
  <si>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</si>
  <si>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</si>
  <si>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</si>
  <si>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</si>
  <si>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</si>
  <si>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</si>
  <si>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</si>
  <si>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</si>
  <si>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</si>
  <si>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</si>
  <si>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</si>
  <si>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</si>
  <si>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</si>
  <si>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</si>
  <si>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</si>
  <si>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</si>
  <si>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</si>
  <si>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</si>
  <si>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</si>
  <si>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</si>
  <si>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</si>
  <si>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</si>
  <si>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</si>
  <si>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</si>
  <si>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</si>
  <si>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</si>
  <si>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</si>
  <si>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</si>
  <si>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</si>
  <si>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</si>
  <si>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</si>
  <si>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</si>
  <si>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</si>
  <si>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</si>
  <si>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</si>
  <si>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</si>
  <si>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</si>
  <si>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</si>
  <si>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</si>
  <si>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</si>
  <si>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</si>
  <si>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</si>
  <si>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</si>
  <si>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</si>
  <si>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</si>
  <si>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</si>
  <si>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</si>
  <si>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</si>
  <si>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</si>
  <si>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</si>
  <si>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</si>
  <si>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</si>
  <si>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</si>
  <si>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</si>
  <si>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</si>
  <si>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</si>
  <si>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</si>
  <si>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</si>
  <si>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</si>
  <si>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</si>
  <si>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</si>
  <si>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</si>
  <si>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</si>
  <si>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</si>
  <si>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</si>
  <si>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</si>
  <si>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</si>
  <si>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</si>
  <si>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</si>
  <si>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</si>
  <si>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</si>
  <si>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</si>
  <si>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</si>
  <si>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</si>
  <si>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</si>
  <si>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</si>
  <si>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</si>
  <si>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</si>
  <si>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</si>
  <si>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</si>
  <si>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</si>
  <si>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</si>
  <si>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</si>
  <si>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</si>
  <si>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</si>
  <si>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</si>
  <si>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</si>
  <si>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</si>
  <si>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</si>
  <si>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</si>
  <si>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</si>
  <si>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</si>
  <si>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</si>
  <si>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</si>
  <si>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</si>
  <si>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</si>
  <si>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</si>
  <si>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</si>
  <si>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</si>
  <si>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</si>
  <si>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</si>
  <si>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</si>
  <si>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</si>
  <si>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</si>
  <si>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</si>
  <si>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</si>
  <si>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</si>
  <si>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</si>
  <si>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</si>
  <si>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</si>
  <si>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</si>
  <si>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</si>
  <si>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</si>
  <si>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</si>
  <si>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</si>
  <si>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</si>
  <si>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</si>
  <si>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</si>
  <si>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</si>
  <si>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</si>
  <si>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</si>
  <si>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</si>
  <si>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</si>
  <si>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</si>
  <si>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</si>
  <si>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</si>
  <si>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</si>
  <si>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</si>
  <si>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</si>
  <si>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</si>
  <si>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</si>
  <si>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</si>
  <si>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</si>
  <si>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</si>
  <si>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</si>
  <si>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</si>
  <si>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</si>
  <si>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</si>
  <si>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</si>
  <si>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</si>
  <si>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</si>
  <si>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</si>
  <si>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</si>
  <si>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</si>
  <si>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</si>
  <si>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</si>
  <si>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</si>
  <si>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</si>
  <si>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</si>
  <si>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</si>
  <si>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</si>
  <si>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</si>
  <si>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</si>
  <si>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</si>
  <si>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</si>
  <si>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</si>
  <si>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</si>
  <si>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</si>
  <si>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</si>
  <si>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</si>
  <si>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</si>
  <si>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</si>
  <si>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</si>
  <si>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</si>
  <si>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</si>
  <si>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</si>
  <si>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</si>
  <si>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</si>
  <si>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</si>
  <si>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</si>
  <si>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</si>
  <si>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</si>
  <si>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</si>
  <si>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</si>
  <si>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</si>
  <si>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</si>
  <si>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</si>
  <si>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</si>
  <si>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</si>
  <si>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</si>
  <si>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</si>
  <si>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</si>
  <si>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</si>
  <si>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</si>
  <si>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</si>
  <si>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</si>
  <si>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</si>
  <si>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</si>
  <si>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</si>
  <si>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</si>
  <si>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</si>
  <si>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</si>
  <si>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</si>
  <si>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</si>
  <si>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</si>
  <si>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</si>
  <si>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</si>
  <si>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</si>
  <si>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</si>
  <si>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</si>
  <si>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</si>
  <si>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</si>
  <si>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</si>
  <si>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</si>
  <si>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</si>
  <si>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</si>
  <si>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</si>
  <si>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</si>
  <si>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</si>
  <si>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</si>
  <si>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</si>
  <si>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</si>
  <si>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</si>
  <si>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</si>
  <si>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</si>
  <si>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</si>
  <si>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</si>
  <si>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</si>
  <si>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</si>
  <si>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</si>
  <si>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</si>
  <si>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</si>
  <si>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</si>
  <si>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</si>
  <si>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</si>
  <si>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</si>
  <si>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</si>
  <si>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</si>
  <si>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</si>
  <si>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</si>
  <si>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</si>
  <si>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</si>
  <si>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</si>
  <si>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</si>
  <si>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</si>
  <si>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</si>
  <si>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</si>
  <si>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</si>
  <si>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</si>
  <si>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</si>
  <si>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</si>
  <si>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</si>
  <si>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</si>
  <si>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</si>
  <si>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</si>
  <si>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</si>
  <si>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</si>
  <si>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</si>
  <si>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</si>
  <si>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</si>
  <si>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</si>
  <si>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</si>
  <si>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</si>
  <si>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</si>
  <si>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</si>
  <si>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</si>
  <si>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</si>
  <si>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</si>
  <si>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</si>
  <si>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</si>
  <si>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</si>
  <si>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</si>
  <si>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</si>
  <si>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</si>
  <si>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</si>
  <si>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</si>
  <si>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</si>
  <si>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</si>
  <si>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</si>
  <si>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</si>
  <si>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</si>
  <si>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</si>
  <si>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</si>
  <si>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</si>
  <si>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</si>
  <si>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</si>
  <si>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</si>
  <si>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</si>
  <si>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</si>
  <si>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</si>
  <si>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</si>
  <si>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</si>
  <si>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</si>
  <si>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</si>
  <si>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</si>
  <si>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</si>
  <si>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</si>
  <si>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</si>
  <si>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</si>
  <si>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</si>
  <si>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</si>
  <si>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</si>
  <si>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</si>
  <si>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</si>
  <si>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</si>
  <si>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</si>
  <si>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</si>
  <si>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</si>
  <si>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</si>
  <si>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</si>
  <si>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</si>
  <si>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</si>
  <si>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</si>
  <si>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</si>
  <si>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</si>
  <si>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</si>
  <si>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</si>
  <si>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</si>
  <si>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</si>
  <si>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</si>
  <si>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</si>
  <si>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</si>
  <si>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</si>
  <si>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</si>
  <si>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</si>
  <si>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</si>
  <si>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</si>
  <si>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</si>
  <si>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</si>
  <si>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</si>
  <si>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</si>
  <si>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</si>
  <si>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</si>
  <si>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</si>
  <si>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</si>
  <si>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</si>
  <si>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</si>
  <si>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</si>
  <si>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</si>
  <si>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</si>
  <si>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</si>
  <si>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</si>
  <si>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</si>
  <si>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</si>
  <si>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</si>
  <si>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</si>
  <si>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</si>
  <si>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</si>
  <si>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</si>
  <si>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</si>
  <si>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</si>
  <si>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</si>
  <si>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</si>
  <si>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</si>
  <si>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</si>
  <si>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</si>
  <si>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</si>
  <si>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</si>
  <si>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</si>
  <si>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</si>
  <si>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</si>
  <si>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</si>
  <si>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</si>
  <si>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</si>
  <si>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</si>
  <si>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</si>
  <si>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</si>
  <si>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</si>
  <si>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</si>
  <si>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</si>
  <si>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</si>
  <si>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</si>
  <si>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</si>
  <si>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</si>
  <si>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</si>
  <si>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</si>
  <si>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</si>
  <si>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</si>
  <si>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</si>
  <si>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</si>
  <si>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</si>
  <si>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</si>
  <si>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</si>
  <si>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</si>
  <si>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</si>
  <si>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</si>
  <si>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</si>
  <si>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</si>
  <si>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</si>
  <si>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</si>
  <si>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</si>
  <si>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</si>
  <si>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</si>
  <si>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</si>
  <si>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</si>
  <si>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</si>
  <si>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</si>
  <si>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</si>
  <si>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</si>
  <si>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</si>
  <si>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</si>
  <si>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</si>
  <si>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</si>
  <si>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</si>
  <si>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</si>
  <si>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</si>
  <si>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</si>
  <si>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</si>
  <si>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</si>
  <si>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</si>
  <si>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</si>
  <si>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</si>
  <si>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</si>
  <si>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</si>
  <si>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</si>
  <si>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</si>
  <si>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</si>
  <si>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</si>
  <si>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</si>
  <si>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</si>
  <si>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</si>
  <si>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</si>
  <si>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</si>
  <si>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</si>
  <si>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</si>
  <si>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</si>
  <si>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</si>
  <si>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</si>
  <si>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</si>
  <si>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</si>
  <si>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</si>
  <si>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</si>
  <si>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</si>
  <si>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</si>
  <si>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</si>
  <si>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</si>
  <si>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</si>
  <si>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</si>
  <si>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</si>
  <si>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</si>
  <si>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</si>
  <si>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</si>
  <si>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</si>
  <si>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</si>
  <si>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</si>
  <si>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</si>
  <si>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</si>
  <si>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</si>
  <si>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</si>
  <si>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</si>
  <si>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</si>
  <si>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</si>
  <si>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</si>
  <si>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</si>
  <si>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</si>
  <si>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</si>
  <si>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</si>
  <si>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</si>
  <si>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</si>
  <si>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</si>
  <si>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</si>
  <si>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</si>
  <si>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</si>
  <si>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</si>
  <si>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</si>
  <si>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</si>
  <si>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</si>
  <si>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</si>
  <si>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</si>
  <si>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</si>
  <si>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</si>
  <si>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</si>
  <si>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</si>
  <si>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</si>
  <si>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</si>
  <si>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</si>
  <si>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</si>
  <si>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</si>
  <si>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</si>
  <si>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</si>
  <si>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</si>
  <si>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</si>
  <si>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</si>
  <si>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</si>
  <si>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</si>
  <si>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</si>
  <si>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</si>
  <si>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</si>
  <si>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</si>
  <si>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</si>
  <si>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</si>
  <si>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</si>
  <si>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</si>
  <si>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</si>
  <si>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</si>
  <si>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</si>
  <si>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</si>
  <si>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</si>
  <si>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</si>
  <si>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</si>
  <si>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</si>
  <si>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</si>
  <si>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</si>
  <si>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</si>
  <si>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</si>
  <si>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</si>
  <si>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</si>
  <si>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</si>
  <si>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</si>
  <si>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</si>
  <si>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</si>
  <si>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</si>
  <si>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</si>
  <si>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</si>
  <si>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</si>
  <si>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</si>
  <si>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</si>
  <si>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</si>
  <si>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</si>
  <si>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</si>
  <si>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</si>
  <si>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</si>
  <si>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</si>
  <si>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</si>
  <si>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</si>
  <si>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</si>
  <si>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</si>
  <si>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</si>
  <si>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</si>
  <si>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</si>
  <si>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</si>
  <si>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</si>
  <si>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</si>
  <si>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</si>
  <si>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</si>
  <si>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</si>
  <si>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</si>
  <si>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</si>
  <si>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</si>
  <si>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</si>
  <si>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</si>
  <si>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</si>
  <si>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</si>
  <si>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</si>
  <si>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</si>
  <si>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</si>
  <si>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</si>
  <si>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</si>
  <si>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</si>
  <si>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</si>
  <si>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</si>
  <si>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</si>
  <si>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</si>
  <si>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</si>
  <si>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</si>
  <si>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</si>
  <si>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</si>
  <si>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</si>
  <si>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</si>
  <si>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</si>
  <si>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</si>
  <si>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</si>
  <si>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</si>
  <si>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</si>
  <si>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</si>
  <si>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</si>
  <si>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</si>
  <si>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</si>
  <si>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</si>
  <si>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</si>
  <si>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</si>
  <si>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</si>
  <si>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</si>
  <si>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</si>
  <si>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</si>
  <si>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</si>
  <si>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</si>
  <si>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</si>
  <si>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</si>
  <si>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</si>
  <si>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</si>
  <si>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</si>
  <si>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</si>
  <si>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</si>
  <si>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</si>
  <si>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</si>
  <si>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</si>
  <si>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</si>
  <si>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</si>
  <si>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</si>
  <si>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</si>
  <si>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</si>
  <si>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</si>
  <si>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</si>
  <si>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</si>
  <si>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</si>
  <si>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</si>
  <si>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</si>
  <si>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</si>
  <si>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</si>
  <si>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</si>
  <si>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</si>
  <si>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</si>
  <si>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</si>
  <si>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</si>
  <si>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</si>
  <si>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</si>
  <si>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</si>
  <si>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</si>
  <si>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</si>
  <si>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</si>
  <si>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</si>
  <si>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</si>
  <si>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</si>
  <si>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</si>
  <si>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</si>
  <si>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</si>
  <si>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</si>
  <si>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</si>
  <si>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</si>
  <si>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</si>
  <si>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</si>
  <si>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</si>
  <si>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</si>
  <si>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</si>
  <si>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</si>
  <si>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</si>
  <si>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</si>
  <si>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</si>
  <si>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</si>
  <si>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</si>
  <si>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</si>
  <si>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</si>
  <si>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</si>
  <si>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</si>
  <si>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</si>
  <si>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</si>
  <si>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</si>
  <si>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</si>
  <si>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</si>
  <si>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</si>
  <si>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</si>
  <si>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</si>
  <si>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</si>
  <si>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</si>
  <si>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</si>
  <si>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</si>
  <si>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</si>
  <si>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</si>
  <si>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</si>
  <si>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</si>
  <si>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</si>
  <si>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</si>
  <si>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</si>
  <si>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</si>
  <si>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</si>
  <si>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</si>
  <si>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</si>
  <si>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</si>
  <si>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</si>
  <si>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</si>
  <si>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</si>
  <si>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</si>
  <si>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</si>
  <si>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</si>
  <si>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</si>
  <si>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</si>
  <si>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</si>
  <si>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</si>
  <si>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</si>
  <si>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</si>
  <si>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</si>
  <si>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</si>
  <si>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</si>
  <si>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</si>
  <si>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</si>
  <si>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</si>
  <si>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</si>
  <si>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</si>
  <si>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</si>
  <si>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</si>
  <si>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</si>
  <si>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</si>
  <si>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</si>
  <si>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</si>
  <si>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</si>
  <si>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</si>
  <si>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</si>
  <si>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</si>
  <si>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</si>
  <si>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</si>
  <si>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</si>
  <si>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</si>
  <si>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</si>
  <si>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</si>
  <si>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</si>
  <si>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</si>
  <si>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</si>
  <si>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</si>
  <si>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</si>
  <si>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</si>
  <si>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</si>
  <si>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</si>
  <si>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</si>
  <si>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</si>
  <si>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</si>
  <si>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</si>
  <si>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</si>
  <si>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</si>
  <si>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</si>
  <si>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</si>
  <si>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</si>
  <si>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</si>
  <si>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</si>
  <si>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</si>
  <si>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</si>
  <si>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</si>
  <si>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</si>
  <si>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</si>
  <si>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</si>
  <si>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</si>
  <si>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</si>
  <si>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</si>
  <si>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</si>
  <si>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</si>
  <si>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</si>
  <si>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</si>
  <si>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</si>
  <si>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</si>
  <si>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</si>
  <si>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</si>
  <si>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</si>
  <si>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</si>
  <si>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</si>
  <si>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</si>
  <si>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</si>
  <si>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</si>
  <si>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</si>
  <si>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</si>
  <si>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</si>
  <si>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</si>
  <si>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</si>
  <si>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</si>
  <si>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</si>
  <si>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</si>
  <si>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</si>
  <si>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</si>
  <si>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</si>
  <si>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</si>
  <si>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</si>
  <si>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</si>
  <si>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</si>
  <si>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</si>
  <si>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</si>
  <si>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</si>
  <si>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</si>
  <si>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</si>
  <si>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</si>
  <si>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</si>
  <si>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</si>
  <si>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</si>
  <si>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</si>
  <si>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</si>
  <si>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</si>
  <si>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</si>
  <si>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</si>
  <si>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</si>
  <si>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</si>
  <si>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</si>
  <si>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</si>
  <si>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</si>
  <si>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</si>
  <si>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</si>
  <si>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</si>
  <si>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</si>
  <si>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</si>
  <si>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</si>
  <si>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</si>
  <si>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</si>
  <si>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</si>
  <si>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</si>
  <si>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</si>
  <si>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</si>
  <si>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</si>
  <si>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</si>
  <si>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</si>
  <si>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</si>
  <si>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</si>
  <si>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</si>
  <si>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</si>
  <si>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</si>
  <si>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</si>
  <si>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</si>
  <si>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</si>
  <si>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</si>
  <si>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</si>
  <si>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</si>
  <si>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</si>
  <si>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</si>
  <si>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</si>
  <si>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</si>
  <si>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</si>
  <si>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</si>
  <si>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</si>
  <si>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</si>
  <si>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</si>
  <si>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</si>
  <si>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</si>
  <si>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</si>
  <si>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</si>
  <si>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</si>
  <si>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</si>
  <si>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</si>
  <si>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</si>
  <si>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</si>
  <si>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</si>
  <si>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</si>
  <si>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</si>
  <si>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</si>
  <si>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</si>
  <si>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</si>
  <si>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</si>
  <si>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</si>
  <si>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</si>
  <si>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</si>
  <si>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</si>
  <si>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</si>
  <si>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</si>
  <si>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</si>
  <si>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</si>
  <si>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</si>
  <si>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</si>
  <si>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</si>
  <si>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</si>
  <si>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</si>
  <si>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</si>
  <si>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</si>
  <si>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</si>
  <si>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</si>
  <si>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</si>
  <si>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</si>
  <si>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</si>
  <si>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</si>
  <si>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</si>
  <si>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</si>
  <si>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</si>
  <si>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</si>
  <si>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</si>
  <si>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</si>
  <si>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</si>
  <si>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</si>
  <si>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</si>
  <si>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</si>
  <si>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</si>
  <si>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</si>
  <si>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</si>
  <si>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</si>
  <si>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</si>
  <si>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</si>
  <si>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</si>
  <si>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</si>
  <si>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</si>
  <si>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</si>
  <si>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</si>
  <si>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</si>
  <si>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</si>
  <si>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</si>
  <si>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</si>
  <si>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</si>
  <si>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</si>
  <si>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</si>
  <si>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</si>
  <si>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</si>
  <si>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</si>
  <si>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</si>
  <si>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</si>
  <si>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</si>
  <si>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</si>
  <si>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</si>
  <si>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</si>
  <si>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</si>
  <si>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</si>
  <si>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</si>
  <si>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</si>
  <si>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</si>
  <si>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</si>
  <si>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</si>
  <si>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</si>
  <si>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</si>
  <si>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</si>
  <si>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</si>
  <si>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</si>
  <si>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</si>
  <si>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</si>
  <si>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</si>
  <si>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</si>
  <si>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</si>
  <si>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</si>
  <si>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</si>
  <si>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</si>
  <si>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</si>
  <si>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</si>
  <si>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</si>
  <si>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</si>
  <si>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</si>
  <si>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</si>
  <si>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</si>
  <si>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</si>
  <si>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</si>
  <si>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</si>
  <si>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</si>
  <si>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</si>
  <si>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</si>
  <si>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</si>
  <si>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</si>
  <si>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</si>
  <si>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</si>
  <si>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</si>
  <si>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</si>
  <si>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</si>
  <si>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</si>
  <si>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</si>
  <si>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</si>
  <si>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</si>
  <si>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</si>
  <si>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</si>
  <si>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</si>
  <si>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</si>
  <si>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</si>
  <si>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</si>
  <si>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</si>
  <si>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</si>
  <si>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</si>
  <si>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</si>
  <si>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</si>
  <si>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</si>
  <si>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</si>
  <si>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</si>
  <si>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</si>
  <si>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</si>
  <si>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</si>
  <si>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</si>
  <si>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</si>
  <si>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</si>
  <si>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</si>
  <si>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</si>
  <si>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</si>
  <si>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</si>
  <si>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</si>
  <si>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</si>
  <si>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</si>
  <si>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</si>
  <si>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</si>
  <si>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</si>
  <si>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</si>
  <si>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</si>
  <si>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</si>
  <si>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</si>
  <si>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</si>
  <si>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</si>
  <si>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</si>
  <si>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</si>
  <si>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</si>
  <si>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</si>
  <si>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</si>
  <si>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</si>
  <si>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</si>
  <si>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</si>
  <si>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</si>
  <si>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</si>
  <si>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</si>
  <si>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</si>
  <si>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</si>
  <si>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</si>
  <si>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</si>
  <si>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</si>
  <si>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</si>
  <si>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</si>
  <si>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</si>
  <si>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</si>
  <si>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</si>
  <si>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</si>
  <si>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</si>
  <si>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</si>
  <si>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</si>
  <si>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</si>
  <si>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</si>
  <si>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</si>
  <si>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</si>
  <si>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</si>
  <si>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</si>
  <si>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</si>
  <si>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</si>
  <si>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</si>
  <si>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</si>
  <si>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</si>
  <si>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</si>
  <si>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</si>
  <si>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</si>
  <si>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</si>
  <si>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</si>
  <si>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</si>
  <si>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</si>
  <si>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</si>
  <si>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</si>
  <si>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</si>
  <si>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</si>
  <si>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</si>
  <si>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</si>
  <si>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</si>
  <si>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</si>
  <si>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</si>
  <si>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</si>
  <si>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</si>
  <si>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</si>
  <si>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</si>
  <si>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</si>
  <si>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</si>
  <si>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</si>
  <si>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</si>
  <si>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</si>
  <si>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</si>
  <si>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</si>
  <si>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</si>
  <si>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</si>
  <si>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</si>
  <si>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</si>
  <si>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</si>
  <si>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</si>
  <si>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</si>
  <si>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</si>
  <si>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</si>
  <si>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</si>
  <si>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</si>
  <si>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</si>
  <si>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</si>
  <si>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</si>
  <si>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</si>
  <si>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</si>
  <si>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</si>
  <si>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</si>
  <si>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</si>
  <si>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</si>
  <si>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</si>
  <si>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</si>
  <si>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</si>
  <si>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</si>
  <si>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</si>
  <si>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</si>
  <si>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</si>
  <si>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</si>
  <si>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</si>
  <si>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</si>
  <si>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</si>
  <si>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</si>
  <si>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</si>
  <si>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</si>
  <si>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</si>
  <si>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</si>
  <si>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</si>
  <si>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</si>
  <si>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</si>
  <si>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</si>
  <si>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</si>
  <si>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</si>
  <si>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</si>
  <si>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</si>
  <si>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</si>
  <si>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</si>
  <si>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</si>
  <si>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</si>
  <si>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</si>
  <si>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</si>
  <si>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</si>
  <si>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</si>
  <si>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</si>
  <si>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</si>
  <si>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</si>
  <si>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</si>
  <si>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</si>
  <si>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</si>
  <si>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</si>
  <si>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</si>
  <si>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</si>
  <si>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</si>
  <si>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</si>
  <si>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</si>
  <si>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</si>
  <si>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</si>
  <si>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</si>
  <si>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</si>
  <si>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</si>
  <si>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</si>
  <si>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</si>
  <si>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</si>
  <si>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</si>
  <si>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</si>
  <si>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</si>
  <si>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</si>
  <si>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</si>
  <si>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</si>
  <si>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</si>
  <si>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</si>
  <si>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</si>
  <si>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</si>
  <si>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</si>
  <si>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</si>
  <si>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</si>
  <si>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</si>
  <si>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</si>
  <si>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</si>
  <si>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</si>
  <si>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</si>
  <si>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</si>
  <si>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</si>
  <si>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</si>
  <si>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</si>
  <si>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</si>
  <si>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</si>
  <si>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</si>
  <si>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</si>
  <si>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</si>
  <si>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</si>
  <si>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</si>
  <si>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</si>
  <si>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</si>
  <si>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</si>
  <si>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</si>
  <si>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</si>
  <si>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</si>
  <si>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</si>
  <si>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</si>
  <si>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</si>
  <si>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</si>
  <si>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</si>
  <si>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</si>
  <si>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</si>
  <si>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</si>
  <si>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</si>
  <si>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</si>
  <si>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</si>
  <si>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</si>
  <si>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</si>
  <si>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</si>
  <si>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</si>
  <si>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</si>
  <si>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</si>
  <si>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</si>
  <si>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</si>
  <si>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</si>
  <si>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</si>
  <si>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</si>
  <si>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</si>
  <si>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</si>
  <si>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</si>
  <si>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</si>
  <si>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</si>
  <si>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</si>
  <si>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</si>
  <si>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</si>
  <si>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</si>
  <si>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</si>
  <si>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</si>
  <si>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</si>
  <si>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</si>
  <si>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</si>
  <si>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</si>
  <si>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</si>
  <si>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</si>
  <si>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</si>
  <si>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</si>
  <si>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</si>
  <si>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</si>
  <si>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</si>
  <si>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</si>
  <si>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</si>
  <si>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</si>
  <si>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</si>
  <si>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</si>
  <si>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</si>
  <si>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</si>
  <si>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</si>
  <si>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</si>
  <si>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</si>
  <si>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</si>
  <si>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</si>
  <si>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</si>
  <si>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</si>
  <si>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</si>
  <si>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</si>
  <si>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</si>
  <si>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</si>
  <si>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</si>
  <si>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</si>
  <si>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</si>
  <si>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</si>
  <si>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</si>
  <si>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</si>
  <si>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</si>
  <si>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</si>
  <si>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</si>
  <si>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</si>
  <si>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</si>
  <si>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</si>
  <si>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</si>
  <si>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</si>
  <si>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</si>
  <si>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</si>
  <si>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</si>
  <si>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</si>
  <si>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</si>
  <si>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</si>
  <si>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</si>
  <si>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</si>
  <si>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</si>
  <si>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</si>
  <si>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</si>
  <si>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</si>
  <si>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</si>
  <si>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</si>
  <si>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</si>
  <si>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</si>
  <si>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</si>
  <si>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</si>
  <si>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</si>
  <si>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</si>
  <si>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</si>
  <si>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</si>
  <si>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</si>
  <si>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</si>
  <si>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</si>
  <si>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</si>
  <si>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</si>
  <si>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</si>
  <si>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</si>
  <si>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</si>
  <si>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</si>
  <si>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</si>
  <si>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</si>
  <si>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</si>
  <si>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</si>
  <si>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</si>
  <si>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</si>
  <si>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</si>
  <si>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</si>
  <si>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</si>
  <si>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</si>
  <si>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</si>
  <si>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</si>
  <si>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</si>
  <si>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</si>
  <si>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</si>
  <si>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</si>
  <si>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</si>
  <si>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</si>
  <si>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</si>
  <si>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</si>
  <si>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</si>
  <si>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</si>
  <si>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</si>
  <si>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</si>
  <si>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</si>
  <si>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</si>
  <si>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</si>
  <si>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</si>
  <si>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</si>
  <si>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</si>
  <si>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</si>
  <si>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</si>
  <si>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</si>
  <si>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</si>
  <si>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</si>
  <si>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</si>
  <si>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</si>
  <si>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</si>
  <si>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</si>
  <si>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</si>
  <si>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</si>
  <si>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</si>
  <si>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</si>
  <si>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</si>
  <si>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</si>
  <si>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</si>
  <si>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</si>
  <si>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</si>
  <si>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</si>
  <si>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</si>
  <si>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</si>
  <si>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</si>
  <si>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</si>
  <si>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</si>
  <si>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</si>
  <si>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</si>
  <si>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</si>
  <si>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</si>
  <si>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</si>
  <si>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</si>
  <si>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</si>
  <si>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</si>
  <si>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</si>
  <si>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</si>
  <si>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</si>
  <si>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</si>
  <si>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</si>
  <si>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</si>
  <si>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</si>
  <si>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</si>
  <si>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</si>
  <si>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</si>
  <si>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</si>
  <si>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</si>
  <si>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</si>
  <si>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</si>
  <si>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</si>
  <si>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</si>
  <si>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</si>
  <si>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</si>
  <si>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</si>
  <si>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</si>
  <si>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</si>
  <si>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</si>
  <si>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</si>
  <si>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</si>
  <si>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</si>
  <si>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</si>
  <si>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</si>
  <si>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</si>
  <si>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</si>
  <si>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</si>
  <si>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</si>
  <si>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</si>
  <si>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</si>
  <si>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</si>
  <si>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</si>
  <si>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</si>
  <si>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</si>
  <si>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</si>
  <si>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</si>
  <si>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</si>
  <si>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</si>
  <si>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</si>
  <si>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</si>
  <si>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</si>
  <si>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</si>
  <si>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</si>
  <si>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</si>
  <si>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</si>
  <si>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</si>
  <si>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</si>
  <si>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</si>
  <si>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</si>
  <si>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</si>
  <si>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</si>
  <si>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</si>
  <si>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</si>
  <si>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</si>
  <si>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</si>
  <si>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</si>
  <si>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</si>
  <si>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</si>
  <si>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</si>
  <si>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</si>
  <si>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</si>
  <si>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</si>
  <si>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</si>
  <si>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</si>
  <si>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</si>
  <si>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</si>
  <si>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</si>
  <si>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</si>
  <si>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</si>
  <si>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</si>
  <si>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</si>
  <si>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</si>
  <si>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</si>
  <si>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</si>
  <si>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</si>
  <si>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</si>
  <si>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</si>
  <si>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</si>
  <si>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</si>
  <si>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</si>
  <si>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</si>
  <si>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</si>
  <si>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</si>
  <si>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</si>
  <si>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</si>
  <si>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</si>
  <si>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</si>
  <si>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</si>
  <si>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</si>
  <si>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</si>
  <si>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</si>
  <si>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</si>
  <si>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</si>
  <si>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</si>
  <si>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</si>
  <si>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</si>
  <si>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</si>
  <si>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</si>
  <si>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</si>
  <si>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</si>
  <si>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</si>
  <si>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</si>
  <si>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</si>
  <si>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</si>
  <si>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</si>
  <si>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</si>
  <si>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</si>
  <si>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</si>
  <si>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</si>
  <si>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</si>
  <si>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</si>
  <si>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</si>
  <si>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</si>
  <si>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</si>
  <si>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</si>
  <si>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</si>
  <si>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</si>
  <si>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</si>
  <si>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</si>
  <si>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</si>
  <si>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</si>
  <si>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</si>
  <si>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</si>
  <si>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</si>
  <si>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</si>
  <si>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</si>
  <si>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</si>
  <si>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</si>
  <si>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</si>
  <si>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</si>
  <si>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</si>
  <si>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</si>
  <si>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</si>
  <si>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</si>
  <si>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</si>
  <si>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</si>
  <si>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</si>
  <si>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</si>
  <si>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</si>
  <si>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</si>
  <si>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</si>
  <si>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</si>
  <si>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</si>
  <si>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</si>
  <si>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</si>
  <si>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</si>
  <si>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</si>
  <si>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</si>
  <si>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</si>
  <si>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</si>
  <si>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</si>
  <si>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</si>
  <si>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</si>
  <si>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</si>
  <si>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</si>
  <si>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</si>
  <si>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</si>
  <si>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</si>
  <si>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</si>
  <si>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</si>
  <si>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</si>
  <si>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</si>
  <si>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</si>
  <si>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</si>
  <si>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</si>
  <si>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</si>
  <si>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</si>
  <si>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</si>
  <si>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</si>
  <si>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</si>
  <si>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</si>
  <si>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</si>
  <si>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</si>
  <si>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</si>
  <si>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</si>
  <si>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</si>
  <si>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</si>
  <si>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</si>
  <si>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</si>
  <si>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</si>
  <si>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</si>
  <si>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</si>
  <si>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</si>
  <si>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</si>
  <si>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</si>
  <si>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</si>
  <si>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</si>
  <si>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</si>
  <si>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</si>
  <si>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</si>
  <si>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</si>
  <si>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</si>
  <si>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</si>
  <si>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</si>
  <si>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</si>
  <si>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</si>
  <si>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</si>
  <si>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</si>
  <si>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</si>
  <si>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</si>
  <si>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</si>
  <si>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</si>
  <si>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</si>
  <si>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</si>
  <si>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</si>
  <si>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</si>
  <si>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</si>
  <si>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</si>
  <si>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</si>
  <si>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</si>
  <si>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</si>
  <si>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</si>
  <si>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</si>
  <si>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</si>
  <si>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</si>
  <si>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</si>
  <si>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</si>
  <si>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</si>
  <si>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</si>
  <si>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</si>
  <si>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</si>
  <si>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</si>
  <si>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</si>
  <si>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</si>
  <si>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</si>
  <si>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</si>
  <si>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</si>
  <si>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</si>
  <si>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</si>
  <si>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</si>
  <si>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</si>
  <si>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</si>
  <si>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</si>
  <si>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</si>
  <si>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</si>
  <si>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</si>
  <si>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</si>
  <si>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</si>
  <si>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</si>
  <si>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</si>
  <si>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</si>
  <si>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</si>
  <si>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</si>
  <si>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</si>
  <si>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</si>
  <si>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</si>
  <si>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</si>
  <si>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</si>
  <si>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</si>
  <si>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</si>
  <si>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</si>
  <si>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</si>
  <si>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</si>
  <si>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</si>
  <si>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</si>
  <si>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</si>
  <si>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</si>
  <si>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</si>
  <si>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</si>
  <si>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</si>
  <si>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</si>
  <si>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</si>
  <si>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</si>
  <si>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</si>
  <si>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</si>
  <si>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</si>
  <si>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</si>
  <si>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</si>
  <si>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</si>
  <si>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</si>
  <si>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</si>
  <si>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</si>
  <si>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</si>
  <si>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</si>
  <si>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</si>
  <si>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</si>
  <si>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</si>
  <si>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</si>
  <si>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</si>
  <si>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</si>
  <si>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</si>
  <si>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</si>
  <si>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</si>
  <si>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</si>
  <si>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</si>
  <si>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</si>
  <si>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</si>
  <si>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</si>
  <si>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</si>
  <si>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</si>
  <si>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</si>
  <si>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</si>
  <si>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</si>
  <si>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</si>
  <si>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</si>
  <si>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</si>
  <si>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</si>
  <si>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</si>
  <si>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</si>
  <si>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</si>
  <si>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</si>
  <si>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</si>
  <si>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</si>
  <si>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</si>
  <si>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</si>
  <si>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</si>
  <si>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</si>
  <si>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</si>
  <si>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</si>
  <si>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</si>
  <si>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</si>
  <si>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</si>
  <si>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</si>
  <si>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</si>
  <si>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</si>
  <si>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</si>
  <si>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</si>
  <si>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</si>
  <si>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</si>
  <si>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</si>
  <si>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</si>
  <si>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</si>
  <si>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</si>
  <si>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</si>
  <si>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</si>
  <si>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</si>
  <si>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</si>
  <si>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</si>
  <si>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</si>
  <si>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</si>
  <si>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</si>
  <si>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</si>
  <si>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</si>
  <si>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</si>
  <si>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</si>
  <si>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</si>
  <si>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</si>
  <si>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</si>
  <si>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</si>
  <si>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</si>
  <si>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</si>
  <si>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</si>
  <si>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</si>
  <si>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</si>
  <si>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</si>
  <si>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</si>
  <si>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</si>
  <si>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</si>
  <si>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</si>
  <si>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</si>
  <si>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</si>
  <si>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</si>
  <si>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</si>
  <si>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</si>
  <si>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</si>
  <si>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</si>
  <si>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</si>
  <si>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</si>
  <si>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</si>
  <si>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</si>
  <si>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</si>
  <si>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</si>
  <si>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</si>
  <si>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</si>
  <si>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</si>
  <si>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</si>
  <si>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</si>
  <si>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</si>
  <si>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</si>
  <si>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</si>
  <si>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</si>
  <si>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</si>
  <si>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</si>
  <si>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</si>
  <si>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</si>
  <si>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</si>
  <si>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</si>
  <si>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</si>
  <si>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</si>
  <si>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</si>
  <si>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</si>
  <si>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</si>
  <si>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</si>
  <si>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</si>
  <si>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</si>
  <si>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</si>
  <si>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</si>
  <si>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</si>
  <si>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</si>
  <si>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</si>
  <si>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</si>
  <si>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</si>
  <si>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</si>
  <si>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</si>
  <si>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</si>
  <si>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</si>
  <si>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</si>
  <si>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</si>
  <si>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</si>
  <si>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</si>
  <si>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</si>
  <si>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</si>
  <si>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</si>
  <si>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</si>
  <si>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</si>
  <si>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</si>
  <si>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</si>
  <si>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</si>
  <si>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</si>
  <si>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</si>
  <si>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</si>
  <si>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</si>
  <si>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</si>
  <si>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</si>
  <si>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</si>
  <si>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</si>
  <si>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</si>
  <si>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</si>
  <si>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</si>
  <si>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</si>
  <si>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</si>
  <si>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</si>
  <si>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</si>
  <si>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</si>
  <si>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</si>
  <si>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</si>
  <si>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</si>
  <si>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</si>
  <si>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</si>
  <si>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</si>
  <si>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</si>
  <si>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</si>
  <si>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</si>
  <si>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</si>
  <si>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</si>
  <si>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</si>
  <si>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</si>
  <si>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</si>
  <si>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</si>
  <si>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</si>
  <si>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</si>
  <si>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</si>
  <si>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</si>
  <si>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</si>
  <si>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</si>
  <si>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</si>
  <si>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</si>
  <si>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</si>
  <si>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</si>
  <si>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</si>
  <si>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</si>
  <si>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</si>
  <si>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</si>
  <si>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</si>
  <si>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</si>
  <si>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</si>
  <si>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</si>
  <si>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</si>
  <si>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</si>
  <si>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</si>
  <si>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</si>
  <si>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</si>
  <si>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</si>
  <si>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</si>
  <si>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</si>
  <si>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</si>
  <si>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</si>
  <si>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</si>
  <si>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</si>
  <si>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</si>
  <si>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</si>
  <si>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</si>
  <si>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</si>
  <si>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</si>
  <si>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</si>
  <si>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</si>
  <si>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</si>
  <si>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</si>
  <si>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</si>
  <si>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</si>
  <si>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</si>
  <si>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</si>
  <si>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</si>
  <si>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</si>
  <si>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</si>
  <si>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</si>
  <si>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</si>
  <si>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</si>
  <si>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</si>
  <si>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</si>
  <si>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</si>
  <si>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</si>
  <si>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</si>
  <si>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</si>
  <si>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</si>
  <si>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</si>
  <si>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</si>
  <si>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</si>
  <si>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</si>
  <si>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</si>
  <si>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</si>
  <si>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</si>
  <si>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</si>
  <si>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</si>
  <si>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</si>
  <si>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</si>
  <si>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</si>
  <si>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</si>
  <si>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</si>
  <si>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</si>
  <si>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</si>
  <si>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</si>
  <si>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</si>
  <si>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</si>
  <si>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</si>
  <si>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</si>
  <si>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</si>
  <si>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</si>
  <si>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</si>
  <si>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</si>
  <si>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</si>
  <si>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</si>
  <si>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</si>
  <si>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</si>
  <si>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</si>
  <si>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</si>
  <si>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</si>
  <si>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</si>
  <si>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</si>
  <si>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</si>
  <si>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</si>
  <si>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</si>
  <si>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</si>
  <si>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</si>
  <si>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</si>
  <si>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</si>
  <si>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</si>
  <si>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</si>
  <si>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</si>
  <si>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</si>
  <si>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</si>
  <si>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</si>
  <si>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</si>
  <si>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</si>
  <si>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</si>
  <si>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</si>
  <si>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</si>
  <si>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</si>
  <si>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</si>
  <si>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</si>
  <si>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</si>
  <si>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</si>
  <si>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</si>
  <si>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</si>
  <si>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</si>
  <si>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</si>
  <si>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</si>
  <si>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</si>
  <si>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</si>
  <si>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</si>
  <si>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</si>
  <si>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</si>
  <si>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</si>
  <si>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</si>
  <si>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</si>
  <si>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</si>
  <si>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</si>
  <si>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</si>
  <si>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</si>
  <si>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</si>
  <si>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</si>
  <si>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</si>
  <si>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</si>
  <si>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</si>
  <si>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</si>
  <si>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</si>
  <si>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</si>
  <si>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</si>
  <si>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</si>
  <si>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</si>
  <si>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</si>
  <si>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</si>
  <si>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</si>
  <si>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</si>
  <si>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</si>
  <si>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</si>
  <si>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</si>
  <si>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</si>
  <si>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</si>
  <si>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</si>
  <si>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</si>
  <si>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</si>
  <si>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</si>
  <si>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</si>
  <si>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</si>
  <si>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</si>
  <si>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</si>
  <si>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</si>
  <si>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</si>
  <si>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</si>
  <si>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</si>
  <si>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</si>
  <si>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</si>
  <si>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</si>
  <si>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</si>
  <si>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</si>
  <si>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</si>
  <si>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</si>
  <si>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</si>
  <si>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</si>
  <si>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</si>
  <si>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</si>
  <si>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</si>
  <si>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</si>
  <si>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</si>
  <si>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</si>
  <si>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</si>
  <si>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</si>
  <si>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</si>
  <si>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</si>
  <si>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</si>
  <si>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</si>
  <si>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</si>
  <si>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</si>
  <si>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</si>
  <si>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</si>
  <si>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</si>
  <si>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</si>
  <si>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</si>
  <si>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</si>
  <si>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</si>
  <si>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</si>
  <si>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</si>
  <si>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</si>
  <si>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</si>
  <si>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</si>
  <si>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</si>
  <si>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</si>
  <si>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</si>
  <si>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</si>
  <si>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</si>
  <si>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</si>
  <si>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</si>
  <si>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</si>
  <si>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</si>
  <si>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</si>
  <si>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</si>
  <si>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</si>
  <si>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</si>
  <si>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</si>
  <si>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</si>
  <si>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</si>
  <si>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</si>
  <si>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</si>
  <si>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</si>
  <si>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</si>
  <si>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</si>
  <si>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</si>
  <si>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</si>
  <si>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</si>
  <si>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</si>
  <si>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</si>
  <si>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</si>
  <si>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</si>
  <si>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</si>
  <si>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</si>
  <si>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</si>
  <si>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</si>
  <si>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</si>
  <si>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</si>
  <si>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</si>
  <si>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</si>
  <si>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</si>
  <si>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</si>
  <si>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</si>
  <si>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</si>
  <si>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</si>
  <si>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</si>
  <si>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</si>
  <si>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</si>
  <si>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</si>
  <si>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</si>
  <si>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</si>
  <si>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</si>
  <si>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</si>
  <si>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</si>
  <si>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</si>
  <si>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</si>
  <si>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</si>
  <si>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</si>
  <si>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</si>
  <si>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</si>
  <si>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</si>
  <si>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</si>
  <si>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</si>
  <si>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</si>
  <si>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</si>
  <si>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</si>
  <si>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</si>
  <si>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</si>
  <si>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</si>
  <si>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</si>
  <si>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</si>
  <si>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</si>
  <si>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</si>
  <si>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</si>
  <si>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</si>
  <si>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</si>
  <si>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</si>
  <si>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</si>
  <si>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</si>
  <si>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</si>
  <si>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</si>
  <si>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</si>
  <si>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</si>
  <si>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</si>
  <si>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</si>
  <si>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</si>
  <si>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</si>
  <si>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</si>
  <si>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</si>
  <si>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</si>
  <si>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</si>
  <si>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</si>
  <si>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</si>
  <si>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</si>
  <si>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</si>
  <si>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</si>
  <si>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</si>
  <si>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</si>
  <si>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</si>
  <si>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</si>
  <si>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</si>
  <si>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</si>
  <si>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</si>
  <si>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</si>
  <si>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</si>
  <si>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</si>
  <si>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</si>
  <si>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</si>
  <si>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</si>
  <si>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</si>
  <si>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</si>
  <si>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</si>
  <si>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</si>
  <si>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</si>
  <si>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</si>
  <si>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</si>
  <si>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</si>
  <si>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</si>
  <si>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</si>
  <si>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</si>
  <si>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</si>
  <si>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</si>
  <si>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</si>
  <si>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</si>
  <si>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</si>
  <si>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</si>
  <si>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</si>
  <si>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</si>
  <si>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</si>
  <si>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</si>
  <si>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</si>
  <si>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</si>
  <si>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</si>
  <si>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</si>
  <si>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</si>
  <si>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</si>
  <si>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</si>
  <si>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</si>
  <si>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</si>
  <si>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</si>
  <si>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</si>
  <si>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</si>
  <si>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</si>
  <si>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</si>
  <si>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</si>
  <si>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</si>
  <si>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</si>
  <si>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</si>
  <si>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</si>
  <si>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</si>
  <si>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</si>
  <si>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</si>
  <si>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</si>
  <si>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</si>
  <si>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</si>
  <si>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</si>
  <si>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</si>
  <si>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</si>
  <si>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</si>
  <si>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</si>
  <si>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</si>
  <si>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</si>
  <si>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</si>
  <si>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</si>
  <si>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</si>
  <si>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</si>
  <si>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</si>
  <si>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</si>
  <si>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</si>
  <si>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</si>
  <si>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</si>
  <si>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</si>
  <si>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</si>
  <si>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</si>
  <si>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</si>
  <si>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</si>
  <si>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</si>
  <si>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</si>
  <si>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</si>
  <si>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</si>
  <si>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</si>
  <si>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</si>
  <si>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</si>
  <si>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</si>
  <si>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</si>
  <si>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</si>
  <si>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</si>
  <si>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</si>
  <si>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</si>
  <si>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</si>
  <si>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</si>
  <si>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</si>
  <si>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</si>
  <si>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</si>
  <si>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</si>
  <si>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</si>
  <si>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</si>
  <si>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</si>
  <si>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</si>
  <si>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</si>
  <si>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</si>
  <si>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</si>
  <si>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</si>
  <si>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</si>
  <si>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</si>
  <si>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</si>
  <si>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</si>
  <si>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</si>
  <si>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</si>
  <si>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</si>
  <si>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</si>
  <si>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</si>
  <si>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</si>
  <si>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</si>
  <si>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</si>
  <si>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</si>
  <si>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</si>
  <si>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</si>
  <si>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</si>
  <si>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</si>
  <si>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</si>
  <si>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</si>
  <si>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</si>
  <si>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</si>
  <si>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</si>
  <si>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</si>
  <si>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</si>
  <si>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</si>
  <si>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</si>
  <si>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</si>
  <si>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</si>
  <si>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</si>
  <si>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</si>
  <si>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</si>
  <si>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</si>
  <si>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</si>
  <si>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</si>
  <si>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</si>
  <si>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</si>
  <si>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</si>
  <si>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</si>
  <si>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</si>
  <si>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</si>
  <si>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</si>
  <si>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</si>
  <si>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</si>
  <si>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</si>
  <si>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</si>
  <si>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</si>
  <si>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</si>
  <si>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</si>
  <si>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</si>
  <si>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</si>
  <si>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</si>
  <si>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</si>
  <si>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</si>
  <si>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</si>
  <si>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</si>
  <si>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</si>
  <si>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</si>
  <si>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</si>
  <si>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</si>
  <si>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</si>
  <si>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</si>
  <si>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</si>
  <si>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</si>
  <si>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</si>
  <si>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</si>
  <si>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</si>
  <si>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</si>
  <si>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</si>
  <si>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</si>
  <si>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</si>
  <si>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</si>
  <si>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</si>
  <si>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</si>
  <si>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</si>
  <si>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</si>
  <si>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</si>
  <si>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</si>
  <si>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</si>
  <si>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</si>
  <si>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</si>
  <si>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</si>
  <si>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</si>
  <si>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</si>
  <si>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</si>
  <si>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</si>
  <si>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</si>
  <si>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</si>
  <si>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</si>
  <si>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</si>
  <si>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</si>
  <si>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</si>
  <si>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</si>
  <si>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</si>
  <si>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</si>
  <si>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</si>
  <si>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</si>
  <si>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</si>
  <si>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</si>
  <si>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</si>
  <si>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</si>
  <si>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</si>
  <si>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</si>
  <si>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</si>
  <si>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</si>
  <si>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</si>
  <si>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</si>
  <si>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</si>
  <si>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</si>
  <si>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</si>
  <si>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</si>
  <si>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</si>
  <si>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</si>
  <si>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</si>
  <si>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</si>
  <si>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</si>
  <si>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</si>
  <si>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</si>
  <si>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</si>
  <si>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</si>
  <si>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</si>
  <si>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</si>
  <si>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</si>
  <si>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</si>
  <si>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</si>
  <si>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</si>
  <si>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</si>
  <si>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</si>
  <si>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</si>
  <si>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</si>
  <si>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</si>
  <si>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</si>
  <si>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</si>
  <si>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</si>
  <si>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</si>
  <si>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</si>
  <si>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</si>
  <si>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</si>
  <si>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</si>
  <si>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</si>
  <si>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</si>
  <si>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</si>
  <si>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</si>
  <si>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</si>
  <si>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</si>
  <si>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</si>
  <si>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</si>
  <si>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</si>
  <si>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</si>
  <si>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</si>
  <si>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</si>
  <si>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</si>
  <si>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</si>
  <si>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</si>
  <si>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</si>
  <si>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</si>
  <si>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</si>
  <si>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</si>
  <si>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</si>
  <si>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</si>
  <si>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</si>
  <si>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</si>
  <si>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</si>
  <si>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</si>
  <si>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</si>
  <si>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</si>
  <si>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</si>
  <si>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</si>
  <si>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</si>
  <si>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</si>
  <si>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</si>
  <si>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</si>
  <si>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</si>
  <si>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</si>
  <si>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</si>
  <si>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</si>
  <si>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</si>
  <si>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</si>
  <si>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</si>
  <si>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</si>
  <si>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</si>
  <si>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</si>
  <si>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</si>
  <si>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</si>
  <si>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</si>
  <si>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</si>
  <si>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</si>
  <si>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</si>
  <si>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</si>
  <si>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</si>
  <si>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</si>
  <si>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</si>
  <si>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</si>
  <si>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</si>
  <si>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</si>
  <si>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</si>
  <si>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</si>
  <si>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</si>
  <si>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</si>
  <si>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</si>
  <si>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</si>
  <si>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</si>
  <si>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</si>
  <si>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</si>
  <si>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</si>
  <si>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</si>
  <si>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</si>
  <si>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</si>
  <si>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</si>
  <si>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</si>
  <si>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</si>
  <si>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</si>
  <si>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</si>
  <si>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</si>
  <si>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</si>
  <si>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</si>
  <si>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</si>
  <si>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</si>
  <si>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</si>
  <si>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</si>
  <si>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</si>
  <si>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</si>
  <si>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</si>
  <si>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</si>
  <si>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</si>
  <si>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</si>
  <si>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</si>
  <si>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</si>
  <si>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</si>
  <si>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</si>
  <si>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</si>
  <si>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</si>
  <si>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</si>
  <si>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</si>
  <si>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</si>
  <si>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</si>
  <si>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</si>
  <si>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</si>
  <si>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</si>
  <si>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</si>
  <si>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</si>
  <si>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</si>
  <si>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</si>
  <si>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</si>
  <si>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</si>
  <si>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</si>
  <si>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</si>
  <si>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</si>
  <si>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</si>
  <si>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</si>
  <si>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</si>
  <si>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</si>
  <si>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</si>
  <si>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</si>
  <si>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</si>
  <si>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</si>
  <si>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</si>
  <si>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</si>
  <si>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</si>
  <si>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</si>
  <si>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</si>
  <si>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</si>
  <si>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</si>
  <si>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</si>
  <si>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</si>
  <si>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</si>
  <si>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</si>
  <si>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</si>
  <si>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</si>
  <si>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</si>
  <si>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</si>
  <si>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</si>
  <si>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</si>
  <si>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</si>
  <si>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</si>
  <si>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</si>
  <si>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</si>
  <si>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</si>
  <si>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</si>
  <si>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</si>
  <si>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</si>
  <si>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</si>
  <si>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</si>
  <si>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</si>
  <si>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</si>
  <si>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</si>
  <si>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</si>
  <si>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</si>
  <si>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</si>
  <si>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</si>
  <si>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</si>
  <si>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</si>
  <si>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</si>
  <si>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</si>
  <si>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</si>
  <si>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</si>
  <si>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</si>
  <si>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</si>
  <si>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</si>
  <si>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</si>
  <si>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</si>
  <si>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</si>
  <si>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</si>
  <si>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</si>
  <si>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</si>
  <si>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</si>
  <si>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</si>
  <si>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</si>
  <si>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</si>
  <si>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</si>
  <si>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</si>
  <si>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</si>
  <si>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</si>
  <si>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</si>
  <si>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</si>
  <si>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</si>
  <si>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</si>
  <si>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</si>
  <si>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</si>
  <si>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</si>
  <si>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</si>
  <si>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</si>
  <si>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</si>
  <si>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</si>
  <si>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</si>
  <si>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</si>
  <si>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</si>
  <si>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</si>
  <si>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</si>
  <si>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</si>
  <si>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</si>
  <si>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</si>
  <si>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</si>
  <si>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</si>
  <si>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</si>
  <si>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</si>
  <si>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</si>
  <si>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</si>
  <si>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</si>
  <si>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</si>
  <si>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</si>
  <si>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</si>
  <si>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</si>
  <si>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</si>
  <si>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</si>
  <si>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</si>
  <si>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</si>
  <si>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</si>
  <si>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</si>
  <si>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</si>
  <si>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</si>
  <si>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</si>
  <si>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</si>
  <si>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</si>
  <si>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</si>
  <si>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</si>
  <si>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</si>
  <si>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</si>
  <si>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</si>
  <si>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</si>
  <si>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</si>
  <si>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</si>
  <si>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</si>
  <si>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</si>
  <si>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</si>
  <si>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</si>
  <si>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</si>
  <si>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</si>
  <si>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</si>
  <si>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</si>
  <si>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</si>
  <si>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</si>
  <si>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</si>
  <si>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</si>
  <si>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</si>
  <si>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</si>
  <si>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</si>
  <si>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</si>
  <si>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</si>
  <si>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</si>
  <si>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</si>
  <si>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</si>
  <si>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</si>
  <si>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</si>
  <si>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</si>
  <si>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</si>
  <si>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</si>
  <si>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</si>
  <si>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</si>
  <si>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</si>
  <si>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</si>
  <si>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</si>
  <si>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</si>
  <si>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</si>
  <si>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</si>
  <si>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</si>
  <si>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</si>
  <si>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</si>
  <si>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</si>
  <si>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</si>
  <si>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</si>
  <si>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</si>
  <si>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</si>
  <si>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</si>
  <si>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</si>
  <si>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</si>
  <si>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</si>
  <si>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</si>
  <si>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</si>
  <si>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</si>
  <si>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</si>
  <si>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</si>
  <si>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</si>
  <si>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</si>
  <si>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</si>
  <si>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</si>
  <si>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</si>
  <si>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</si>
  <si>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</si>
  <si>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</si>
  <si>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</si>
  <si>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</si>
  <si>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</si>
  <si>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</si>
  <si>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</si>
  <si>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</si>
  <si>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</si>
  <si>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</si>
  <si>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</si>
  <si>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</si>
  <si>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</si>
  <si>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</si>
  <si>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</si>
  <si>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</si>
  <si>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</si>
  <si>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</si>
  <si>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</si>
  <si>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</si>
  <si>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</si>
  <si>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</si>
  <si>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</si>
  <si>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</si>
  <si>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</si>
  <si>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</si>
  <si>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</si>
  <si>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</si>
  <si>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</si>
  <si>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</si>
  <si>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</si>
  <si>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</si>
  <si>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</si>
  <si>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</si>
  <si>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</si>
  <si>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</si>
  <si>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</si>
  <si>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</si>
  <si>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</si>
  <si>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</si>
  <si>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</si>
  <si>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</si>
  <si>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</si>
  <si>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</si>
  <si>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</si>
  <si>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</si>
  <si>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</si>
  <si>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</si>
  <si>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</si>
  <si>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</si>
  <si>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</si>
  <si>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</si>
  <si>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</si>
  <si>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</si>
  <si>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</si>
  <si>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</si>
  <si>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</si>
  <si>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</si>
  <si>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</si>
  <si>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</si>
  <si>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</si>
  <si>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</si>
  <si>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</si>
  <si>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</si>
  <si>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</si>
  <si>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</si>
  <si>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</si>
  <si>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</si>
  <si>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</si>
  <si>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</si>
  <si>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</si>
  <si>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</si>
  <si>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</si>
  <si>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</si>
  <si>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</si>
  <si>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</si>
  <si>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</si>
  <si>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</si>
  <si>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</si>
  <si>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</si>
  <si>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</si>
  <si>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</si>
  <si>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</si>
  <si>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</si>
  <si>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</si>
  <si>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</si>
  <si>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</si>
  <si>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</si>
  <si>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</si>
  <si>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</si>
  <si>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</si>
  <si>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</si>
  <si>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</si>
  <si>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</si>
  <si>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</si>
  <si>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</si>
  <si>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</si>
  <si>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</si>
  <si>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</si>
  <si>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</si>
  <si>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</si>
  <si>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</si>
  <si>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</si>
  <si>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</si>
  <si>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</si>
  <si>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</si>
  <si>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</si>
  <si>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</si>
  <si>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</si>
  <si>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</si>
  <si>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</si>
  <si>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</si>
  <si>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</si>
  <si>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</si>
  <si>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</si>
  <si>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</si>
  <si>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</si>
  <si>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</si>
  <si>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</si>
  <si>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</si>
  <si>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</si>
  <si>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</si>
  <si>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</si>
  <si>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</si>
  <si>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</si>
  <si>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</si>
  <si>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</si>
  <si>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</si>
  <si>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</si>
  <si>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</si>
  <si>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</si>
  <si>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</si>
  <si>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</si>
  <si>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</si>
  <si>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</si>
  <si>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</si>
  <si>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</si>
  <si>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</si>
  <si>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</si>
  <si>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</si>
  <si>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</si>
  <si>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</si>
  <si>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</si>
  <si>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</si>
  <si>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</si>
  <si>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</si>
  <si>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</si>
  <si>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</si>
  <si>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</si>
  <si>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</si>
  <si>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</si>
  <si>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</si>
  <si>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</si>
  <si>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</si>
  <si>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</si>
  <si>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</si>
  <si>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</si>
  <si>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</si>
  <si>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</si>
  <si>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</si>
  <si>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</si>
  <si>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</si>
  <si>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</si>
  <si>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</si>
  <si>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</si>
  <si>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</si>
  <si>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</si>
  <si>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</si>
  <si>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</si>
  <si>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</si>
  <si>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</si>
  <si>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</si>
  <si>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</si>
  <si>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</si>
  <si>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</si>
  <si>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</si>
  <si>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</si>
  <si>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</si>
  <si>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</si>
  <si>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</si>
  <si>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</si>
  <si>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</si>
  <si>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</si>
  <si>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</si>
  <si>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</si>
  <si>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</si>
  <si>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</si>
  <si>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</si>
  <si>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</si>
  <si>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</si>
  <si>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</si>
  <si>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</si>
  <si>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</si>
  <si>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</si>
  <si>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</si>
  <si>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</si>
  <si>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</si>
  <si>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</si>
  <si>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</si>
  <si>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</si>
  <si>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</si>
  <si>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</si>
  <si>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</si>
  <si>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</si>
  <si>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</si>
  <si>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</si>
  <si>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</si>
  <si>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</si>
  <si>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</si>
  <si>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</si>
  <si>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</si>
  <si>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</si>
  <si>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</si>
  <si>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</si>
  <si>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</si>
  <si>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</si>
  <si>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</si>
  <si>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</si>
  <si>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</si>
  <si>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</si>
  <si>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</si>
  <si>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</si>
  <si>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</si>
  <si>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</si>
  <si>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</si>
  <si>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</si>
  <si>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</si>
  <si>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</si>
  <si>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</si>
  <si>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</si>
  <si>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</si>
  <si>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</si>
  <si>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</si>
  <si>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</si>
  <si>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</si>
  <si>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</si>
  <si>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</si>
  <si>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</si>
  <si>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</si>
  <si>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</si>
  <si>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</si>
  <si>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</si>
  <si>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</si>
  <si>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</si>
  <si>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</si>
  <si>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</si>
  <si>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</si>
  <si>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</si>
  <si>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</si>
  <si>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</si>
  <si>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</si>
  <si>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</si>
  <si>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</si>
  <si>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</si>
  <si>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</si>
  <si>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</si>
  <si>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</si>
  <si>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</si>
  <si>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</si>
  <si>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</si>
  <si>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</si>
  <si>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</si>
  <si>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</si>
  <si>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</si>
  <si>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</si>
  <si>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</si>
  <si>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</si>
  <si>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</si>
  <si>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</si>
  <si>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</si>
  <si>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</si>
  <si>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</si>
  <si>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</si>
  <si>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</si>
  <si>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</si>
  <si>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</si>
  <si>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</si>
  <si>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</si>
  <si>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</si>
  <si>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</si>
  <si>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</si>
  <si>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</si>
  <si>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</si>
  <si>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</si>
  <si>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</si>
  <si>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</si>
  <si>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</si>
  <si>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</si>
  <si>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</si>
  <si>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</si>
  <si>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</si>
  <si>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</si>
  <si>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</si>
  <si>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</si>
  <si>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</si>
  <si>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</si>
  <si>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</si>
  <si>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</si>
  <si>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</si>
  <si>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</si>
  <si>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</si>
  <si>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</si>
  <si>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</si>
  <si>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</si>
  <si>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</si>
  <si>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</si>
  <si>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</si>
  <si>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</si>
  <si>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</si>
  <si>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</si>
  <si>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</si>
  <si>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</si>
  <si>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</si>
  <si>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</si>
  <si>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</si>
  <si>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</si>
  <si>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</si>
  <si>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</si>
  <si>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</si>
  <si>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</si>
  <si>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</si>
  <si>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</si>
  <si>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</si>
  <si>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</si>
  <si>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</si>
  <si>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</si>
  <si>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</si>
  <si>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</si>
  <si>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</si>
  <si>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</si>
  <si>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</si>
  <si>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</si>
  <si>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</si>
  <si>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</si>
  <si>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</si>
  <si>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</si>
  <si>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</si>
  <si>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</si>
  <si>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</si>
  <si>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</si>
  <si>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</si>
  <si>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</si>
  <si>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</si>
  <si>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</si>
  <si>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</si>
  <si>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</si>
  <si>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</si>
  <si>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</si>
  <si>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</si>
  <si>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</si>
  <si>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</si>
  <si>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</si>
  <si>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</si>
  <si>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</si>
  <si>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</si>
  <si>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</si>
  <si>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</si>
  <si>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</si>
  <si>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</si>
  <si>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</si>
  <si>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</si>
  <si>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</si>
  <si>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</si>
  <si>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</si>
  <si>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</si>
  <si>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</si>
  <si>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</si>
  <si>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</si>
  <si>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</si>
  <si>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</si>
  <si>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</si>
  <si>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</si>
  <si>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</si>
  <si>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</si>
  <si>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</si>
  <si>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</si>
  <si>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</si>
  <si>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</si>
  <si>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</si>
  <si>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</si>
  <si>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</si>
  <si>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</si>
  <si>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</si>
  <si>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</si>
  <si>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</si>
  <si>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</si>
  <si>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</si>
  <si>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</si>
  <si>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</si>
  <si>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</si>
  <si>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</si>
  <si>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</si>
  <si>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</si>
  <si>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</si>
  <si>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</si>
  <si>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</si>
  <si>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</si>
  <si>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</si>
  <si>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</si>
  <si>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</si>
  <si>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</si>
  <si>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</si>
  <si>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</si>
  <si>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</si>
  <si>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</si>
  <si>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</si>
  <si>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</si>
  <si>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</si>
  <si>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</si>
  <si>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</si>
  <si>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</si>
  <si>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</si>
  <si>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</si>
  <si>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</si>
  <si>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</si>
  <si>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</si>
  <si>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</si>
  <si>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</si>
  <si>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</si>
  <si>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</si>
  <si>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</si>
  <si>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</si>
  <si>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</si>
  <si>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</si>
  <si>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</si>
  <si>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</si>
  <si>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</si>
  <si>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</si>
  <si>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</si>
  <si>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</si>
  <si>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</si>
  <si>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</si>
  <si>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</si>
  <si>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</si>
  <si>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</si>
  <si>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</si>
  <si>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</si>
  <si>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</si>
  <si>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</si>
  <si>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</si>
  <si>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</si>
  <si>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</si>
  <si>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</si>
  <si>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</si>
  <si>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</si>
  <si>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</si>
  <si>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</si>
  <si>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</si>
  <si>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</si>
  <si>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</si>
  <si>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</si>
  <si>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</si>
  <si>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</si>
  <si>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</si>
  <si>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</si>
  <si>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</si>
  <si>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</si>
  <si>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</si>
  <si>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</si>
  <si>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</si>
  <si>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</si>
  <si>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</si>
  <si>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</si>
  <si>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</si>
  <si>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</si>
  <si>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</si>
  <si>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</si>
  <si>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</si>
  <si>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</si>
  <si>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</si>
  <si>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</si>
  <si>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</si>
  <si>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</si>
  <si>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</si>
  <si>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</si>
  <si>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</si>
  <si>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</si>
  <si>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</si>
  <si>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</si>
  <si>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</si>
  <si>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</si>
  <si>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</si>
  <si>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</si>
  <si>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</si>
  <si>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</si>
  <si>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</si>
  <si>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</si>
  <si>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</si>
  <si>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</si>
  <si>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</si>
  <si>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</si>
  <si>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</si>
  <si>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</si>
  <si>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</si>
  <si>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</si>
  <si>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</si>
  <si>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</si>
  <si>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</si>
  <si>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</si>
  <si>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</si>
  <si>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</si>
  <si>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</si>
  <si>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</si>
  <si>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</si>
  <si>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</si>
  <si>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</si>
  <si>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</si>
  <si>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</si>
  <si>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</si>
  <si>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</si>
  <si>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</si>
  <si>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</si>
  <si>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</si>
  <si>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</si>
  <si>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</si>
  <si>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</si>
  <si>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</si>
  <si>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</si>
  <si>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</si>
  <si>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</si>
  <si>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</si>
  <si>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</si>
  <si>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</si>
  <si>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</si>
  <si>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</si>
  <si>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</si>
  <si>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</si>
  <si>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</si>
  <si>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</si>
  <si>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</si>
  <si>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</si>
  <si>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</si>
  <si>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</si>
  <si>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</si>
  <si>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</si>
  <si>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</si>
  <si>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</si>
  <si>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</si>
  <si>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</si>
  <si>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</si>
  <si>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</si>
  <si>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</si>
  <si>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</si>
  <si>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</si>
  <si>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</si>
  <si>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</si>
  <si>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</si>
  <si>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</si>
  <si>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</si>
  <si>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</si>
  <si>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</si>
  <si>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</si>
  <si>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</si>
  <si>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</si>
  <si>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</si>
  <si>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</si>
  <si>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</si>
  <si>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</si>
  <si>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</si>
  <si>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</si>
  <si>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</si>
  <si>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</si>
  <si>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</si>
  <si>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</si>
  <si>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</si>
  <si>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</si>
  <si>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</si>
  <si>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</si>
  <si>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</si>
  <si>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</si>
  <si>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</si>
  <si>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</si>
  <si>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</si>
  <si>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</si>
  <si>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</si>
  <si>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</si>
  <si>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</si>
  <si>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</si>
  <si>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</si>
  <si>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</si>
  <si>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</si>
  <si>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</si>
  <si>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</si>
  <si>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</si>
  <si>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</si>
  <si>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</si>
  <si>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</si>
  <si>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</si>
  <si>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</si>
  <si>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</si>
  <si>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</si>
  <si>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</si>
  <si>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</si>
  <si>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</si>
  <si>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</si>
  <si>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</si>
  <si>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</si>
  <si>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</si>
  <si>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</si>
  <si>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</si>
  <si>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</si>
  <si>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</si>
  <si>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</si>
  <si>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</si>
  <si>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</si>
  <si>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</si>
  <si>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</si>
  <si>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</si>
  <si>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</si>
  <si>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</si>
  <si>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</si>
  <si>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</si>
  <si>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</si>
  <si>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</si>
  <si>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</si>
  <si>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</si>
  <si>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</si>
  <si>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</si>
  <si>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</si>
  <si>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</si>
  <si>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</si>
  <si>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</si>
  <si>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</si>
  <si>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</si>
  <si>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</si>
  <si>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</si>
  <si>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</si>
  <si>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</si>
  <si>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</si>
  <si>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</si>
  <si>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</si>
  <si>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</si>
  <si>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</si>
  <si>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</si>
  <si>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</si>
  <si>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</si>
  <si>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</si>
  <si>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</si>
  <si>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</si>
  <si>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</si>
  <si>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</si>
  <si>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</si>
  <si>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</si>
  <si>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</si>
  <si>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</si>
  <si>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</si>
  <si>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</si>
  <si>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</si>
  <si>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</si>
  <si>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</si>
  <si>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</si>
  <si>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</si>
  <si>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</si>
  <si>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</si>
  <si>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</si>
  <si>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</si>
  <si>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</si>
  <si>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</si>
  <si>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</si>
  <si>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</si>
  <si>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</si>
  <si>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</si>
  <si>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</si>
  <si>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</si>
  <si>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</si>
  <si>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</si>
  <si>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</si>
  <si>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</si>
  <si>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</si>
  <si>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</si>
  <si>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</si>
  <si>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</si>
  <si>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</si>
  <si>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</si>
  <si>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</si>
  <si>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</si>
  <si>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</si>
  <si>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</si>
  <si>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</si>
  <si>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</si>
  <si>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</si>
  <si>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</si>
  <si>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</si>
  <si>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</si>
  <si>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</si>
  <si>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</si>
  <si>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</si>
  <si>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</si>
  <si>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</si>
  <si>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</si>
  <si>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</si>
  <si>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</si>
  <si>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</si>
  <si>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</si>
  <si>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</si>
  <si>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</si>
  <si>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</si>
  <si>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</si>
  <si>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</si>
  <si>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</si>
  <si>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</si>
  <si>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</si>
  <si>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</si>
  <si>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</si>
  <si>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</si>
  <si>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</si>
  <si>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</si>
  <si>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</si>
  <si>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</si>
  <si>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</si>
  <si>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</si>
  <si>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</si>
  <si>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</si>
  <si>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</si>
  <si>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</si>
  <si>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</si>
  <si>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</si>
  <si>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</si>
  <si>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</si>
  <si>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</si>
  <si>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</si>
  <si>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</si>
  <si>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</si>
  <si>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</si>
  <si>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</si>
  <si>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</si>
  <si>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</si>
  <si>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</si>
  <si>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</si>
  <si>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</si>
  <si>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</si>
  <si>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</si>
  <si>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</si>
  <si>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</si>
  <si>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</si>
  <si>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</si>
  <si>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</si>
  <si>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</si>
  <si>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</si>
  <si>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</si>
  <si>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</si>
  <si>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</si>
  <si>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</si>
  <si>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</si>
  <si>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</si>
  <si>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</si>
  <si>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</si>
  <si>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</si>
  <si>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</si>
  <si>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</si>
  <si>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</si>
  <si>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</si>
  <si>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</si>
  <si>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</si>
  <si>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</si>
  <si>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</si>
  <si>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</si>
  <si>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</si>
  <si>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</si>
  <si>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</si>
  <si>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</si>
  <si>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</si>
  <si>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</si>
  <si>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</si>
  <si>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</si>
  <si>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</si>
  <si>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</si>
  <si>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</si>
  <si>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</si>
  <si>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</si>
  <si>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</si>
  <si>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</si>
  <si>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</si>
  <si>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</si>
  <si>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</si>
  <si>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</si>
  <si>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</si>
  <si>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</si>
  <si>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</si>
  <si>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</si>
  <si>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</si>
  <si>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</si>
  <si>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</si>
  <si>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</si>
  <si>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</si>
  <si>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</si>
  <si>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</si>
  <si>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</si>
  <si>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</si>
  <si>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</si>
  <si>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</si>
  <si>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</si>
  <si>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</si>
  <si>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</si>
  <si>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</si>
  <si>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</si>
  <si>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</si>
  <si>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</si>
  <si>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</si>
  <si>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</si>
  <si>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</si>
  <si>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</si>
  <si>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</si>
  <si>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</si>
  <si>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</si>
  <si>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</si>
  <si>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</si>
  <si>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</si>
  <si>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</si>
  <si>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</si>
  <si>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</si>
  <si>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</si>
  <si>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</si>
  <si>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</si>
  <si>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</si>
  <si>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</si>
  <si>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</si>
  <si>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</si>
  <si>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</si>
  <si>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</si>
  <si>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</si>
  <si>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</si>
  <si>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</si>
  <si>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</si>
  <si>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</si>
  <si>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</si>
  <si>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</si>
  <si>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</si>
  <si>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</si>
  <si>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</si>
  <si>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</si>
  <si>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</si>
  <si>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</si>
  <si>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</si>
  <si>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</si>
  <si>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</si>
  <si>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</si>
  <si>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</si>
  <si>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</si>
  <si>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</si>
  <si>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</si>
  <si>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</si>
  <si>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</si>
  <si>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</si>
  <si>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</si>
  <si>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</si>
  <si>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</si>
  <si>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</si>
  <si>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</si>
  <si>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</si>
  <si>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</si>
  <si>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</si>
  <si>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</si>
  <si>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</si>
  <si>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</si>
  <si>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</si>
  <si>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</si>
  <si>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</si>
  <si>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</si>
  <si>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</si>
  <si>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</si>
  <si>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</si>
  <si>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</si>
  <si>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</si>
  <si>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</si>
  <si>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</si>
  <si>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</si>
  <si>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</si>
  <si>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</si>
  <si>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</si>
  <si>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</si>
  <si>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</si>
  <si>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</si>
  <si>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</si>
  <si>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</si>
  <si>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</si>
  <si>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</si>
  <si>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</si>
  <si>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</si>
  <si>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</si>
  <si>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</si>
  <si>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</si>
  <si>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</si>
  <si>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</si>
  <si>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</si>
  <si>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</si>
  <si>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</si>
  <si>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</si>
  <si>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</si>
  <si>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</si>
  <si>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</si>
  <si>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</si>
  <si>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</si>
  <si>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</si>
  <si>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</si>
  <si>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</si>
  <si>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</si>
  <si>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</si>
  <si>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</si>
  <si>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</si>
  <si>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</si>
  <si>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</si>
  <si>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</si>
  <si>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</si>
  <si>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</si>
  <si>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</si>
  <si>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</si>
  <si>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</si>
  <si>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</si>
  <si>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</si>
  <si>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</si>
  <si>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</si>
  <si>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</si>
  <si>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</si>
  <si>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</si>
  <si>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</si>
  <si>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</si>
  <si>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</si>
  <si>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</si>
  <si>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</si>
  <si>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</si>
  <si>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</si>
  <si>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</si>
  <si>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</si>
  <si>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</si>
  <si>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</si>
  <si>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</si>
  <si>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</si>
  <si>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</si>
  <si>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</si>
  <si>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</si>
  <si>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</si>
  <si>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</si>
  <si>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</si>
  <si>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</si>
  <si>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</si>
  <si>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</si>
  <si>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</si>
  <si>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</si>
  <si>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</si>
  <si>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</si>
  <si>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</si>
  <si>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</si>
  <si>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</si>
  <si>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</si>
  <si>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</si>
  <si>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</si>
  <si>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</si>
  <si>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</si>
  <si>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</si>
  <si>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</si>
  <si>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</si>
  <si>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</si>
  <si>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</si>
  <si>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</si>
  <si>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</si>
  <si>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</si>
  <si>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</si>
  <si>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</si>
  <si>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</si>
  <si>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</si>
  <si>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</si>
  <si>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</si>
  <si>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</si>
  <si>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</si>
  <si>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</si>
  <si>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</si>
  <si>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</si>
  <si>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</si>
  <si>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</si>
  <si>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</si>
  <si>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</si>
  <si>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</si>
  <si>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</si>
  <si>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</si>
  <si>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</si>
  <si>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</si>
  <si>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</si>
  <si>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</si>
  <si>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</si>
  <si>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</si>
  <si>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</si>
  <si>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</si>
  <si>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</si>
  <si>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</si>
  <si>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</si>
  <si>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</si>
  <si>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</si>
  <si>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</si>
  <si>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</si>
  <si>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</si>
  <si>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</si>
  <si>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</si>
  <si>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</si>
  <si>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</si>
  <si>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</si>
  <si>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</si>
  <si>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</si>
  <si>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</si>
  <si>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</si>
  <si>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</si>
  <si>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</si>
  <si>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</si>
  <si>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</si>
  <si>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</si>
  <si>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</si>
  <si>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</si>
  <si>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</si>
  <si>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</si>
  <si>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</si>
  <si>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</si>
  <si>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</si>
  <si>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</si>
  <si>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</si>
  <si>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</si>
  <si>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</si>
  <si>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</si>
  <si>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</si>
  <si>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</si>
  <si>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</si>
  <si>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</si>
  <si>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</si>
  <si>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</si>
  <si>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</si>
  <si>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</si>
  <si>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</si>
  <si>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</si>
  <si>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</si>
  <si>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</si>
  <si>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</si>
  <si>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</si>
  <si>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</si>
  <si>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</si>
  <si>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</si>
  <si>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</si>
  <si>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</si>
  <si>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</si>
  <si>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</si>
  <si>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</si>
  <si>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</si>
  <si>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</si>
  <si>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</si>
  <si>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</si>
  <si>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</si>
  <si>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</si>
  <si>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</si>
  <si>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</si>
  <si>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</si>
  <si>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</si>
  <si>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</si>
  <si>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</si>
  <si>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</si>
  <si>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</si>
  <si>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</si>
  <si>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</si>
  <si>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</si>
  <si>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</si>
  <si>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</si>
  <si>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</si>
  <si>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</si>
  <si>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</si>
  <si>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</si>
  <si>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</si>
  <si>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</si>
  <si>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</si>
  <si>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</si>
  <si>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</si>
  <si>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</si>
  <si>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</si>
  <si>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</si>
  <si>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</si>
  <si>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</si>
  <si>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</si>
  <si>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</si>
  <si>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</si>
  <si>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</si>
  <si>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</si>
  <si>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</si>
  <si>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</si>
  <si>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</si>
  <si>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</si>
  <si>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</si>
  <si>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</si>
  <si>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</si>
  <si>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</si>
  <si>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</si>
  <si>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</si>
  <si>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</si>
  <si>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</si>
  <si>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</si>
  <si>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</si>
  <si>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</si>
  <si>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</si>
  <si>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</si>
  <si>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</si>
  <si>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</si>
  <si>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</si>
  <si>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</si>
  <si>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</si>
  <si>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</si>
  <si>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</si>
  <si>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</si>
  <si>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</si>
  <si>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</si>
  <si>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</si>
  <si>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</si>
  <si>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</si>
  <si>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</si>
  <si>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</si>
  <si>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</si>
  <si>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</si>
  <si>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</si>
  <si>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</si>
  <si>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</si>
  <si>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</si>
  <si>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</si>
  <si>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</si>
  <si>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</si>
  <si>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</si>
  <si>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</si>
  <si>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</si>
  <si>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</si>
  <si>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</si>
  <si>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</si>
  <si>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</si>
  <si>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</si>
  <si>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</si>
  <si>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</si>
  <si>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</si>
  <si>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</si>
  <si>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</si>
  <si>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</si>
  <si>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</si>
  <si>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</si>
  <si>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</si>
  <si>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</si>
  <si>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</si>
  <si>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</si>
  <si>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</si>
  <si>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</si>
  <si>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</si>
  <si>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</si>
  <si>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</si>
  <si>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</si>
  <si>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</si>
  <si>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</si>
  <si>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</si>
  <si>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</si>
  <si>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</si>
  <si>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</si>
  <si>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</si>
  <si>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</si>
  <si>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</si>
  <si>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</si>
  <si>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</si>
  <si>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</si>
  <si>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</si>
  <si>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</si>
  <si>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</si>
  <si>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</si>
  <si>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</si>
  <si>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</si>
  <si>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</si>
  <si>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</si>
  <si>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</si>
  <si>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</si>
  <si>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</si>
  <si>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</si>
  <si>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</si>
  <si>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</si>
  <si>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</si>
  <si>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</si>
  <si>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</si>
  <si>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</si>
  <si>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</si>
  <si>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</si>
  <si>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</si>
  <si>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</si>
  <si>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</si>
  <si>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</si>
  <si>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</si>
  <si>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</si>
  <si>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</si>
  <si>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</si>
  <si>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</si>
  <si>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</si>
  <si>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</si>
  <si>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</si>
  <si>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</si>
  <si>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</si>
  <si>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</si>
  <si>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</si>
  <si>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</si>
  <si>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</si>
  <si>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</si>
  <si>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</si>
  <si>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</si>
  <si>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</si>
  <si>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</si>
  <si>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</si>
  <si>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</si>
  <si>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</si>
  <si>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</si>
  <si>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</si>
  <si>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</si>
  <si>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</si>
  <si>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</si>
  <si>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</si>
  <si>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</si>
  <si>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</si>
  <si>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</si>
  <si>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</si>
  <si>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</si>
  <si>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</si>
  <si>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</si>
  <si>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</si>
  <si>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</si>
  <si>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</si>
  <si>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</si>
  <si>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</si>
  <si>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</si>
  <si>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</si>
  <si>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</si>
  <si>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</si>
  <si>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</si>
  <si>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</si>
  <si>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</si>
  <si>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</si>
  <si>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</si>
  <si>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</si>
  <si>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</si>
  <si>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</si>
  <si>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</si>
  <si>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</si>
  <si>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</si>
  <si>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</si>
  <si>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</si>
  <si>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</si>
  <si>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</si>
  <si>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</si>
  <si>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</si>
  <si>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</si>
  <si>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</si>
  <si>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</si>
  <si>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</si>
  <si>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</si>
  <si>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</si>
  <si>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</si>
  <si>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</si>
  <si>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</si>
  <si>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</si>
  <si>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</si>
  <si>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</si>
  <si>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</si>
  <si>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</si>
  <si>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</si>
  <si>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</si>
  <si>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</si>
  <si>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</si>
  <si>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</si>
  <si>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</si>
  <si>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</si>
  <si>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</si>
  <si>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</si>
  <si>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</si>
  <si>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</si>
  <si>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</si>
  <si>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</si>
  <si>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</si>
  <si>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</si>
  <si>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</si>
  <si>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</si>
  <si>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</si>
  <si>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</si>
  <si>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</si>
  <si>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</si>
  <si>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</si>
  <si>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</si>
  <si>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</si>
  <si>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</si>
  <si>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</si>
  <si>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</si>
  <si>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</si>
  <si>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</si>
  <si>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</si>
  <si>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</si>
  <si>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</si>
  <si>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</si>
  <si>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</si>
  <si>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</si>
  <si>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</si>
  <si>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</si>
  <si>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</si>
  <si>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</si>
  <si>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</si>
  <si>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</si>
  <si>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</si>
  <si>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</si>
  <si>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</si>
  <si>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</si>
  <si>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</si>
  <si>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</si>
  <si>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</si>
  <si>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</si>
  <si>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</si>
  <si>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</si>
  <si>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</si>
  <si>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</si>
  <si>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</si>
  <si>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</si>
  <si>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</si>
  <si>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</si>
  <si>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</si>
  <si>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</si>
  <si>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</si>
  <si>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</si>
  <si>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</si>
  <si>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</si>
  <si>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</si>
  <si>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</si>
  <si>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</si>
  <si>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</si>
  <si>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</si>
  <si>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</si>
  <si>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</si>
  <si>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</si>
  <si>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</si>
  <si>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</si>
  <si>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</si>
  <si>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</si>
  <si>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</si>
  <si>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</si>
  <si>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</si>
  <si>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</si>
  <si>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</si>
  <si>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</si>
  <si>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</si>
  <si>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</si>
  <si>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</si>
  <si>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</si>
  <si>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</si>
  <si>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</si>
  <si>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</si>
  <si>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</si>
  <si>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</si>
  <si>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</si>
  <si>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</si>
  <si>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</si>
  <si>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</si>
  <si>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</si>
  <si>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</si>
  <si>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</si>
  <si>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</si>
  <si>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</si>
  <si>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</si>
  <si>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</si>
  <si>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</si>
  <si>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</si>
  <si>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</si>
  <si>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</si>
  <si>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</si>
  <si>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</si>
  <si>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</si>
  <si>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</si>
  <si>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</si>
  <si>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</si>
  <si>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</si>
  <si>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</si>
  <si>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</si>
  <si>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</si>
  <si>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</si>
  <si>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</si>
  <si>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</si>
  <si>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</si>
  <si>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</si>
  <si>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</si>
  <si>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</si>
  <si>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</si>
  <si>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</si>
  <si>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</si>
  <si>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</si>
  <si>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</si>
  <si>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</si>
  <si>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</si>
  <si>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</si>
  <si>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</si>
  <si>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</si>
  <si>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</si>
  <si>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</si>
  <si>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</si>
  <si>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</si>
  <si>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</si>
  <si>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</si>
  <si>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</si>
  <si>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</si>
  <si>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</si>
  <si>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</si>
  <si>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</si>
  <si>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</si>
  <si>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</si>
  <si>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</si>
  <si>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</si>
  <si>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</si>
  <si>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</si>
  <si>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</si>
  <si>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</si>
  <si>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</si>
  <si>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</si>
  <si>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</si>
  <si>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</si>
  <si>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</si>
  <si>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</si>
  <si>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</si>
  <si>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</si>
  <si>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</si>
  <si>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</si>
  <si>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</si>
  <si>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</si>
  <si>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</si>
  <si>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</si>
  <si>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</si>
  <si>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</si>
  <si>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</si>
  <si>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</si>
  <si>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</si>
  <si>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</si>
  <si>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</si>
  <si>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</si>
  <si>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</si>
  <si>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</si>
  <si>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</si>
  <si>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</si>
  <si>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</si>
  <si>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</si>
  <si>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</si>
  <si>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</si>
  <si>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</si>
  <si>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</si>
  <si>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</si>
  <si>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</si>
  <si>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</si>
  <si>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</si>
  <si>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</si>
  <si>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</si>
  <si>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</si>
  <si>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</si>
  <si>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</si>
  <si>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</si>
  <si>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</si>
  <si>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</si>
  <si>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</si>
  <si>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</si>
  <si>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</si>
  <si>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</si>
  <si>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</si>
  <si>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</si>
  <si>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</si>
  <si>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</si>
  <si>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</si>
  <si>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</si>
  <si>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</si>
  <si>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</si>
  <si>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</si>
  <si>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</si>
  <si>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</si>
  <si>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</si>
  <si>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</si>
  <si>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</si>
  <si>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</si>
  <si>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</si>
  <si>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</si>
  <si>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</si>
  <si>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</si>
  <si>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</si>
  <si>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</si>
  <si>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</si>
  <si>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</si>
  <si>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</si>
  <si>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</si>
  <si>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</si>
  <si>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</si>
  <si>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</si>
  <si>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</si>
  <si>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</si>
  <si>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</si>
  <si>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</si>
  <si>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</si>
  <si>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</si>
  <si>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</si>
  <si>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</si>
  <si>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</si>
  <si>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</si>
  <si>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</si>
  <si>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</si>
  <si>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</si>
  <si>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</si>
  <si>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</si>
  <si>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</si>
  <si>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</si>
  <si>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</si>
  <si>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</si>
  <si>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</si>
  <si>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</si>
  <si>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</si>
  <si>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</si>
  <si>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</si>
  <si>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</si>
  <si>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</si>
  <si>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</si>
  <si>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</si>
  <si>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</si>
  <si>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</si>
  <si>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</si>
  <si>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</si>
  <si>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</si>
  <si>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</si>
  <si>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</si>
  <si>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</si>
  <si>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</si>
  <si>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</si>
  <si>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</si>
  <si>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</si>
  <si>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</si>
  <si>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</si>
  <si>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</si>
  <si>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</si>
  <si>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</si>
  <si>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</si>
  <si>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</si>
  <si>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</si>
  <si>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</si>
  <si>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</si>
  <si>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</si>
  <si>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</si>
  <si>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</si>
  <si>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</si>
  <si>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</si>
  <si>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</si>
  <si>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</si>
  <si>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</si>
  <si>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</si>
  <si>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</si>
  <si>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</si>
  <si>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</si>
  <si>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</si>
  <si>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</si>
  <si>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</si>
  <si>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</si>
  <si>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</si>
  <si>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</si>
  <si>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</si>
  <si>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</si>
  <si>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</si>
  <si>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</si>
  <si>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</si>
  <si>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</si>
  <si>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</si>
  <si>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</si>
  <si>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</si>
  <si>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</si>
  <si>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</si>
  <si>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</si>
  <si>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</si>
  <si>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</si>
  <si>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</si>
  <si>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</si>
  <si>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</si>
  <si>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</si>
  <si>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</si>
  <si>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</si>
  <si>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</si>
  <si>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</si>
  <si>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</si>
  <si>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</si>
  <si>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</si>
  <si>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</si>
  <si>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</si>
  <si>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</si>
  <si>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</si>
  <si>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</si>
  <si>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</si>
  <si>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</si>
  <si>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</si>
  <si>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</si>
  <si>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</si>
  <si>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</si>
  <si>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</si>
  <si>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</si>
  <si>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</si>
  <si>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</si>
  <si>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</si>
  <si>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</si>
  <si>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</si>
  <si>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</si>
  <si>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</si>
  <si>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</si>
  <si>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</si>
  <si>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</si>
  <si>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</si>
  <si>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</si>
  <si>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</si>
  <si>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</si>
  <si>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</si>
  <si>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</si>
  <si>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</si>
  <si>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</si>
  <si>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</si>
  <si>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</si>
  <si>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</si>
  <si>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</si>
  <si>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</si>
  <si>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</si>
  <si>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</si>
  <si>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</si>
  <si>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</si>
  <si>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</si>
  <si>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</si>
  <si>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</si>
  <si>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</si>
  <si>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</si>
  <si>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</si>
  <si>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</si>
  <si>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</si>
  <si>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</si>
  <si>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</si>
  <si>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</si>
  <si>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</si>
  <si>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</si>
  <si>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</si>
  <si>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</si>
  <si>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</si>
  <si>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</si>
  <si>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</si>
  <si>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</si>
  <si>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</si>
  <si>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</si>
  <si>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</si>
  <si>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</si>
  <si>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</si>
  <si>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</si>
  <si>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</si>
  <si>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</si>
  <si>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</si>
  <si>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</si>
  <si>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</si>
  <si>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</si>
  <si>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</si>
  <si>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</si>
  <si>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</si>
  <si>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</si>
  <si>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</si>
  <si>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</si>
  <si>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</si>
  <si>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</si>
  <si>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</si>
  <si>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</si>
  <si>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</si>
  <si>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</si>
  <si>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</si>
  <si>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</si>
  <si>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</si>
  <si>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</si>
  <si>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</si>
  <si>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</si>
  <si>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</si>
  <si>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</si>
  <si>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</si>
  <si>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</si>
  <si>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</si>
  <si>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</si>
  <si>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</si>
  <si>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</si>
  <si>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</si>
  <si>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</si>
  <si>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</si>
  <si>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</si>
  <si>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</si>
  <si>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</si>
  <si>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</si>
  <si>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</si>
  <si>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</si>
  <si>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</si>
  <si>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</si>
  <si>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</si>
  <si>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</si>
  <si>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</si>
  <si>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</si>
  <si>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</si>
  <si>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</si>
  <si>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</si>
  <si>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</si>
  <si>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</si>
  <si>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</si>
  <si>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</si>
  <si>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</si>
  <si>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</si>
  <si>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</si>
  <si>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</si>
  <si>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</si>
  <si>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</si>
  <si>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</si>
  <si>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</si>
  <si>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</si>
  <si>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</si>
  <si>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</si>
  <si>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</si>
  <si>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</si>
  <si>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</si>
  <si>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</si>
  <si>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</si>
  <si>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</si>
  <si>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</si>
  <si>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</si>
  <si>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</si>
  <si>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</si>
  <si>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</si>
  <si>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</si>
  <si>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</si>
  <si>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</si>
  <si>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</si>
  <si>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</si>
  <si>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</si>
  <si>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</si>
  <si>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</si>
  <si>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</si>
  <si>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</si>
  <si>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</si>
  <si>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</si>
  <si>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</si>
  <si>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</si>
  <si>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</si>
  <si>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</si>
  <si>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</si>
  <si>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</si>
  <si>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</si>
  <si>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</si>
  <si>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</si>
  <si>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</si>
  <si>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</si>
  <si>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</si>
  <si>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</si>
  <si>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</si>
  <si>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</si>
  <si>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</si>
  <si>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</si>
  <si>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</si>
  <si>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</si>
  <si>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</si>
  <si>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</si>
  <si>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</si>
  <si>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</si>
  <si>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</si>
  <si>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</si>
  <si>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</si>
  <si>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</si>
  <si>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</si>
  <si>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</si>
  <si>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</si>
  <si>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</si>
  <si>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</si>
  <si>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</si>
  <si>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</si>
  <si>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</si>
  <si>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</si>
  <si>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</si>
  <si>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</si>
  <si>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</si>
  <si>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</si>
  <si>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</si>
  <si>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</si>
  <si>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</si>
  <si>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</si>
  <si>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</si>
  <si>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</si>
  <si>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</si>
  <si>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</si>
  <si>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</si>
  <si>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</si>
  <si>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</si>
  <si>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</si>
  <si>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</si>
  <si>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</si>
  <si>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</si>
  <si>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</si>
  <si>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</si>
  <si>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</si>
  <si>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</si>
  <si>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</si>
  <si>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</si>
  <si>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</si>
  <si>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</si>
  <si>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</si>
  <si>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</si>
  <si>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</si>
  <si>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</si>
  <si>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</si>
  <si>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</si>
  <si>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</si>
  <si>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</si>
  <si>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</si>
  <si>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</si>
  <si>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</si>
  <si>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</si>
  <si>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</si>
  <si>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</si>
  <si>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</si>
  <si>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</si>
  <si>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</si>
  <si>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</si>
  <si>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</si>
  <si>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</si>
  <si>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</si>
  <si>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</si>
  <si>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</si>
  <si>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</si>
  <si>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</si>
  <si>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</si>
  <si>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</si>
  <si>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</si>
  <si>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</si>
  <si>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</si>
  <si>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</si>
  <si>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</si>
  <si>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</si>
  <si>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</si>
  <si>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</si>
  <si>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</si>
  <si>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</si>
  <si>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</si>
  <si>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</si>
  <si>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</si>
  <si>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</si>
  <si>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</si>
  <si>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</si>
  <si>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</si>
  <si>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</si>
  <si>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</si>
  <si>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</si>
  <si>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</si>
  <si>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</si>
  <si>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</si>
  <si>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</si>
  <si>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</si>
  <si>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</si>
  <si>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</si>
  <si>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</si>
  <si>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</si>
  <si>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</si>
  <si>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</si>
  <si>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</si>
  <si>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</si>
  <si>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</si>
  <si>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</si>
  <si>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</si>
  <si>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</si>
  <si>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</si>
  <si>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</si>
  <si>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</si>
  <si>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</si>
  <si>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</si>
  <si>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</si>
  <si>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</si>
  <si>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</si>
  <si>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</si>
  <si>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</si>
  <si>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</si>
  <si>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</si>
  <si>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</si>
  <si>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</si>
  <si>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</si>
  <si>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</si>
  <si>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</si>
  <si>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</si>
  <si>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</si>
  <si>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</si>
  <si>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</si>
  <si>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</si>
  <si>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</si>
  <si>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</si>
  <si>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</si>
  <si>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</si>
  <si>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</si>
  <si>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</si>
  <si>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</si>
  <si>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</si>
  <si>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</si>
  <si>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</si>
  <si>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</si>
  <si>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</si>
  <si>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</si>
  <si>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</si>
  <si>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</si>
  <si>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</si>
  <si>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</si>
  <si>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</si>
  <si>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</si>
  <si>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</si>
  <si>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</si>
  <si>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</si>
  <si>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</si>
  <si>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</si>
  <si>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</si>
  <si>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</si>
  <si>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</si>
  <si>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</si>
  <si>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</si>
  <si>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</si>
  <si>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</si>
  <si>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</si>
  <si>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</si>
  <si>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</si>
  <si>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</si>
  <si>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</si>
  <si>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</si>
  <si>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</si>
  <si>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</si>
  <si>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</si>
  <si>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</si>
  <si>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</si>
  <si>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</si>
  <si>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</si>
  <si>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</si>
  <si>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</si>
  <si>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</si>
  <si>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</si>
  <si>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</si>
  <si>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</si>
  <si>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</si>
  <si>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</si>
  <si>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</si>
  <si>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</si>
  <si>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</si>
  <si>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</si>
  <si>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</si>
  <si>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</si>
  <si>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</si>
  <si>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</si>
  <si>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</si>
  <si>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</si>
  <si>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</si>
  <si>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</si>
  <si>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</si>
  <si>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</si>
  <si>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</si>
  <si>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</si>
  <si>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</si>
  <si>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</si>
  <si>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</si>
  <si>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</si>
  <si>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</si>
  <si>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</si>
  <si>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</si>
  <si>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</si>
  <si>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</si>
  <si>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</si>
  <si>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</si>
  <si>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</si>
  <si>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</si>
  <si>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</si>
  <si>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</si>
  <si>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</si>
  <si>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</si>
  <si>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</si>
  <si>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</si>
  <si>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</si>
  <si>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</si>
  <si>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</si>
  <si>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</si>
  <si>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</si>
  <si>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</si>
  <si>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</si>
  <si>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</si>
  <si>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</si>
  <si>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</si>
  <si>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</si>
  <si>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</si>
  <si>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</si>
  <si>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</si>
  <si>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</si>
  <si>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</si>
  <si>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</si>
  <si>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</si>
  <si>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</si>
  <si>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</si>
  <si>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</si>
  <si>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</si>
  <si>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</si>
  <si>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</si>
  <si>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</si>
  <si>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</si>
  <si>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</si>
  <si>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</si>
  <si>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</si>
  <si>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</si>
  <si>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</si>
  <si>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</si>
  <si>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</si>
  <si>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</si>
  <si>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</si>
  <si>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</si>
  <si>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</si>
  <si>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</si>
  <si>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</si>
  <si>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</si>
  <si>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</si>
  <si>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</si>
  <si>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</si>
  <si>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</si>
  <si>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</si>
  <si>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</si>
  <si>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</si>
  <si>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</si>
  <si>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</si>
  <si>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</si>
  <si>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</si>
  <si>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</si>
  <si>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</si>
  <si>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</si>
  <si>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</si>
  <si>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</si>
  <si>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</si>
  <si>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</si>
  <si>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</si>
  <si>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</si>
  <si>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</si>
  <si>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</si>
  <si>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</si>
  <si>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</si>
  <si>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</si>
  <si>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</si>
  <si>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</si>
  <si>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</si>
  <si>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</si>
  <si>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</si>
  <si>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</si>
  <si>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</si>
  <si>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</si>
  <si>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</si>
  <si>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</si>
  <si>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</si>
  <si>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</si>
  <si>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</si>
  <si>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</si>
  <si>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</si>
  <si>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</si>
  <si>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</si>
  <si>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</si>
  <si>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</si>
  <si>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</si>
  <si>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</si>
  <si>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</si>
  <si>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</si>
  <si>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</si>
  <si>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</si>
  <si>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</si>
  <si>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</si>
  <si>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</si>
  <si>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</si>
  <si>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</si>
  <si>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</si>
  <si>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</si>
  <si>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</si>
  <si>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</si>
  <si>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</si>
  <si>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</si>
  <si>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</si>
  <si>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</si>
  <si>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</si>
  <si>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</si>
  <si>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</si>
  <si>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</si>
  <si>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</si>
  <si>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</si>
  <si>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</si>
  <si>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</si>
  <si>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</si>
  <si>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</si>
  <si>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</si>
  <si>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</si>
  <si>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</si>
  <si>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</si>
  <si>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</si>
  <si>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</si>
  <si>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</si>
  <si>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</si>
  <si>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</si>
  <si>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</si>
  <si>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</si>
  <si>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</si>
  <si>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</si>
  <si>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</si>
  <si>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</si>
  <si>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</si>
  <si>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</si>
  <si>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</si>
  <si>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</si>
  <si>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</si>
  <si>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</si>
  <si>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</si>
  <si>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</si>
  <si>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</si>
  <si>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</si>
  <si>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</si>
  <si>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</si>
  <si>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</si>
  <si>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</si>
  <si>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</si>
  <si>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</si>
  <si>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</si>
  <si>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</si>
  <si>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</si>
  <si>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</si>
  <si>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</si>
  <si>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</si>
  <si>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</si>
  <si>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</si>
  <si>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</si>
  <si>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</si>
  <si>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</si>
  <si>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</si>
  <si>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</si>
  <si>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</si>
  <si>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</si>
  <si>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</si>
  <si>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</si>
  <si>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</si>
  <si>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</si>
  <si>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</si>
  <si>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</si>
  <si>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</si>
  <si>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</si>
  <si>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</si>
  <si>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</si>
  <si>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</si>
  <si>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</si>
  <si>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</si>
  <si>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</si>
  <si>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</si>
  <si>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</si>
  <si>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</si>
  <si>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</si>
  <si>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</si>
  <si>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</si>
  <si>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</si>
  <si>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</si>
  <si>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</si>
  <si>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</si>
  <si>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</si>
  <si>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</si>
  <si>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</si>
  <si>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</si>
  <si>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</si>
  <si>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</si>
  <si>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</si>
  <si>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</si>
  <si>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</si>
  <si>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</si>
  <si>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</si>
  <si>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</si>
  <si>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</si>
  <si>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</si>
  <si>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</si>
  <si>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</si>
  <si>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</si>
  <si>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</si>
  <si>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</si>
  <si>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</si>
  <si>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</si>
  <si>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</si>
  <si>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</si>
  <si>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</si>
  <si>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</si>
  <si>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</si>
  <si>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</si>
  <si>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</si>
  <si>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</si>
  <si>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</si>
  <si>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</si>
  <si>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</si>
  <si>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</si>
  <si>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</si>
  <si>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</si>
  <si>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</si>
  <si>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</si>
  <si>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</si>
  <si>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</si>
  <si>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</si>
  <si>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</si>
  <si>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</si>
  <si>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</si>
  <si>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</si>
  <si>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</si>
  <si>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</si>
  <si>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</si>
  <si>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</si>
  <si>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</si>
  <si>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</si>
  <si>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</si>
  <si>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</si>
  <si>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</si>
  <si>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</si>
  <si>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</si>
  <si>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</si>
  <si>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</si>
  <si>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</si>
  <si>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</si>
  <si>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</si>
  <si>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</si>
  <si>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</si>
  <si>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</si>
  <si>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</si>
  <si>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</si>
  <si>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</si>
  <si>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</si>
  <si>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</si>
  <si>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</si>
  <si>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</si>
  <si>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</si>
  <si>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</si>
  <si>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</si>
  <si>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</si>
  <si>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</si>
  <si>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</si>
  <si>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</si>
  <si>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</si>
  <si>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</si>
  <si>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</si>
  <si>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</si>
  <si>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</si>
  <si>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</si>
  <si>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</si>
  <si>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</si>
  <si>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</si>
  <si>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</si>
  <si>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</si>
  <si>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</si>
  <si>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</si>
  <si>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</si>
  <si>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</si>
  <si>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</si>
  <si>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</si>
  <si>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</si>
  <si>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</si>
  <si>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</si>
  <si>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</si>
  <si>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</si>
  <si>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</si>
  <si>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</si>
  <si>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</si>
  <si>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</si>
  <si>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</si>
  <si>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</si>
  <si>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</si>
  <si>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</si>
  <si>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</si>
  <si>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</si>
  <si>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</si>
  <si>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</si>
  <si>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</si>
  <si>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</si>
  <si>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</si>
  <si>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</si>
  <si>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</si>
  <si>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</si>
  <si>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</si>
  <si>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</si>
  <si>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</si>
  <si>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</si>
  <si>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</si>
  <si>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</si>
  <si>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</si>
  <si>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</si>
  <si>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</si>
  <si>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</si>
  <si>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</si>
  <si>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</si>
  <si>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</si>
  <si>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</si>
  <si>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</si>
  <si>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</si>
  <si>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</si>
  <si>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</si>
  <si>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</si>
  <si>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</si>
  <si>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</si>
  <si>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</si>
  <si>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</si>
  <si>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</si>
  <si>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</si>
  <si>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</si>
  <si>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</si>
  <si>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</si>
  <si>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</si>
  <si>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</si>
  <si>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</si>
  <si>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</si>
  <si>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</si>
  <si>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</si>
  <si>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</si>
  <si>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</si>
  <si>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</si>
  <si>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</si>
  <si>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</si>
  <si>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</si>
  <si>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</si>
  <si>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</si>
  <si>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</si>
  <si>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</si>
  <si>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</si>
  <si>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</si>
  <si>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</si>
  <si>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</si>
  <si>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</si>
  <si>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</si>
  <si>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</si>
  <si>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</si>
  <si>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</si>
  <si>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</si>
  <si>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</si>
  <si>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</si>
  <si>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</si>
  <si>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</si>
  <si>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</si>
  <si>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</si>
  <si>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</si>
  <si>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</si>
  <si>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</si>
  <si>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</si>
  <si>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</si>
  <si>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</si>
  <si>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</si>
  <si>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</si>
  <si>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</si>
  <si>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</si>
  <si>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</si>
  <si>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</si>
  <si>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</si>
  <si>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</si>
  <si>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</si>
  <si>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</si>
  <si>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</si>
  <si>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</si>
  <si>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</si>
  <si>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</si>
  <si>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</si>
  <si>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</si>
  <si>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</si>
  <si>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</si>
  <si>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</si>
  <si>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</si>
  <si>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</si>
  <si>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</si>
  <si>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</si>
  <si>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</si>
  <si>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</si>
  <si>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</si>
  <si>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</si>
  <si>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</si>
  <si>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</si>
  <si>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</si>
  <si>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</si>
  <si>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</si>
  <si>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</si>
  <si>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</si>
  <si>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</si>
  <si>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</si>
  <si>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</si>
  <si>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</si>
  <si>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</si>
  <si>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</si>
  <si>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</si>
  <si>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</si>
  <si>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</si>
  <si>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</si>
  <si>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</si>
  <si>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</si>
  <si>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</si>
  <si>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</si>
  <si>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</si>
  <si>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</si>
  <si>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</si>
  <si>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</si>
  <si>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</si>
  <si>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</si>
  <si>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</si>
  <si>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</si>
  <si>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</si>
  <si>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</si>
  <si>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</si>
  <si>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</si>
  <si>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</si>
  <si>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</si>
  <si>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</si>
  <si>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</si>
  <si>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</si>
  <si>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</si>
  <si>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</si>
  <si>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</si>
  <si>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</si>
  <si>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</si>
  <si>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</si>
  <si>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</si>
  <si>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</si>
  <si>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</si>
  <si>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</si>
  <si>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</si>
  <si>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</si>
  <si>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</si>
  <si>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</si>
  <si>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</si>
  <si>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</si>
  <si>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</si>
  <si>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</si>
  <si>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</si>
  <si>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</si>
  <si>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</si>
  <si>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</si>
  <si>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</si>
  <si>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</si>
  <si>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</si>
  <si>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</si>
  <si>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</si>
  <si>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</si>
  <si>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</si>
  <si>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</si>
  <si>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</si>
  <si>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</si>
  <si>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</si>
  <si>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</si>
  <si>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</si>
  <si>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</si>
  <si>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</si>
  <si>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</si>
  <si>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</si>
  <si>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</si>
  <si>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</si>
  <si>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</si>
  <si>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</si>
  <si>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</si>
  <si>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</si>
  <si>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</si>
  <si>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</si>
  <si>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</si>
  <si>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</si>
  <si>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</si>
  <si>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</si>
  <si>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</si>
  <si>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</si>
  <si>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</si>
  <si>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</si>
  <si>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</si>
  <si>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</si>
  <si>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</si>
  <si>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</si>
  <si>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</si>
  <si>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</si>
  <si>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</si>
  <si>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</si>
  <si>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</si>
  <si>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</si>
  <si>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</si>
  <si>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</si>
  <si>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</si>
  <si>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</si>
  <si>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</si>
  <si>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</si>
  <si>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</si>
  <si>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</si>
  <si>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</si>
  <si>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</si>
  <si>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</si>
  <si>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</si>
  <si>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</si>
  <si>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</si>
  <si>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</si>
  <si>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</si>
  <si>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</si>
  <si>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</si>
  <si>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</si>
  <si>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</si>
  <si>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</si>
  <si>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</si>
  <si>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</si>
  <si>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</si>
  <si>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</si>
  <si>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</si>
  <si>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</si>
  <si>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</si>
  <si>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</si>
  <si>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</si>
  <si>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</si>
  <si>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</si>
  <si>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</si>
  <si>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</si>
  <si>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</si>
  <si>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</si>
  <si>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</si>
  <si>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</si>
  <si>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</si>
  <si>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</si>
  <si>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</si>
  <si>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</si>
  <si>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</si>
  <si>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</si>
  <si>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</si>
  <si>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</si>
  <si>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</si>
  <si>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</si>
  <si>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</si>
  <si>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</si>
  <si>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</si>
  <si>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</si>
  <si>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</si>
  <si>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</si>
  <si>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</si>
  <si>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</si>
  <si>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</si>
  <si>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</si>
  <si>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</si>
  <si>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</si>
  <si>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</si>
  <si>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</si>
  <si>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</si>
  <si>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</si>
  <si>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</si>
  <si>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</si>
  <si>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</si>
  <si>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</si>
  <si>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</si>
  <si>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</si>
  <si>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</si>
  <si>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</si>
  <si>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</si>
  <si>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</si>
  <si>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</si>
  <si>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</si>
  <si>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</si>
  <si>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</si>
  <si>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</si>
  <si>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</si>
  <si>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</si>
  <si>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</si>
  <si>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</si>
  <si>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</si>
  <si>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</si>
  <si>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</si>
  <si>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</si>
  <si>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</si>
  <si>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</si>
  <si>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</si>
  <si>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</si>
  <si>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</si>
  <si>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</si>
  <si>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</si>
  <si>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</si>
  <si>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</si>
  <si>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</si>
  <si>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</si>
  <si>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</si>
  <si>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</si>
  <si>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</si>
  <si>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</si>
  <si>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</si>
  <si>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</si>
  <si>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</si>
  <si>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</si>
  <si>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</si>
  <si>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</si>
  <si>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</si>
  <si>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</si>
  <si>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</si>
  <si>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</si>
  <si>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</si>
  <si>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</si>
  <si>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</si>
  <si>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</si>
  <si>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</si>
  <si>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</si>
  <si>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</si>
  <si>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</si>
  <si>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</si>
  <si>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</si>
  <si>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</si>
  <si>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</si>
  <si>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</si>
  <si>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</si>
  <si>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</si>
  <si>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</si>
  <si>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</si>
  <si>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</si>
  <si>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</si>
  <si>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</si>
  <si>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</si>
  <si>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</si>
  <si>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</si>
  <si>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</si>
  <si>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</si>
  <si>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</si>
  <si>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</si>
  <si>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</si>
  <si>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</si>
  <si>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</si>
  <si>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</si>
  <si>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</si>
  <si>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</si>
  <si>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</si>
  <si>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</si>
  <si>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</si>
  <si>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</si>
  <si>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</si>
  <si>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</si>
  <si>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</si>
  <si>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</si>
  <si>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</si>
  <si>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</si>
  <si>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</si>
  <si>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</si>
  <si>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</si>
  <si>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</si>
  <si>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</si>
  <si>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</si>
  <si>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</si>
  <si>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</si>
  <si>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</si>
  <si>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</si>
  <si>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</si>
  <si>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</si>
  <si>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</si>
  <si>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</si>
  <si>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</si>
  <si>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</si>
  <si>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</si>
  <si>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</si>
  <si>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</si>
  <si>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</si>
  <si>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</si>
  <si>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</si>
  <si>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</si>
  <si>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</si>
  <si>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</si>
  <si>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</si>
  <si>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</si>
  <si>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</si>
  <si>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</si>
  <si>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</si>
  <si>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</si>
  <si>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</si>
  <si>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</si>
  <si>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</si>
  <si>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</si>
  <si>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</si>
  <si>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</si>
  <si>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</si>
  <si>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</si>
  <si>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</si>
  <si>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</si>
  <si>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</si>
  <si>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</si>
  <si>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</si>
  <si>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</si>
  <si>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</si>
  <si>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</si>
  <si>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</si>
  <si>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</si>
  <si>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</si>
  <si>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</si>
  <si>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</si>
  <si>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</si>
  <si>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</si>
  <si>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</si>
  <si>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</si>
  <si>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</si>
  <si>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</si>
  <si>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</si>
  <si>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</si>
  <si>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</si>
  <si>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</si>
  <si>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</si>
  <si>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</si>
  <si>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</si>
  <si>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</si>
  <si>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</si>
  <si>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</si>
  <si>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</si>
  <si>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</si>
  <si>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</si>
  <si>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</si>
  <si>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</si>
  <si>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</si>
  <si>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</si>
  <si>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</si>
  <si>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</si>
  <si>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</si>
  <si>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</si>
  <si>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</si>
  <si>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</si>
  <si>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</si>
  <si>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</si>
  <si>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</si>
  <si>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</si>
  <si>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</si>
  <si>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</si>
  <si>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</si>
  <si>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</si>
  <si>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</si>
  <si>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</si>
  <si>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</si>
  <si>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</si>
  <si>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</si>
  <si>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</si>
  <si>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</si>
  <si>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</si>
  <si>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</si>
  <si>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</si>
  <si>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</si>
  <si>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</si>
  <si>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</si>
  <si>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</si>
  <si>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</si>
  <si>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</si>
  <si>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</si>
  <si>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</si>
  <si>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</si>
  <si>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</si>
  <si>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</si>
  <si>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</si>
  <si>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</si>
  <si>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</si>
  <si>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</si>
  <si>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</si>
  <si>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</si>
  <si>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</si>
  <si>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</si>
  <si>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</si>
  <si>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</si>
  <si>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</si>
  <si>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</si>
  <si>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</si>
  <si>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</si>
  <si>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</si>
  <si>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</si>
  <si>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</si>
  <si>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</si>
  <si>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</si>
  <si>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</si>
  <si>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</si>
  <si>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</si>
  <si>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</si>
  <si>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</si>
  <si>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</si>
  <si>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</si>
  <si>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</si>
  <si>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</si>
  <si>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</si>
  <si>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</si>
  <si>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</si>
  <si>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</si>
  <si>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</si>
  <si>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</si>
  <si>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</si>
  <si>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</si>
  <si>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</si>
  <si>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</si>
  <si>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</si>
  <si>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</si>
  <si>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</si>
  <si>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</si>
  <si>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</si>
  <si>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</si>
  <si>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</si>
  <si>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</si>
  <si>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</si>
  <si>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</si>
  <si>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</si>
  <si>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</si>
  <si>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</si>
  <si>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</si>
  <si>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</si>
  <si>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</si>
  <si>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</si>
  <si>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</si>
  <si>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</si>
  <si>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</si>
  <si>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</si>
  <si>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</si>
  <si>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</si>
  <si>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</si>
  <si>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</si>
  <si>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</si>
  <si>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</si>
  <si>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</si>
  <si>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</si>
  <si>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</si>
  <si>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</si>
  <si>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</si>
  <si>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</si>
  <si>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</si>
  <si>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</si>
  <si>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</si>
  <si>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</si>
  <si>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</si>
  <si>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</si>
  <si>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</si>
  <si>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</si>
  <si>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</si>
  <si>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</si>
  <si>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</si>
  <si>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</si>
  <si>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</si>
  <si>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</si>
  <si>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</si>
  <si>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</si>
  <si>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</si>
  <si>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</si>
  <si>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</si>
  <si>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</si>
  <si>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</si>
  <si>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</si>
  <si>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</si>
  <si>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</si>
  <si>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</si>
  <si>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</si>
  <si>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</si>
  <si>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</si>
  <si>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</si>
  <si>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</si>
  <si>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</si>
  <si>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</si>
  <si>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</si>
  <si>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</si>
  <si>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</si>
  <si>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</si>
  <si>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</si>
  <si>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</si>
  <si>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</si>
  <si>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</si>
  <si>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</si>
  <si>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</si>
  <si>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</si>
  <si>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</si>
  <si>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</si>
  <si>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</si>
  <si>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</si>
  <si>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</si>
  <si>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</si>
  <si>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</si>
  <si>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</si>
  <si>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</si>
  <si>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</si>
  <si>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</si>
  <si>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</si>
  <si>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</si>
  <si>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</si>
  <si>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</si>
  <si>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</si>
  <si>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</si>
  <si>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</si>
  <si>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</si>
  <si>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</si>
  <si>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</si>
  <si>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</si>
  <si>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</si>
  <si>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</si>
  <si>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</si>
  <si>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</si>
  <si>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</si>
  <si>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</si>
  <si>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</si>
  <si>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</si>
  <si>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</si>
  <si>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</si>
  <si>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</si>
  <si>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</si>
  <si>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</si>
  <si>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</si>
  <si>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</si>
  <si>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</si>
  <si>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</si>
  <si>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</si>
  <si>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</si>
  <si>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</si>
  <si>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</si>
  <si>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</si>
  <si>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</si>
  <si>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</si>
  <si>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</si>
  <si>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</si>
  <si>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</si>
  <si>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</si>
  <si>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</si>
  <si>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</si>
  <si>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</si>
  <si>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</si>
  <si>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</si>
  <si>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</si>
  <si>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</si>
  <si>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</si>
  <si>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</si>
  <si>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</si>
  <si>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</si>
  <si>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</si>
  <si>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</si>
  <si>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</si>
  <si>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</si>
  <si>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</si>
  <si>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</si>
  <si>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</si>
  <si>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</si>
  <si>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</si>
  <si>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</si>
  <si>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</si>
  <si>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</si>
  <si>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</si>
  <si>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</si>
  <si>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</si>
  <si>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</si>
  <si>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</si>
  <si>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</si>
  <si>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</si>
  <si>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</si>
  <si>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</si>
  <si>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</si>
  <si>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</si>
  <si>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</si>
  <si>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</si>
  <si>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</si>
  <si>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</si>
  <si>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</si>
  <si>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</si>
  <si>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</si>
  <si>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</si>
  <si>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</si>
  <si>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</si>
  <si>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</si>
  <si>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</si>
  <si>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</si>
  <si>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</si>
  <si>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</si>
  <si>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</si>
  <si>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</si>
  <si>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</si>
  <si>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</si>
  <si>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</si>
  <si>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</si>
  <si>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</si>
  <si>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</si>
  <si>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</si>
  <si>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</si>
  <si>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</si>
  <si>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</si>
  <si>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</si>
  <si>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</si>
  <si>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</si>
  <si>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</si>
  <si>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</si>
  <si>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</si>
  <si>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</si>
  <si>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</si>
  <si>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</si>
  <si>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</si>
  <si>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</si>
  <si>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</si>
  <si>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</si>
  <si>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</si>
  <si>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</si>
  <si>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</si>
  <si>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</si>
  <si>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</si>
  <si>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</si>
  <si>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</si>
  <si>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</si>
  <si>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</si>
  <si>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</si>
  <si>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</si>
  <si>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</si>
  <si>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</si>
  <si>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</si>
  <si>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</si>
  <si>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</si>
  <si>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</si>
  <si>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</si>
  <si>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</si>
  <si>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</si>
  <si>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</si>
  <si>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</si>
  <si>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</si>
  <si>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</si>
  <si>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</si>
  <si>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</si>
  <si>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</si>
  <si>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</si>
  <si>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</si>
  <si>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</si>
  <si>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</si>
  <si>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</si>
  <si>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</si>
  <si>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</si>
  <si>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</si>
  <si>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</si>
  <si>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</si>
  <si>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</si>
  <si>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</si>
  <si>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</si>
  <si>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</si>
  <si>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</si>
  <si>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</si>
  <si>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</si>
  <si>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</si>
  <si>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</si>
  <si>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</si>
  <si>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</si>
  <si>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</si>
  <si>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</si>
  <si>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</si>
  <si>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</si>
  <si>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</si>
  <si>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</si>
  <si>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</si>
  <si>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</si>
  <si>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</si>
  <si>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</si>
  <si>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</si>
  <si>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</si>
  <si>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</si>
  <si>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</si>
  <si>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</si>
  <si>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</si>
  <si>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</si>
  <si>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</si>
  <si>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</si>
  <si>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</si>
  <si>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</si>
  <si>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</si>
  <si>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</si>
  <si>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</si>
  <si>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</si>
  <si>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</si>
  <si>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</si>
  <si>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</si>
  <si>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</si>
  <si>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</si>
  <si>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</si>
  <si>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</si>
  <si>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</si>
  <si>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</si>
  <si>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</si>
  <si>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</si>
  <si>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</si>
  <si>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</si>
  <si>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</si>
  <si>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</si>
  <si>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</si>
  <si>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</si>
  <si>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</si>
  <si>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</si>
  <si>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</si>
  <si>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</si>
  <si>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</si>
  <si>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</si>
  <si>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</si>
  <si>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</si>
  <si>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</si>
  <si>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</si>
  <si>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</si>
  <si>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</si>
  <si>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</si>
  <si>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</si>
  <si>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</si>
  <si>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</si>
  <si>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</si>
  <si>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</si>
  <si>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</si>
  <si>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</si>
  <si>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</si>
  <si>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</si>
  <si>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</si>
  <si>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</si>
  <si>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</si>
  <si>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</si>
  <si>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</si>
  <si>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</si>
  <si>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</si>
  <si>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</si>
  <si>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</si>
  <si>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</si>
  <si>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</si>
  <si>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</si>
  <si>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</si>
  <si>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</si>
  <si>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</si>
  <si>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</si>
  <si>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</si>
  <si>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</si>
  <si>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</si>
  <si>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</si>
  <si>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</si>
  <si>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</si>
  <si>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</si>
  <si>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</si>
  <si>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</si>
  <si>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</si>
  <si>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</si>
  <si>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</si>
  <si>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</si>
  <si>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</si>
  <si>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</si>
  <si>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</si>
  <si>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</si>
  <si>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</si>
  <si>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</si>
  <si>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</si>
  <si>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</si>
  <si>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</si>
  <si>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</si>
  <si>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</si>
  <si>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</si>
  <si>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</si>
  <si>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</si>
  <si>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</si>
  <si>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</si>
  <si>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</si>
  <si>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</si>
  <si>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</si>
  <si>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</si>
  <si>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</si>
  <si>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</si>
  <si>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</si>
  <si>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</si>
  <si>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</si>
  <si>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</si>
  <si>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</si>
  <si>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</si>
  <si>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</si>
  <si>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</si>
  <si>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</si>
  <si>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</si>
  <si>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</si>
  <si>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</si>
  <si>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</si>
  <si>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</si>
  <si>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</si>
  <si>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</si>
  <si>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</si>
  <si>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</si>
  <si>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</si>
  <si>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</si>
  <si>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</si>
  <si>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</si>
  <si>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</si>
  <si>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</si>
  <si>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</si>
  <si>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</si>
  <si>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</si>
  <si>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</si>
  <si>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</si>
  <si>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</si>
  <si>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</si>
  <si>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</si>
  <si>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</si>
  <si>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</si>
  <si>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</si>
  <si>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</si>
  <si>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</si>
  <si>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</si>
  <si>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</si>
  <si>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</si>
  <si>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</si>
  <si>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</si>
  <si>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</si>
  <si>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</si>
  <si>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</si>
  <si>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</si>
  <si>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</si>
  <si>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</si>
  <si>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</si>
  <si>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</si>
  <si>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</si>
  <si>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</si>
  <si>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</si>
  <si>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</si>
  <si>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</si>
  <si>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</si>
  <si>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</si>
  <si>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</si>
  <si>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</si>
  <si>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</si>
  <si>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</si>
  <si>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</si>
  <si>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</si>
  <si>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</si>
  <si>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</si>
  <si>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</si>
  <si>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</si>
  <si>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</si>
  <si>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</si>
  <si>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</si>
  <si>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</si>
  <si>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</si>
  <si>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</si>
  <si>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</si>
  <si>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</si>
  <si>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</si>
  <si>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</si>
  <si>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</si>
  <si>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</si>
  <si>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</si>
  <si>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</si>
  <si>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</si>
  <si>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</si>
  <si>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</si>
  <si>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</si>
  <si>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</si>
  <si>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</si>
  <si>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</si>
  <si>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</si>
  <si>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</si>
  <si>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</si>
  <si>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</si>
  <si>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</si>
  <si>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</si>
  <si>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</si>
  <si>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</si>
  <si>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</si>
  <si>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</si>
  <si>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</si>
  <si>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</si>
  <si>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</si>
  <si>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</si>
  <si>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</si>
  <si>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</si>
  <si>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</si>
  <si>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</si>
  <si>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</si>
  <si>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</si>
  <si>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</si>
  <si>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</si>
  <si>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</si>
  <si>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</si>
  <si>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</si>
  <si>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</si>
  <si>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</si>
  <si>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</si>
  <si>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</si>
  <si>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</si>
  <si>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</si>
  <si>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</si>
  <si>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</si>
  <si>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</si>
  <si>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</si>
  <si>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</si>
  <si>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</si>
  <si>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</si>
  <si>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</si>
  <si>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</si>
  <si>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</si>
  <si>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</si>
  <si>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</si>
  <si>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</si>
  <si>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</si>
  <si>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</si>
  <si>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</si>
  <si>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</si>
  <si>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</si>
  <si>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</si>
  <si>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</si>
  <si>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</si>
  <si>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</si>
  <si>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</si>
  <si>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</si>
  <si>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</si>
  <si>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</si>
  <si>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</si>
  <si>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</si>
  <si>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</si>
  <si>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</si>
  <si>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</si>
  <si>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</si>
  <si>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</si>
  <si>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</si>
  <si>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</si>
  <si>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</si>
  <si>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</si>
  <si>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</si>
  <si>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</si>
  <si>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</si>
  <si>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</si>
  <si>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</si>
  <si>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</si>
  <si>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</si>
  <si>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</si>
  <si>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</si>
  <si>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</si>
  <si>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</si>
  <si>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</si>
  <si>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</si>
  <si>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</si>
  <si>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</si>
  <si>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</si>
  <si>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</si>
  <si>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</si>
  <si>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</si>
  <si>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</si>
  <si>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</si>
  <si>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</si>
  <si>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</si>
  <si>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</si>
  <si>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</si>
  <si>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</si>
  <si>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</si>
  <si>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</si>
  <si>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</si>
  <si>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</si>
  <si>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</si>
  <si>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</si>
  <si>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</si>
  <si>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</si>
  <si>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</si>
  <si>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</si>
  <si>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</si>
  <si>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</si>
  <si>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</si>
  <si>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</si>
  <si>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</si>
  <si>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</si>
  <si>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</si>
  <si>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</si>
  <si>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</si>
  <si>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</si>
  <si>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</si>
  <si>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</si>
  <si>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</si>
  <si>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</si>
  <si>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</si>
  <si>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</si>
  <si>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</si>
  <si>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</si>
  <si>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</si>
  <si>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</si>
  <si>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</si>
  <si>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</si>
  <si>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</si>
  <si>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</si>
  <si>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</si>
  <si>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</si>
  <si>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</si>
  <si>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</si>
  <si>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</si>
  <si>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</si>
  <si>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</si>
  <si>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</si>
  <si>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</si>
  <si>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</si>
  <si>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</si>
  <si>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</si>
  <si>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</si>
  <si>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</si>
  <si>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</si>
  <si>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</si>
  <si>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</si>
  <si>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</si>
  <si>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</si>
  <si>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</si>
  <si>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</si>
  <si>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</si>
  <si>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</si>
  <si>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</si>
  <si>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</si>
  <si>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</si>
  <si>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</si>
  <si>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</si>
  <si>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</si>
  <si>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</si>
  <si>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</si>
  <si>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</si>
  <si>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</si>
  <si>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</si>
  <si>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</si>
  <si>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</si>
  <si>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</si>
  <si>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</si>
  <si>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</si>
  <si>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</si>
  <si>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</si>
  <si>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</si>
  <si>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</si>
  <si>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</si>
  <si>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</si>
  <si>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</si>
  <si>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</si>
  <si>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</si>
  <si>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</si>
  <si>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</si>
  <si>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</si>
  <si>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</si>
  <si>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</si>
  <si>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</si>
  <si>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</si>
  <si>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</si>
  <si>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</si>
  <si>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</si>
  <si>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</si>
  <si>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</si>
  <si>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</si>
  <si>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</si>
  <si>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</si>
  <si>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</si>
  <si>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</si>
  <si>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</si>
  <si>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</si>
  <si>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</si>
  <si>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</si>
  <si>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</si>
  <si>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</si>
  <si>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</si>
  <si>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</si>
  <si>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</si>
  <si>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</si>
  <si>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</si>
  <si>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</si>
  <si>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</si>
  <si>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</si>
  <si>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</si>
  <si>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</si>
  <si>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</si>
  <si>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</si>
  <si>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</si>
  <si>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</si>
  <si>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</si>
  <si>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</si>
  <si>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</si>
  <si>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</si>
  <si>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</si>
  <si>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</si>
  <si>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</si>
  <si>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</si>
  <si>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</si>
  <si>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</si>
  <si>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</si>
  <si>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</si>
  <si>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</si>
  <si>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</si>
  <si>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</si>
  <si>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</si>
  <si>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</si>
  <si>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</si>
  <si>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</si>
  <si>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</si>
  <si>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</si>
  <si>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</si>
  <si>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</si>
  <si>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</si>
  <si>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</si>
  <si>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</si>
  <si>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</si>
  <si>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</si>
  <si>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</si>
  <si>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</si>
  <si>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</si>
  <si>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</si>
  <si>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</si>
  <si>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</si>
  <si>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</si>
  <si>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</si>
  <si>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</si>
  <si>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</si>
  <si>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</si>
  <si>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</si>
  <si>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</si>
  <si>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</si>
  <si>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</si>
  <si>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</si>
  <si>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</si>
  <si>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</si>
  <si>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</si>
  <si>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</si>
  <si>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</si>
  <si>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</si>
  <si>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</si>
  <si>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</si>
  <si>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</si>
  <si>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</si>
  <si>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</si>
  <si>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</si>
  <si>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</si>
  <si>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</si>
  <si>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</si>
  <si>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</si>
  <si>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</si>
  <si>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</si>
  <si>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</si>
  <si>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</si>
  <si>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</si>
  <si>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</si>
  <si>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</si>
  <si>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</si>
  <si>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</si>
  <si>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</si>
  <si>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</si>
  <si>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</si>
  <si>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</si>
  <si>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</si>
  <si>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</si>
  <si>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</si>
  <si>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</si>
  <si>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</si>
  <si>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</si>
  <si>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</si>
  <si>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</si>
  <si>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</si>
  <si>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</si>
  <si>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</si>
  <si>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</si>
  <si>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</si>
  <si>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</si>
  <si>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</si>
  <si>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</si>
  <si>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</si>
  <si>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</si>
  <si>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</si>
  <si>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</si>
  <si>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</si>
  <si>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</si>
  <si>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</si>
  <si>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</si>
  <si>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</si>
  <si>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</si>
  <si>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</si>
  <si>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</si>
  <si>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</si>
  <si>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</si>
  <si>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</si>
  <si>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</si>
  <si>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</si>
  <si>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</si>
  <si>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</si>
  <si>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</si>
  <si>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</si>
  <si>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</si>
  <si>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</si>
  <si>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</si>
  <si>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</si>
  <si>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</si>
  <si>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</si>
  <si>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</si>
  <si>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</si>
  <si>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</si>
  <si>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</si>
  <si>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</si>
  <si>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</si>
  <si>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</si>
  <si>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</si>
  <si>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</si>
  <si>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</si>
  <si>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</si>
  <si>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</si>
  <si>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</si>
  <si>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</si>
  <si>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</si>
  <si>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</si>
  <si>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</si>
  <si>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</si>
  <si>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</si>
  <si>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</si>
  <si>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</si>
  <si>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</si>
  <si>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</si>
  <si>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</si>
  <si>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</si>
  <si>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</si>
  <si>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</si>
  <si>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</si>
  <si>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</si>
  <si>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</si>
  <si>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</si>
  <si>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</si>
  <si>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</si>
  <si>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</si>
  <si>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</si>
  <si>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</si>
  <si>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</si>
  <si>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</si>
  <si>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</si>
  <si>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</si>
  <si>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</si>
  <si>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</si>
  <si>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</si>
  <si>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</si>
  <si>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</si>
  <si>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</si>
  <si>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</si>
  <si>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</si>
  <si>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</si>
  <si>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</si>
  <si>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</si>
  <si>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</si>
  <si>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</si>
  <si>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</si>
  <si>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</si>
  <si>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</si>
  <si>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</si>
  <si>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</si>
  <si>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</si>
  <si>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</si>
  <si>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</si>
  <si>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</si>
  <si>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</si>
  <si>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</si>
  <si>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</si>
  <si>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</si>
  <si>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</si>
  <si>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</si>
  <si>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</si>
  <si>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</si>
  <si>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</si>
  <si>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</si>
  <si>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</si>
  <si>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</si>
  <si>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</si>
  <si>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</si>
  <si>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</si>
  <si>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</si>
  <si>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</si>
  <si>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</si>
  <si>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</si>
  <si>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</si>
  <si>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</si>
  <si>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</si>
  <si>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</si>
  <si>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</si>
  <si>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</si>
  <si>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</si>
  <si>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</si>
  <si>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</si>
  <si>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</si>
  <si>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</si>
  <si>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</si>
  <si>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</si>
  <si>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</si>
  <si>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</si>
  <si>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</si>
  <si>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</si>
  <si>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</si>
  <si>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</si>
  <si>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</si>
  <si>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</si>
  <si>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</si>
  <si>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</si>
  <si>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</si>
  <si>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</si>
  <si>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</si>
  <si>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</si>
  <si>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</si>
  <si>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</si>
  <si>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</si>
  <si>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</si>
  <si>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</si>
  <si>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</si>
  <si>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</si>
  <si>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</si>
  <si>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</si>
  <si>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</si>
  <si>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</si>
  <si>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</si>
  <si>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</si>
  <si>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</si>
  <si>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</si>
  <si>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</si>
  <si>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</si>
  <si>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</si>
  <si>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</si>
  <si>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</si>
  <si>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</si>
  <si>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</si>
  <si>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</si>
  <si>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</si>
  <si>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</si>
  <si>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</si>
  <si>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</si>
  <si>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</si>
  <si>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</si>
  <si>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</si>
  <si>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</si>
  <si>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</si>
  <si>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</si>
  <si>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</si>
  <si>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</si>
  <si>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</si>
  <si>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</si>
  <si>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</si>
  <si>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</si>
  <si>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</si>
  <si>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</si>
  <si>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</si>
  <si>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</si>
  <si>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</si>
  <si>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</si>
  <si>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</si>
  <si>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</si>
  <si>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</si>
  <si>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</si>
  <si>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</si>
  <si>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</si>
  <si>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</si>
  <si>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</si>
  <si>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</si>
  <si>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</si>
  <si>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</si>
  <si>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</si>
  <si>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</si>
  <si>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</si>
  <si>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</si>
  <si>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</si>
  <si>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</si>
  <si>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</si>
  <si>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</si>
  <si>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</si>
  <si>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</si>
  <si>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</si>
  <si>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</si>
  <si>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</si>
  <si>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</si>
  <si>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</si>
  <si>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</si>
  <si>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</si>
  <si>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</si>
  <si>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</si>
  <si>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</si>
  <si>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</si>
  <si>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</si>
  <si>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</si>
  <si>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</si>
  <si>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</si>
  <si>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</si>
  <si>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</si>
  <si>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</si>
  <si>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</si>
  <si>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</si>
  <si>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</si>
  <si>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</si>
  <si>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</si>
  <si>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</si>
  <si>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</si>
  <si>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</si>
  <si>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</si>
  <si>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</si>
  <si>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</si>
  <si>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</si>
  <si>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</si>
  <si>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</si>
  <si>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</si>
  <si>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</si>
  <si>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</si>
  <si>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</si>
  <si>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</si>
  <si>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</si>
  <si>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</si>
  <si>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</si>
  <si>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</si>
  <si>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</si>
  <si>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</si>
  <si>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</si>
  <si>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</si>
  <si>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</si>
  <si>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</si>
  <si>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</si>
  <si>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</si>
  <si>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</si>
  <si>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</si>
  <si>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</si>
  <si>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</si>
  <si>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</si>
  <si>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</si>
  <si>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</si>
  <si>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</si>
  <si>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</si>
  <si>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</si>
  <si>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</si>
  <si>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</si>
  <si>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</si>
  <si>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</si>
  <si>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</si>
  <si>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</si>
  <si>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</si>
  <si>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</si>
  <si>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</si>
  <si>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</si>
  <si>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</si>
  <si>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</si>
  <si>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</si>
  <si>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</si>
  <si>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</si>
  <si>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</si>
  <si>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</si>
  <si>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</si>
  <si>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</si>
  <si>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</si>
  <si>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</si>
  <si>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</si>
  <si>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</si>
  <si>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</si>
  <si>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</si>
  <si>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</si>
  <si>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</si>
  <si>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</si>
  <si>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</si>
  <si>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</si>
  <si>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</si>
  <si>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</si>
  <si>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</si>
  <si>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</si>
  <si>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</si>
  <si>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</si>
  <si>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</si>
  <si>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</si>
  <si>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</si>
  <si>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</si>
  <si>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</si>
  <si>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</si>
  <si>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</si>
  <si>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</si>
  <si>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</si>
  <si>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</si>
  <si>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</si>
  <si>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</si>
  <si>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</si>
  <si>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</si>
  <si>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</si>
  <si>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</si>
  <si>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</si>
  <si>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</si>
  <si>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</si>
  <si>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</si>
  <si>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</si>
  <si>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</si>
  <si>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</si>
  <si>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</si>
  <si>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</si>
  <si>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</si>
  <si>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</si>
  <si>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</si>
  <si>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</si>
  <si>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</si>
  <si>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</si>
  <si>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</si>
  <si>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</si>
  <si>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</si>
  <si>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</si>
  <si>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</si>
  <si>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</si>
  <si>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</si>
  <si>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</si>
  <si>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</si>
  <si>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</si>
  <si>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</si>
  <si>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</si>
  <si>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</si>
  <si>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</si>
  <si>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</si>
  <si>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</si>
  <si>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</si>
  <si>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</si>
  <si>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</si>
  <si>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</si>
  <si>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</si>
  <si>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</si>
  <si>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</si>
  <si>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</si>
  <si>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</si>
  <si>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</si>
  <si>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</si>
  <si>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</si>
  <si>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</si>
  <si>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</si>
  <si>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</si>
  <si>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</si>
  <si>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</si>
  <si>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</si>
  <si>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</si>
  <si>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</si>
  <si>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</si>
  <si>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</si>
  <si>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</si>
  <si>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</si>
  <si>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</si>
  <si>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</si>
  <si>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</si>
  <si>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</si>
  <si>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</si>
  <si>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</si>
  <si>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</si>
  <si>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</si>
  <si>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</si>
  <si>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</si>
  <si>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</si>
  <si>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</si>
  <si>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</si>
  <si>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</si>
  <si>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</si>
  <si>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</si>
  <si>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</si>
  <si>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</si>
  <si>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</si>
  <si>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</si>
  <si>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</si>
  <si>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</si>
  <si>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</si>
  <si>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</si>
  <si>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</si>
  <si>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</si>
  <si>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</si>
  <si>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</si>
  <si>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</si>
  <si>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</si>
  <si>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</si>
  <si>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</si>
  <si>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</si>
  <si>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</si>
  <si>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</si>
  <si>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</si>
  <si>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</si>
  <si>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</si>
  <si>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</si>
  <si>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</si>
  <si>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</si>
  <si>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</si>
  <si>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</si>
  <si>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</si>
  <si>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</si>
  <si>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</si>
  <si>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</si>
  <si>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</si>
  <si>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</si>
  <si>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</si>
  <si>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</si>
  <si>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</si>
  <si>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</si>
  <si>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</si>
  <si>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</si>
  <si>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</si>
  <si>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</si>
  <si>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</si>
  <si>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</si>
  <si>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</si>
  <si>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</si>
  <si>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</si>
  <si>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</si>
  <si>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</si>
  <si>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</si>
  <si>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</si>
  <si>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</si>
  <si>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</si>
  <si>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</si>
  <si>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</si>
  <si>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</si>
  <si>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</si>
  <si>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</si>
  <si>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</si>
  <si>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</si>
  <si>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</si>
  <si>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</si>
  <si>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</si>
  <si>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</si>
  <si>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</si>
  <si>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</si>
  <si>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</si>
  <si>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</si>
  <si>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</si>
  <si>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</si>
  <si>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</si>
  <si>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</si>
  <si>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</si>
  <si>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</si>
  <si>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</si>
  <si>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</si>
  <si>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</si>
  <si>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</si>
  <si>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</si>
  <si>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</si>
  <si>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</si>
  <si>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</si>
  <si>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</si>
  <si>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</si>
  <si>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</si>
  <si>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</si>
  <si>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</si>
  <si>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</si>
  <si>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</si>
  <si>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</si>
  <si>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</si>
  <si>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</si>
  <si>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</si>
  <si>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</si>
  <si>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</si>
  <si>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</si>
  <si>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</si>
  <si>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</si>
  <si>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</si>
  <si>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</si>
  <si>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</si>
  <si>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</si>
  <si>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</si>
  <si>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</si>
  <si>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</si>
  <si>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</si>
  <si>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</si>
  <si>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</si>
  <si>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</si>
  <si>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</si>
  <si>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</si>
  <si>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</si>
  <si>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</si>
  <si>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</si>
  <si>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</si>
  <si>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</si>
  <si>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</si>
  <si>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</si>
  <si>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</si>
  <si>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</si>
  <si>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</si>
  <si>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</si>
  <si>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</si>
  <si>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</si>
  <si>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</si>
  <si>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</si>
  <si>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</si>
  <si>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</si>
  <si>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</si>
  <si>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</si>
  <si>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</si>
  <si>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</si>
  <si>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</si>
  <si>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</si>
  <si>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</si>
  <si>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</si>
  <si>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</si>
  <si>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</si>
  <si>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</si>
  <si>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</si>
  <si>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</si>
  <si>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</si>
  <si>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</si>
  <si>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</si>
  <si>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</si>
  <si>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</si>
  <si>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</si>
  <si>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</si>
  <si>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</si>
  <si>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</si>
  <si>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</si>
  <si>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</si>
  <si>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</si>
  <si>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</si>
  <si>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</si>
  <si>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</si>
  <si>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</si>
  <si>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</si>
  <si>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</si>
  <si>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</si>
  <si>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</si>
  <si>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</si>
  <si>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</si>
  <si>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</si>
  <si>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</si>
  <si>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</si>
  <si>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</si>
  <si>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</si>
  <si>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</si>
  <si>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</si>
  <si>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</si>
  <si>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</si>
  <si>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</si>
  <si>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</si>
  <si>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</si>
  <si>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</si>
  <si>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</si>
  <si>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</si>
  <si>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</si>
  <si>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</si>
  <si>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</si>
  <si>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</si>
  <si>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</si>
  <si>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</si>
  <si>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</si>
  <si>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</si>
  <si>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</si>
  <si>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</si>
  <si>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</si>
  <si>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</si>
  <si>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</si>
  <si>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</si>
  <si>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</si>
  <si>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</si>
  <si>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</si>
  <si>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</si>
  <si>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</si>
  <si>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</si>
  <si>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</si>
  <si>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</si>
  <si>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</si>
  <si>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</si>
  <si>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</si>
  <si>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</si>
  <si>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</si>
  <si>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</si>
  <si>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</si>
  <si>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</si>
  <si>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</si>
  <si>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</si>
  <si>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</si>
  <si>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</si>
  <si>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</si>
  <si>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</si>
  <si>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</si>
  <si>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</si>
  <si>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</si>
  <si>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</si>
  <si>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</si>
  <si>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</si>
  <si>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</si>
  <si>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</si>
  <si>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</si>
  <si>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</si>
  <si>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</si>
  <si>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</si>
  <si>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</si>
  <si>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</si>
  <si>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</si>
  <si>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</si>
  <si>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</si>
  <si>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</si>
  <si>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</si>
  <si>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</si>
  <si>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</si>
  <si>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</si>
  <si>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</si>
  <si>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</si>
  <si>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</si>
  <si>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</si>
  <si>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</si>
  <si>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</si>
  <si>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</si>
  <si>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</si>
  <si>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</si>
  <si>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</si>
  <si>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</si>
  <si>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</si>
  <si>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</si>
  <si>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</si>
  <si>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</si>
  <si>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</si>
  <si>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</si>
  <si>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</si>
  <si>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</si>
  <si>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</si>
  <si>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</si>
  <si>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</si>
  <si>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</si>
  <si>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</si>
  <si>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</si>
  <si>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</si>
  <si>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</si>
  <si>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</si>
  <si>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</si>
  <si>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</si>
  <si>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</si>
  <si>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</si>
  <si>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</si>
  <si>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</si>
  <si>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</si>
  <si>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</si>
  <si>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</si>
  <si>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</si>
  <si>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</si>
  <si>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</si>
  <si>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</si>
  <si>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</si>
  <si>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29-Sept-22-----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</si>
  <si>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</si>
  <si>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</si>
  <si>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</si>
  <si>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</si>
  <si>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</si>
  <si>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</si>
  <si>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</si>
  <si>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</si>
  <si>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</si>
  <si>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</si>
  <si>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</si>
  <si>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</si>
  <si>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</si>
  <si>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</si>
  <si>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</si>
  <si>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</si>
  <si>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</si>
  <si>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</si>
  <si>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</si>
  <si>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</si>
  <si>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</si>
  <si>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</si>
  <si>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</si>
  <si>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</si>
  <si>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</si>
  <si>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</si>
  <si>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</si>
  <si>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</si>
  <si>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</si>
  <si>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</si>
  <si>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</si>
  <si>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</si>
  <si>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</si>
  <si>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</si>
  <si>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</si>
  <si>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</si>
  <si>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</si>
  <si>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</si>
  <si>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</si>
  <si>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</si>
  <si>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</si>
  <si>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</si>
  <si>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</si>
  <si>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</si>
  <si>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</si>
  <si>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</si>
  <si>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</si>
  <si>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</si>
  <si>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</si>
  <si>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</si>
  <si>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</si>
  <si>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</si>
  <si>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</si>
  <si>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</si>
  <si>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</si>
  <si>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</si>
  <si>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</si>
  <si>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</si>
  <si>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</si>
  <si>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</si>
  <si>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</si>
  <si>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</si>
  <si>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</si>
  <si>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</si>
  <si>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</si>
  <si>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</si>
  <si>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</si>
  <si>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</si>
  <si>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</si>
  <si>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</si>
  <si>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</si>
  <si>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</si>
  <si>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</si>
  <si>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</si>
  <si>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</si>
  <si>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</si>
  <si>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</si>
  <si>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</si>
  <si>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</si>
  <si>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</si>
  <si>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</si>
  <si>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</si>
  <si>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</si>
  <si>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</si>
  <si>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</si>
  <si>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</si>
  <si>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</si>
  <si>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</si>
  <si>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</si>
  <si>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</si>
  <si>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</si>
  <si>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</si>
  <si>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</si>
  <si>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</si>
  <si>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</si>
  <si>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</si>
  <si>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</si>
  <si>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</si>
  <si>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</si>
  <si>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</si>
  <si>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</si>
  <si>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</si>
  <si>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</si>
  <si>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</si>
  <si>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</si>
  <si>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</si>
  <si>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</si>
  <si>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</si>
  <si>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</si>
  <si>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</si>
  <si>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</si>
  <si>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</si>
  <si>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</si>
  <si>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</si>
  <si>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</si>
  <si>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</si>
  <si>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</si>
  <si>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</si>
  <si>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</si>
  <si>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</si>
  <si>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</si>
  <si>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</si>
  <si>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</si>
  <si>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</si>
  <si>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</si>
  <si>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</si>
  <si>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</si>
  <si>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</si>
  <si>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</si>
  <si>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</si>
  <si>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</si>
  <si>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</si>
  <si>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</si>
  <si>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</si>
  <si>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</si>
  <si>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</si>
  <si>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</si>
  <si>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</si>
  <si>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</si>
  <si>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</si>
  <si>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</si>
  <si>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</si>
  <si>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</si>
  <si>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</si>
  <si>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</si>
  <si>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</si>
  <si>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</si>
  <si>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</si>
  <si>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</si>
  <si>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</si>
  <si>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</si>
  <si>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</si>
  <si>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</si>
  <si>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</si>
  <si>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</si>
  <si>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</si>
  <si>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</si>
  <si>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</si>
  <si>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</si>
  <si>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</si>
  <si>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</si>
  <si>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</si>
  <si>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</si>
  <si>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</si>
  <si>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</si>
  <si>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</si>
  <si>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</si>
  <si>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</si>
  <si>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</si>
  <si>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</si>
  <si>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</si>
  <si>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</si>
  <si>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</si>
  <si>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</si>
  <si>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</si>
  <si>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</si>
  <si>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</si>
  <si>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</si>
  <si>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</si>
  <si>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</si>
  <si>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</si>
  <si>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</si>
  <si>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</si>
  <si>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</si>
  <si>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</si>
  <si>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</si>
  <si>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</si>
  <si>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</si>
  <si>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</si>
  <si>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</si>
  <si>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</si>
  <si>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</si>
  <si>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</si>
  <si>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</si>
  <si>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</si>
  <si>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</si>
  <si>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</si>
  <si>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</si>
  <si>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</si>
  <si>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</si>
  <si>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</si>
  <si>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</si>
  <si>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</si>
  <si>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</si>
  <si>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</si>
  <si>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</si>
  <si>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</si>
  <si>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</si>
  <si>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</si>
  <si>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</si>
  <si>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</si>
  <si>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</si>
  <si>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</si>
  <si>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</si>
  <si>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</si>
  <si>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</si>
  <si>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</si>
  <si>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</si>
  <si>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</si>
  <si>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</si>
  <si>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</si>
  <si>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</si>
  <si>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</si>
  <si>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</si>
  <si>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</si>
  <si>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</si>
  <si>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</si>
  <si>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</si>
  <si>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</si>
  <si>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</si>
  <si>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</si>
  <si>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</si>
  <si>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</si>
  <si>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</si>
  <si>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</si>
  <si>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</si>
  <si>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</si>
  <si>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</si>
  <si>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</si>
  <si>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</si>
  <si>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</si>
  <si>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</si>
  <si>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</si>
  <si>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</si>
  <si>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</si>
  <si>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</si>
  <si>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</si>
  <si>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</si>
  <si>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</si>
  <si>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</si>
  <si>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</si>
  <si>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</si>
  <si>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</si>
  <si>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</si>
  <si>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</si>
  <si>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</si>
  <si>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</si>
  <si>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</si>
  <si>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</si>
  <si>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</si>
  <si>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</si>
  <si>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</si>
  <si>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</si>
  <si>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</si>
  <si>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</si>
  <si>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</si>
  <si>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</si>
  <si>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</si>
  <si>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</si>
  <si>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</si>
  <si>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</si>
  <si>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</si>
  <si>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</si>
  <si>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</si>
  <si>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</si>
  <si>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</si>
  <si>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</si>
  <si>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</si>
  <si>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</si>
  <si>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</si>
  <si>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</si>
  <si>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</si>
  <si>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</si>
  <si>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</si>
  <si>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</si>
  <si>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</si>
  <si>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</si>
  <si>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</si>
  <si>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</si>
  <si>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</si>
  <si>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</si>
  <si>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</si>
  <si>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</si>
  <si>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</si>
  <si>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</si>
  <si>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</si>
  <si>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</si>
  <si>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</si>
  <si>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</si>
  <si>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</si>
  <si>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</si>
  <si>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</si>
  <si>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</si>
  <si>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</si>
  <si>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</si>
  <si>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</si>
  <si>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</si>
  <si>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</si>
  <si>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</si>
  <si>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</si>
  <si>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</si>
  <si>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</si>
  <si>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</si>
  <si>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</si>
  <si>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</si>
  <si>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</si>
  <si>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</si>
  <si>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</si>
  <si>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</si>
  <si>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</si>
  <si>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</si>
  <si>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</si>
  <si>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</si>
  <si>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</si>
  <si>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</si>
  <si>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</si>
  <si>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</si>
  <si>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</si>
  <si>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</si>
  <si>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</si>
  <si>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</si>
  <si>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</si>
  <si>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</si>
  <si>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</si>
  <si>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</si>
  <si>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</si>
  <si>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</si>
  <si>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</si>
  <si>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</si>
  <si>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</si>
  <si>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</si>
  <si>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</si>
  <si>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</si>
  <si>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</si>
  <si>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</si>
  <si>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</si>
  <si>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</si>
  <si>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</si>
  <si>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</si>
  <si>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</si>
  <si>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</si>
  <si>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</si>
  <si>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</si>
  <si>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</si>
  <si>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</si>
  <si>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</si>
  <si>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</si>
  <si>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</si>
  <si>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</si>
  <si>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</si>
  <si>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</si>
  <si>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</si>
  <si>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</si>
  <si>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</si>
  <si>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</si>
  <si>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</si>
  <si>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</si>
  <si>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</si>
  <si>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</si>
  <si>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</si>
  <si>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</si>
  <si>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</si>
  <si>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</si>
  <si>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</si>
  <si>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</si>
  <si>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</si>
  <si>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</si>
  <si>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</si>
  <si>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</si>
  <si>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</si>
  <si>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</si>
  <si>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</si>
  <si>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</si>
  <si>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</si>
  <si>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</si>
  <si>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</si>
  <si>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</si>
  <si>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</si>
  <si>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</si>
  <si>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</si>
  <si>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</si>
  <si>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</si>
  <si>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</si>
  <si>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</si>
  <si>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</si>
  <si>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</si>
  <si>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</si>
  <si>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</si>
  <si>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</si>
  <si>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</si>
  <si>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</si>
  <si>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</si>
  <si>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</si>
  <si>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</si>
  <si>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</si>
  <si>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</si>
  <si>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</si>
  <si>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</si>
  <si>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</si>
  <si>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</si>
  <si>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</si>
  <si>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</si>
  <si>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</si>
  <si>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</si>
  <si>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</si>
  <si>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</si>
  <si>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</si>
  <si>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</si>
  <si>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</si>
  <si>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</si>
  <si>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</si>
  <si>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</si>
  <si>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</si>
  <si>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</si>
  <si>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</si>
  <si>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</si>
  <si>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</si>
  <si>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</si>
  <si>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</si>
  <si>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</si>
  <si>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</si>
  <si>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</si>
  <si>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</si>
  <si>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</si>
  <si>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</si>
  <si>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</si>
  <si>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</si>
  <si>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</si>
  <si>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</si>
  <si>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</si>
  <si>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</si>
  <si>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</si>
  <si>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</si>
  <si>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</si>
  <si>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</si>
  <si>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</si>
  <si>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</si>
  <si>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</si>
  <si>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</si>
  <si>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</si>
  <si>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</si>
  <si>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</si>
  <si>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</si>
  <si>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</si>
  <si>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</si>
  <si>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</si>
  <si>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</si>
  <si>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</si>
  <si>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</si>
  <si>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</si>
  <si>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</si>
  <si>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</si>
  <si>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</si>
  <si>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</si>
  <si>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</si>
  <si>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</si>
  <si>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</si>
  <si>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</si>
  <si>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</si>
  <si>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</si>
  <si>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</si>
  <si>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</si>
  <si>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</si>
  <si>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</si>
  <si>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</si>
  <si>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</si>
  <si>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</si>
  <si>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</si>
  <si>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</si>
  <si>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</si>
  <si>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</si>
  <si>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</si>
  <si>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</si>
  <si>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</si>
  <si>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</si>
  <si>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</si>
  <si>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</si>
  <si>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</si>
  <si>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</si>
  <si>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</si>
  <si>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</si>
  <si>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</si>
  <si>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</si>
  <si>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</si>
  <si>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</si>
  <si>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</si>
  <si>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</si>
  <si>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</si>
  <si>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</si>
  <si>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</si>
  <si>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</si>
  <si>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</si>
  <si>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</si>
  <si>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</si>
  <si>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</si>
  <si>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</si>
  <si>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</si>
  <si>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</si>
  <si>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</si>
  <si>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</si>
  <si>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</si>
  <si>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</si>
  <si>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</si>
  <si>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</si>
  <si>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</si>
  <si>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</si>
  <si>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</si>
  <si>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</si>
  <si>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</si>
  <si>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</si>
  <si>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</si>
  <si>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</si>
  <si>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</si>
  <si>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</si>
  <si>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</si>
  <si>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</si>
  <si>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</si>
  <si>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</si>
  <si>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</si>
  <si>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</si>
  <si>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</si>
  <si>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</si>
  <si>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</si>
  <si>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</si>
  <si>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</si>
  <si>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</si>
  <si>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</si>
  <si>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</si>
  <si>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</si>
  <si>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</si>
  <si>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</si>
  <si>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</si>
  <si>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</si>
  <si>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</si>
  <si>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</si>
  <si>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</si>
  <si>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</si>
  <si>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</si>
  <si>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</si>
  <si>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</si>
  <si>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</si>
  <si>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</si>
  <si>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</si>
  <si>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</si>
  <si>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</si>
  <si>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</si>
  <si>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</si>
  <si>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</si>
  <si>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</si>
  <si>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</si>
  <si>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</si>
  <si>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</si>
  <si>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</si>
  <si>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</si>
  <si>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</si>
  <si>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</si>
  <si>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</si>
  <si>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</si>
  <si>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</si>
  <si>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</si>
  <si>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</si>
  <si>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</si>
  <si>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</si>
  <si>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</si>
  <si>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</si>
  <si>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</si>
  <si>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</si>
  <si>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</si>
  <si>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</si>
  <si>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</si>
  <si>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</si>
  <si>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</si>
  <si>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</si>
  <si>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</si>
  <si>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</si>
  <si>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</si>
  <si>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</si>
  <si>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</si>
  <si>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</si>
  <si>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</si>
  <si>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</si>
  <si>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</si>
  <si>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</si>
  <si>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</si>
  <si>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</si>
  <si>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</si>
  <si>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</si>
  <si>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</si>
  <si>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</si>
  <si>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</si>
  <si>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</si>
  <si>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</si>
  <si>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</si>
  <si>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</si>
  <si>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</si>
  <si>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</si>
  <si>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</si>
  <si>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</si>
  <si>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</si>
  <si>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</si>
  <si>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</si>
  <si>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</si>
  <si>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</si>
  <si>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</si>
  <si>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</si>
  <si>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</si>
  <si>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</si>
  <si>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</si>
  <si>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</si>
  <si>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</si>
  <si>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</si>
  <si>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</si>
  <si>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</si>
  <si>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</si>
  <si>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</si>
  <si>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</si>
  <si>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</si>
  <si>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</si>
  <si>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</si>
  <si>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</si>
  <si>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</si>
  <si>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</si>
  <si>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</si>
  <si>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</si>
  <si>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</si>
  <si>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</si>
  <si>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</si>
  <si>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</si>
  <si>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</si>
  <si>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</si>
  <si>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</si>
  <si>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</si>
  <si>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</si>
  <si>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</si>
  <si>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</si>
  <si>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</si>
  <si>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</si>
  <si>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</si>
  <si>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</si>
  <si>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</si>
  <si>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</si>
  <si>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</si>
  <si>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</si>
  <si>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</si>
  <si>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</si>
  <si>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</si>
  <si>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</si>
  <si>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</si>
  <si>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</si>
  <si>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</si>
  <si>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</si>
  <si>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</si>
  <si>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</si>
  <si>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</si>
  <si>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</si>
  <si>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</si>
  <si>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</si>
  <si>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</si>
  <si>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</si>
  <si>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</si>
  <si>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</si>
  <si>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</si>
  <si>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</si>
  <si>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</si>
  <si>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</si>
  <si>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</si>
  <si>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</si>
  <si>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</si>
  <si>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</si>
  <si>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</si>
  <si>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</si>
  <si>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</si>
  <si>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</si>
  <si>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</si>
  <si>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</si>
  <si>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</si>
  <si>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</si>
  <si>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</si>
  <si>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</si>
  <si>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</si>
  <si>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</si>
  <si>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</si>
  <si>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</si>
  <si>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</si>
  <si>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</si>
  <si>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</si>
  <si>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</si>
  <si>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</si>
  <si>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</si>
  <si>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</si>
  <si>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</si>
  <si>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</si>
  <si>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</si>
  <si>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</si>
  <si>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</si>
  <si>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</si>
  <si>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</si>
  <si>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</si>
  <si>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</si>
  <si>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</si>
  <si>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</si>
  <si>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</si>
  <si>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</si>
  <si>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</si>
  <si>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</si>
  <si>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</si>
  <si>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</si>
  <si>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</si>
  <si>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</si>
  <si>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</si>
  <si>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</si>
  <si>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</si>
  <si>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</si>
  <si>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</si>
  <si>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</si>
  <si>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</si>
  <si>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</si>
  <si>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</si>
  <si>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</si>
  <si>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</si>
  <si>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</si>
  <si>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</si>
  <si>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</si>
  <si>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</si>
  <si>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</si>
  <si>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</si>
  <si>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</si>
  <si>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</si>
  <si>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</si>
  <si>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</si>
  <si>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</si>
  <si>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</si>
  <si>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</si>
  <si>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</si>
  <si>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</si>
  <si>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</si>
  <si>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</si>
  <si>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</si>
  <si>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</si>
  <si>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</si>
  <si>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</si>
  <si>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</si>
  <si>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</si>
  <si>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</si>
  <si>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</si>
  <si>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</si>
  <si>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</si>
  <si>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</si>
  <si>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</si>
  <si>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</si>
  <si>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</si>
  <si>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</si>
  <si>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</si>
  <si>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</si>
  <si>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</si>
  <si>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</si>
  <si>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</si>
  <si>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</si>
  <si>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</si>
  <si>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</si>
  <si>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</si>
  <si>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</si>
  <si>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</si>
  <si>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</si>
  <si>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</si>
  <si>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</si>
  <si>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</si>
  <si>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</si>
  <si>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</si>
  <si>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</si>
  <si>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</si>
  <si>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</si>
  <si>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</si>
  <si>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</si>
  <si>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</si>
  <si>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</si>
  <si>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</si>
  <si>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</si>
  <si>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</si>
  <si>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</si>
  <si>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</si>
  <si>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</si>
  <si>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</si>
  <si>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</si>
  <si>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</si>
  <si>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</si>
  <si>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</si>
  <si>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</si>
  <si>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</si>
  <si>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</si>
  <si>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</si>
  <si>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</si>
  <si>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</si>
  <si>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</si>
  <si>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</si>
  <si>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</si>
  <si>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</si>
  <si>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</si>
  <si>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</si>
  <si>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</si>
  <si>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</si>
  <si>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</si>
  <si>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</si>
  <si>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</si>
  <si>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</si>
  <si>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</si>
  <si>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</si>
  <si>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</si>
  <si>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</si>
  <si>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</si>
  <si>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</si>
  <si>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</si>
  <si>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</si>
  <si>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</si>
  <si>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</si>
  <si>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8-Oct-22-----</t>
  </si>
  <si>
    <t>3-Oct-22--10-Oct-22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</si>
</sst>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2443" activePane="bottomRight" state="frozen"/>
      <selection pane="topRight" activeCell="C1" sqref="C1"/>
      <selection pane="bottomLeft" activeCell="A2" sqref="A2"/>
      <selection pane="bottomRight" activeCell="D2454" sqref="D2454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31544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31545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31547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31548</v>
      </c>
      <c r="F2453" s="178">
        <f>6215.75</f>
        <v>6215.75</v>
      </c>
      <c r="G2453" s="179">
        <f>Tabla19[[#This Row],[Importe]]-Tabla19[[#This Row],[Pagado]]</f>
        <v>98079.31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36093137.130000003</v>
      </c>
      <c r="G3222" s="187">
        <f>SUBTOTAL(109,Tabla19[Saldo])</f>
        <v>549812.13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549812.12999998778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82" activePane="bottomRight" state="frozen"/>
      <selection pane="topRight" activeCell="C1" sqref="C1"/>
      <selection pane="bottomLeft" activeCell="A2" sqref="A2"/>
      <selection pane="bottomRight" activeCell="F3384" sqref="F3384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 t="s">
        <v>4813</v>
      </c>
      <c r="F46" s="195">
        <v>0</v>
      </c>
      <c r="G46" s="197">
        <f>Tabla110[[#This Row],[Importe]]-Tabla110[[#This Row],[Pagado]]</f>
        <v>135900.6</v>
      </c>
      <c r="H46" s="194" t="s">
        <v>4814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 t="s">
        <v>4813</v>
      </c>
      <c r="F112" s="195">
        <v>0</v>
      </c>
      <c r="G112" s="197">
        <f>Tabla110[[#This Row],[Importe]]-Tabla110[[#This Row],[Pagado]]</f>
        <v>4028</v>
      </c>
      <c r="H112" s="194" t="s">
        <v>4814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 t="s">
        <v>4813</v>
      </c>
      <c r="F164" s="195">
        <v>0</v>
      </c>
      <c r="G164" s="197">
        <f>Tabla110[[#This Row],[Importe]]-Tabla110[[#This Row],[Pagado]]</f>
        <v>71698.3</v>
      </c>
      <c r="H164" s="194" t="s">
        <v>4814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 t="s">
        <v>4813</v>
      </c>
      <c r="F312" s="195">
        <v>0</v>
      </c>
      <c r="G312" s="197">
        <f>Tabla110[[#This Row],[Importe]]-Tabla110[[#This Row],[Pagado]]</f>
        <v>76677.600000000006</v>
      </c>
      <c r="H312" s="194" t="s">
        <v>4814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 t="s">
        <v>4813</v>
      </c>
      <c r="F515" s="195">
        <v>0</v>
      </c>
      <c r="G515" s="197">
        <f>Tabla110[[#This Row],[Importe]]-Tabla110[[#This Row],[Pagado]]</f>
        <v>74432.399999999994</v>
      </c>
      <c r="H515" s="194" t="s">
        <v>4814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 t="s">
        <v>4813</v>
      </c>
      <c r="F624" s="195">
        <v>0</v>
      </c>
      <c r="G624" s="197">
        <f>Tabla110[[#This Row],[Importe]]-Tabla110[[#This Row],[Pagado]]</f>
        <v>88952.15</v>
      </c>
      <c r="H624" s="194" t="s">
        <v>4814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 t="s">
        <v>4813</v>
      </c>
      <c r="F741" s="195">
        <v>0</v>
      </c>
      <c r="G741" s="197">
        <f>Tabla110[[#This Row],[Importe]]-Tabla110[[#This Row],[Pagado]]</f>
        <v>156034.5</v>
      </c>
      <c r="H741" s="194" t="s">
        <v>4814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 t="s">
        <v>4813</v>
      </c>
      <c r="F894" s="195">
        <v>0</v>
      </c>
      <c r="G894" s="197">
        <f>Tabla110[[#This Row],[Importe]]-Tabla110[[#This Row],[Pagado]]</f>
        <v>39036</v>
      </c>
      <c r="H894" s="194" t="s">
        <v>4814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 t="s">
        <v>4813</v>
      </c>
      <c r="F1027" s="195">
        <v>0</v>
      </c>
      <c r="G1027" s="197">
        <f>Tabla110[[#This Row],[Importe]]-Tabla110[[#This Row],[Pagado]]</f>
        <v>45856.7</v>
      </c>
      <c r="H1027" s="194" t="s">
        <v>4814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 t="s">
        <v>4813</v>
      </c>
      <c r="F1104" s="195">
        <v>0</v>
      </c>
      <c r="G1104" s="197">
        <f>Tabla110[[#This Row],[Importe]]-Tabla110[[#This Row],[Pagado]]</f>
        <v>90919.73</v>
      </c>
      <c r="H1104" s="194" t="s">
        <v>4814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 t="s">
        <v>4813</v>
      </c>
      <c r="F1133" s="195">
        <v>0</v>
      </c>
      <c r="G1133" s="197">
        <f>Tabla110[[#This Row],[Importe]]-Tabla110[[#This Row],[Pagado]]</f>
        <v>4788</v>
      </c>
      <c r="H1133" s="194" t="s">
        <v>4814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6" t="s">
        <v>4813</v>
      </c>
      <c r="F1321" s="195">
        <v>0</v>
      </c>
      <c r="G1321" s="197">
        <f>Tabla110[[#This Row],[Importe]]-Tabla110[[#This Row],[Pagado]]</f>
        <v>132050.23999999999</v>
      </c>
      <c r="H1321" s="194" t="s">
        <v>4814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 t="s">
        <v>4813</v>
      </c>
      <c r="F1343" s="195">
        <v>0</v>
      </c>
      <c r="G1343" s="197">
        <f>Tabla110[[#This Row],[Importe]]-Tabla110[[#This Row],[Pagado]]</f>
        <v>6858</v>
      </c>
      <c r="H1343" s="194" t="s">
        <v>4814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31542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 t="s">
        <v>4813</v>
      </c>
      <c r="F1514" s="195">
        <v>0</v>
      </c>
      <c r="G1514" s="197">
        <f>Tabla110[[#This Row],[Importe]]-Tabla110[[#This Row],[Pagado]]</f>
        <v>93240.65</v>
      </c>
      <c r="H1514" s="194" t="s">
        <v>4814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31546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 t="s">
        <v>4813</v>
      </c>
      <c r="F1629" s="195">
        <v>0</v>
      </c>
      <c r="G1629" s="197">
        <f>Tabla110[[#This Row],[Importe]]-Tabla110[[#This Row],[Pagado]]</f>
        <v>38351.199999999997</v>
      </c>
      <c r="H1629" s="194" t="s">
        <v>4814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6" t="s">
        <v>4813</v>
      </c>
      <c r="F1700" s="195">
        <v>0</v>
      </c>
      <c r="G1700" s="197">
        <f>Tabla110[[#This Row],[Importe]]-Tabla110[[#This Row],[Pagado]]</f>
        <v>8452</v>
      </c>
      <c r="H1700" s="194" t="s">
        <v>4814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6" t="s">
        <v>4813</v>
      </c>
      <c r="F1747" s="195">
        <v>0</v>
      </c>
      <c r="G1747" s="197">
        <f>Tabla110[[#This Row],[Importe]]-Tabla110[[#This Row],[Pagado]]</f>
        <v>48115.16</v>
      </c>
      <c r="H1747" s="194" t="s">
        <v>4814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 t="s">
        <v>4813</v>
      </c>
      <c r="F1817" s="195">
        <v>0</v>
      </c>
      <c r="G1817" s="197">
        <f>Tabla110[[#This Row],[Importe]]-Tabla110[[#This Row],[Pagado]]</f>
        <v>53088</v>
      </c>
      <c r="H1817" s="194" t="s">
        <v>4814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 t="s">
        <v>4813</v>
      </c>
      <c r="F1886" s="195">
        <v>0</v>
      </c>
      <c r="G1886" s="197">
        <f>Tabla110[[#This Row],[Importe]]-Tabla110[[#This Row],[Pagado]]</f>
        <v>71394.820000000007</v>
      </c>
      <c r="H1886" s="194" t="s">
        <v>4814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 t="s">
        <v>4813</v>
      </c>
      <c r="F1890" s="195">
        <v>0</v>
      </c>
      <c r="G1890" s="197">
        <f>Tabla110[[#This Row],[Importe]]-Tabla110[[#This Row],[Pagado]]</f>
        <v>7659</v>
      </c>
      <c r="H1890" s="194" t="s">
        <v>4814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 t="s">
        <v>4813</v>
      </c>
      <c r="F1987" s="195">
        <v>0</v>
      </c>
      <c r="G1987" s="197">
        <f>Tabla110[[#This Row],[Importe]]-Tabla110[[#This Row],[Pagado]]</f>
        <v>78067.399999999994</v>
      </c>
      <c r="H1987" s="194" t="s">
        <v>4814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 t="s">
        <v>4813</v>
      </c>
      <c r="F2186" s="195">
        <v>0</v>
      </c>
      <c r="G2186" s="197">
        <f>Tabla110[[#This Row],[Importe]]-Tabla110[[#This Row],[Pagado]]</f>
        <v>4317.6000000000004</v>
      </c>
      <c r="H2186" s="194" t="s">
        <v>4814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6" t="s">
        <v>4813</v>
      </c>
      <c r="F2278" s="195">
        <v>0</v>
      </c>
      <c r="G2278" s="197">
        <f>Tabla110[[#This Row],[Importe]]-Tabla110[[#This Row],[Pagado]]</f>
        <v>64961.4</v>
      </c>
      <c r="H2278" s="194" t="s">
        <v>4814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31.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30722</v>
      </c>
      <c r="F2609" s="195">
        <f>5000</f>
        <v>5000</v>
      </c>
      <c r="G2609" s="197">
        <f>Tabla110[[#This Row],[Importe]]-Tabla110[[#This Row],[Pagado]]</f>
        <v>47910</v>
      </c>
      <c r="H2609" s="194" t="s">
        <v>1695</v>
      </c>
    </row>
    <row r="2610" spans="1:8" x14ac:dyDescent="0.25">
      <c r="A2610" s="127">
        <v>44827</v>
      </c>
      <c r="B2610" s="128" t="s">
        <v>30723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30724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30725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30726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30727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30728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30729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30730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30731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30732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30733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30734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30735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30736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30737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30738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30739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30740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30741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30742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30743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30744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30745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30746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30747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30748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30749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30750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30751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30752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30753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30754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30755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30756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30757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30758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30759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30760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30761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30762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30763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30764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30765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30766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30767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30768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30769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30770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30771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30772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30773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30774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30775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30776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30777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30778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30779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30780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30781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30782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30783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30784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30785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30786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30787</v>
      </c>
      <c r="C2674" s="194" t="s">
        <v>30030</v>
      </c>
      <c r="D2674" s="195">
        <v>3798</v>
      </c>
      <c r="E2674" s="198" t="s">
        <v>30788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30789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30790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30791</v>
      </c>
      <c r="C2677" s="194" t="s">
        <v>93</v>
      </c>
      <c r="D2677" s="195">
        <v>28068.1</v>
      </c>
      <c r="E2677" s="198" t="s">
        <v>30792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30793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30794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30795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30796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30797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30798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30799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30800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30801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30802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30803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30804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30805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30806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30807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30808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30809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30810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30811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30812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30813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30814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30815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30816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30817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30818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30819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30820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30821</v>
      </c>
      <c r="C2706" s="194" t="s">
        <v>30822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30823</v>
      </c>
    </row>
    <row r="2707" spans="1:8" x14ac:dyDescent="0.25">
      <c r="A2707" s="127">
        <v>44828</v>
      </c>
      <c r="B2707" s="128" t="s">
        <v>30824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30825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30826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30827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30828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30829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30830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30831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30832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30833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30834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30835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30836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30837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30838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30839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30840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30841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30842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30843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30844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30845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30846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30847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30848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30849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30850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30851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30852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30853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30854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30855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30856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30857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30858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30859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30860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30861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30862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30863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30864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30865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30866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30867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30868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30869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30870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30871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30872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30873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30874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30875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30876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30877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30878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30879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30880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30881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30882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30883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30884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30885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30886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30887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30888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30889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30890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30891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30892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30893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30894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30895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30896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30897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30898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30899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30900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30901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30902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30903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30904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30905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30906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30907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30908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30909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30910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30911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30912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30913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30914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30915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30916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30917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30918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30919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30920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30921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30922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30923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30924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30925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30926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30927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30928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30929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30930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30931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30932</v>
      </c>
    </row>
    <row r="2815" spans="1:8" x14ac:dyDescent="0.25">
      <c r="A2815" s="127">
        <v>44829</v>
      </c>
      <c r="B2815" s="128" t="s">
        <v>30933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30934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30935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30936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30937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30938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30939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30940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30941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30942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30943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30944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30945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30946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30947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30948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30949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30950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30951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30952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30953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30954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30955</v>
      </c>
      <c r="C2837" s="194" t="s">
        <v>30956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30957</v>
      </c>
    </row>
    <row r="2838" spans="1:8" ht="31.5" x14ac:dyDescent="0.25">
      <c r="A2838" s="127">
        <v>44830</v>
      </c>
      <c r="B2838" s="128" t="s">
        <v>30958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30959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30960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30961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30962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30963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30964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30965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30966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30967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30968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30969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30970</v>
      </c>
      <c r="C2850" s="194" t="s">
        <v>93</v>
      </c>
      <c r="D2850" s="195">
        <v>9993.6</v>
      </c>
      <c r="E2850" s="198" t="s">
        <v>30971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30972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30973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30974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30975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30976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30977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30978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30979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30980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30981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30982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30983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30984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30985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30986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30987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30988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30989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30990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30991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30992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30993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30994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30995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30996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30997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30998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30999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31000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31001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31002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31003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31004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31005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31006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31007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31008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31009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31010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31011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31012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31013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31014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31015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31016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31017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31018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31019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31020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31021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31022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31023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31024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31025</v>
      </c>
      <c r="C2904" s="194" t="s">
        <v>31026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31027</v>
      </c>
    </row>
    <row r="2905" spans="1:8" x14ac:dyDescent="0.25">
      <c r="A2905" s="127">
        <v>44830</v>
      </c>
      <c r="B2905" s="128" t="s">
        <v>31028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31029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31030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31031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31032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31033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31034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31035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31036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31037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31038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31039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31040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31041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31042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31043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31044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31045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31046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31047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31048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31049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31050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31051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31052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31053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31054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31055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31056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31057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31058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31059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31060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31061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31062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31063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31064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31065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31066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31067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31068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31069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31070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31071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31072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31073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31074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31075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31076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31077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31078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31079</v>
      </c>
      <c r="C2956" s="194" t="s">
        <v>10840</v>
      </c>
      <c r="D2956" s="195">
        <v>48926.400000000001</v>
      </c>
      <c r="E2956" s="198" t="s">
        <v>31549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31080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31081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31082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31083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31084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31085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31086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31087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31088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31089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31090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31091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31092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31093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31094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31095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31096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31097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31098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31099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31100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31101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31102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31103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31104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31105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31106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31107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31108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31109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31110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31111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31112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31113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31114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31115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31116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31117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31118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31119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31120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31121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31122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31123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31124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31125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31126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31127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31128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31129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31130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31131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31132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31133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31134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31135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31136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31137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31138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31139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31140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31141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31142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31143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31144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31145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31146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31147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31148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31149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31150</v>
      </c>
      <c r="C3027" s="194" t="s">
        <v>654</v>
      </c>
      <c r="D3027" s="195">
        <v>4453.6000000000004</v>
      </c>
      <c r="E3027" s="196" t="s">
        <v>4813</v>
      </c>
      <c r="F3027" s="195">
        <v>0</v>
      </c>
      <c r="G3027" s="197">
        <f>Tabla110[[#This Row],[Importe]]-Tabla110[[#This Row],[Pagado]]</f>
        <v>4453.6000000000004</v>
      </c>
      <c r="H3027" s="194" t="s">
        <v>4814</v>
      </c>
    </row>
    <row r="3028" spans="1:8" x14ac:dyDescent="0.25">
      <c r="A3028" s="127">
        <v>44831</v>
      </c>
      <c r="B3028" s="128" t="s">
        <v>31151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31152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31153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31154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31155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31156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31157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31158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31159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31160</v>
      </c>
    </row>
    <row r="3037" spans="1:8" x14ac:dyDescent="0.25">
      <c r="A3037" s="127">
        <v>44831</v>
      </c>
      <c r="B3037" s="128" t="s">
        <v>31161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31162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31163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31164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31165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31166</v>
      </c>
      <c r="C3042" s="194" t="s">
        <v>6405</v>
      </c>
      <c r="D3042" s="195">
        <v>4.0199999999999996</v>
      </c>
      <c r="E3042" s="196" t="s">
        <v>4813</v>
      </c>
      <c r="F3042" s="195">
        <v>0</v>
      </c>
      <c r="G3042" s="197">
        <f>Tabla110[[#This Row],[Importe]]-Tabla110[[#This Row],[Pagado]]</f>
        <v>4.0199999999999996</v>
      </c>
      <c r="H3042" s="194" t="s">
        <v>4814</v>
      </c>
    </row>
    <row r="3043" spans="1:8" x14ac:dyDescent="0.25">
      <c r="A3043" s="127">
        <v>44831</v>
      </c>
      <c r="B3043" s="128" t="s">
        <v>31167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31168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31169</v>
      </c>
      <c r="C3045" s="194" t="s">
        <v>31170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31171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31172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31173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31174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31175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31176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31177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31178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31179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31180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31181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31182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31183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31184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31185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31186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31187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31188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31189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31190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31191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31192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31193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31194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31195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31196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31197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31198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31199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31200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31201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31202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31203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31204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31205</v>
      </c>
      <c r="C3080" s="194" t="s">
        <v>30030</v>
      </c>
      <c r="D3080" s="195">
        <v>6921.5</v>
      </c>
      <c r="E3080" s="198" t="s">
        <v>30971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31206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31207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31208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31209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31210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31211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31212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31213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31214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31215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31216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31217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31218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31219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31220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31221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31222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31223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31224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31225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31226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31227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31228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31229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31230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31231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31232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31233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31234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31235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31236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31237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31238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31239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31240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31241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31242</v>
      </c>
    </row>
    <row r="3117" spans="1:8" x14ac:dyDescent="0.25">
      <c r="A3117" s="127">
        <v>44832</v>
      </c>
      <c r="B3117" s="128" t="s">
        <v>31243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31244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31245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31246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31247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31248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31249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31250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31251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31252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31253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31254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31255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31256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31257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31258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31259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31260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31261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31262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31263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31264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31265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31266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31267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31268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31269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31270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31271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31272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31273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31274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31275</v>
      </c>
      <c r="C3149" s="194" t="s">
        <v>475</v>
      </c>
      <c r="D3149" s="195">
        <v>31331.1</v>
      </c>
      <c r="E3149" s="198" t="s">
        <v>30971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31276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31277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31278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31279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31280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31281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31282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31283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31284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31285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31286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31287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31288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31289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31290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31291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31292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31293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31294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31295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31296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31297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31298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31299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31300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31301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31302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31303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31304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31305</v>
      </c>
      <c r="C3179" s="194" t="s">
        <v>30030</v>
      </c>
      <c r="D3179" s="195">
        <v>6508.5</v>
      </c>
      <c r="E3179" s="198" t="s">
        <v>31541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31306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31307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31308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31309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31310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31311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31312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31313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31314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31315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31316</v>
      </c>
      <c r="C3190" s="194" t="s">
        <v>31317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31318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31319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31320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31321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31322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31323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31324</v>
      </c>
      <c r="C3197" s="194" t="s">
        <v>31325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31326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31327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31328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31329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31330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31331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31332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31333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31334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31335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31336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31337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31338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31339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31340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31341</v>
      </c>
      <c r="C3213" s="194" t="s">
        <v>31342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31343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31344</v>
      </c>
      <c r="C3215" s="120" t="s">
        <v>31345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31346</v>
      </c>
    </row>
    <row r="3216" spans="1:8" x14ac:dyDescent="0.25">
      <c r="A3216" s="127">
        <v>44833</v>
      </c>
      <c r="B3216" s="128" t="s">
        <v>31347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31348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31349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31350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31351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31352</v>
      </c>
    </row>
    <row r="3221" spans="1:8" x14ac:dyDescent="0.25">
      <c r="A3221" s="127">
        <v>44833</v>
      </c>
      <c r="B3221" s="128" t="s">
        <v>31353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31354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31355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31356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31357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31358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31359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31360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31361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31362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31363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31364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31365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31366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31367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31368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31369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31370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31371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31372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31373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31374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31375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31376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31377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31378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31379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31380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31381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31382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31383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31384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31385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31386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31387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31388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31389</v>
      </c>
      <c r="C3257" s="194" t="s">
        <v>28087</v>
      </c>
      <c r="D3257" s="195">
        <v>115254.6</v>
      </c>
      <c r="E3257" s="198" t="s">
        <v>31541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31390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31391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31392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31393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31394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31395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31396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31397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31398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31399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31400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31401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31402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31403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31404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31405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31406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31407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31408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31409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31410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31411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31412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31413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31414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31415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31416</v>
      </c>
      <c r="C3284" s="194" t="s">
        <v>31342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31417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31418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31419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31420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31421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31422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31423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31424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31425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31426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31427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31428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31429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31430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31431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31432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31433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31434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31435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31436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31437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31438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31439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31440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31441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31442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31443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31444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31445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31446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31447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31448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31449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31450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31451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31452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31453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31454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31455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31456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31457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31458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31459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31460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31461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31462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31463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31464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31465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31466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31467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31468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31469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31470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31471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31472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31473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31474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31475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31476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31477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31478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31479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31480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31481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31482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31483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31484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31485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31486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31487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31488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31489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31490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31491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31492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31493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31494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31495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31496</v>
      </c>
      <c r="C3364" s="194" t="s">
        <v>592</v>
      </c>
      <c r="D3364" s="195">
        <v>26701.5</v>
      </c>
      <c r="E3364" s="198" t="s">
        <v>31543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31497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31498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31499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31500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31501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31502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31503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31504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31505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31506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31507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31508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31509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31510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31511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31512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31513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31514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31515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31516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31517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31518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31519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31520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31521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31522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31523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31524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31525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31526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31527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31528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31529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31530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31531</v>
      </c>
      <c r="C3399" s="194" t="s">
        <v>31532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31533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31534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31535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31536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31537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31538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31539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31540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34638522.939999901</v>
      </c>
      <c r="G3409" s="208">
        <f>SUBTOTAL(109,Tabla110[Saldo])</f>
        <v>4589377.7699999986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2022-12-21T19:09:47Z</dcterms:modified>
</cp:coreProperties>
</file>