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6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2" l="1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10" i="12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P28" i="12"/>
  <c r="P27" i="12"/>
  <c r="P26" i="12"/>
  <c r="P25" i="12"/>
  <c r="P24" i="12"/>
  <c r="P23" i="12"/>
  <c r="P22" i="12"/>
  <c r="P21" i="12"/>
  <c r="P20" i="12"/>
  <c r="W19" i="12"/>
  <c r="P19" i="12"/>
  <c r="P18" i="12"/>
  <c r="P17" i="12"/>
  <c r="L50" i="12"/>
  <c r="P16" i="12"/>
  <c r="P15" i="12"/>
  <c r="P14" i="12"/>
  <c r="P13" i="12"/>
  <c r="U12" i="12"/>
  <c r="P12" i="12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<sst xmlns="http://schemas.openxmlformats.org/spreadsheetml/2006/main" count="902" uniqueCount="432">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</sst>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41"/>
      <c r="C1" s="443" t="s">
        <v>25</v>
      </c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9" ht="16.5" thickBot="1" x14ac:dyDescent="0.3">
      <c r="B2" s="442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57" t="s">
        <v>6</v>
      </c>
      <c r="Q4" s="45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9">
        <f>SUM(M5:M38)</f>
        <v>247061</v>
      </c>
      <c r="N39" s="46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60"/>
      <c r="N40" s="46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3" t="s">
        <v>11</v>
      </c>
      <c r="I52" s="464"/>
      <c r="J52" s="100"/>
      <c r="K52" s="465">
        <f>I50+L50</f>
        <v>53873.49</v>
      </c>
      <c r="L52" s="466"/>
      <c r="M52" s="467">
        <f>N39+M39</f>
        <v>419924</v>
      </c>
      <c r="N52" s="468"/>
      <c r="P52" s="34"/>
      <c r="Q52" s="9"/>
    </row>
    <row r="53" spans="1:17" ht="15.75" x14ac:dyDescent="0.25">
      <c r="D53" s="469" t="s">
        <v>12</v>
      </c>
      <c r="E53" s="46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9" t="s">
        <v>95</v>
      </c>
      <c r="E54" s="469"/>
      <c r="F54" s="96">
        <v>-549976.4</v>
      </c>
      <c r="I54" s="470" t="s">
        <v>13</v>
      </c>
      <c r="J54" s="471"/>
      <c r="K54" s="472">
        <f>F56+F57+F58</f>
        <v>-24577.400000000023</v>
      </c>
      <c r="L54" s="47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4">
        <f>-C4</f>
        <v>0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2" t="s">
        <v>18</v>
      </c>
      <c r="E58" s="453"/>
      <c r="F58" s="113">
        <v>567389.35</v>
      </c>
      <c r="I58" s="454" t="s">
        <v>97</v>
      </c>
      <c r="J58" s="455"/>
      <c r="K58" s="456">
        <f>K54+K56</f>
        <v>-24577.400000000023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0" t="s">
        <v>320</v>
      </c>
      <c r="D1" s="530"/>
      <c r="E1" s="531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2" t="s">
        <v>316</v>
      </c>
      <c r="C4" s="533"/>
      <c r="D4" s="533"/>
      <c r="E4" s="533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34" t="s">
        <v>317</v>
      </c>
      <c r="C6" s="535"/>
      <c r="D6" s="535"/>
      <c r="E6" s="535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36" t="s">
        <v>315</v>
      </c>
      <c r="F8" s="538">
        <f>SUM(F4:F7)</f>
        <v>1281104.8799999999</v>
      </c>
    </row>
    <row r="9" spans="2:6" ht="16.5" thickBot="1" x14ac:dyDescent="0.3">
      <c r="B9" s="388"/>
      <c r="C9" s="381"/>
      <c r="D9" s="382"/>
      <c r="E9" s="537"/>
      <c r="F9" s="539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0" t="s">
        <v>318</v>
      </c>
      <c r="C13" s="541"/>
      <c r="D13" s="541"/>
      <c r="E13" s="541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0" t="s">
        <v>319</v>
      </c>
      <c r="C15" s="541"/>
      <c r="D15" s="541"/>
      <c r="E15" s="541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2" t="s">
        <v>315</v>
      </c>
      <c r="F17" s="544">
        <f>SUM(F13:F16)</f>
        <v>261497.74</v>
      </c>
    </row>
    <row r="18" spans="2:6" ht="16.5" thickBot="1" x14ac:dyDescent="0.3">
      <c r="B18" s="388"/>
      <c r="C18" s="381"/>
      <c r="D18" s="382"/>
      <c r="E18" s="543"/>
      <c r="F18" s="545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24" t="s">
        <v>321</v>
      </c>
      <c r="C22" s="525"/>
      <c r="D22" s="525"/>
      <c r="E22" s="525"/>
      <c r="F22" s="528">
        <v>12020</v>
      </c>
    </row>
    <row r="23" spans="2:6" ht="15.75" thickBot="1" x14ac:dyDescent="0.3">
      <c r="B23" s="526"/>
      <c r="C23" s="527"/>
      <c r="D23" s="527"/>
      <c r="E23" s="527"/>
      <c r="F23" s="529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7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443" t="s">
        <v>208</v>
      </c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286" t="s">
        <v>209</v>
      </c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94"/>
      <c r="X5" s="49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9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9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02"/>
      <c r="X25" s="50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02"/>
      <c r="X26" s="50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95"/>
      <c r="X27" s="496"/>
      <c r="Y27" s="49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96"/>
      <c r="X28" s="496"/>
      <c r="Y28" s="49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86">
        <f>SUM(M5:M35)</f>
        <v>321168.83</v>
      </c>
      <c r="N36" s="488">
        <f>SUM(N5:N35)</f>
        <v>467016</v>
      </c>
      <c r="O36" s="276"/>
      <c r="P36" s="277">
        <v>0</v>
      </c>
      <c r="Q36" s="49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87"/>
      <c r="N37" s="489"/>
      <c r="O37" s="276"/>
      <c r="P37" s="277">
        <v>0</v>
      </c>
      <c r="Q37" s="49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71911.59</v>
      </c>
      <c r="L52" s="492"/>
      <c r="M52" s="272"/>
      <c r="N52" s="272"/>
      <c r="P52" s="34"/>
      <c r="Q52" s="13"/>
    </row>
    <row r="53" spans="1:17" ht="16.5" thickBot="1" x14ac:dyDescent="0.3">
      <c r="D53" s="469" t="s">
        <v>12</v>
      </c>
      <c r="E53" s="469"/>
      <c r="F53" s="313">
        <f>F50-K52-C50</f>
        <v>-25952.549999999814</v>
      </c>
      <c r="I53" s="102"/>
      <c r="J53" s="103"/>
    </row>
    <row r="54" spans="1:17" ht="18.75" x14ac:dyDescent="0.3">
      <c r="D54" s="493" t="s">
        <v>95</v>
      </c>
      <c r="E54" s="493"/>
      <c r="F54" s="111">
        <v>-706888.38</v>
      </c>
      <c r="I54" s="470" t="s">
        <v>13</v>
      </c>
      <c r="J54" s="471"/>
      <c r="K54" s="472">
        <f>F56+F57+F58</f>
        <v>1308778.3500000003</v>
      </c>
      <c r="L54" s="472"/>
      <c r="M54" s="478" t="s">
        <v>211</v>
      </c>
      <c r="N54" s="479"/>
      <c r="O54" s="479"/>
      <c r="P54" s="479"/>
      <c r="Q54" s="48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81"/>
      <c r="N55" s="482"/>
      <c r="O55" s="482"/>
      <c r="P55" s="482"/>
      <c r="Q55" s="48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4">
        <f>-C4</f>
        <v>-567389.35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2" t="s">
        <v>18</v>
      </c>
      <c r="E58" s="453"/>
      <c r="F58" s="113">
        <v>2142307.62</v>
      </c>
      <c r="I58" s="454" t="s">
        <v>198</v>
      </c>
      <c r="J58" s="455"/>
      <c r="K58" s="456">
        <f>K54+K56</f>
        <v>741389.00000000035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443" t="s">
        <v>208</v>
      </c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323" t="s">
        <v>217</v>
      </c>
      <c r="R4" s="506"/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94"/>
      <c r="X5" s="49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9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9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02"/>
      <c r="X25" s="50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02"/>
      <c r="X26" s="50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95"/>
      <c r="X27" s="496"/>
      <c r="Y27" s="49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96"/>
      <c r="X28" s="496"/>
      <c r="Y28" s="49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6">
        <f>SUM(M5:M35)</f>
        <v>1077791.3</v>
      </c>
      <c r="N36" s="488">
        <f>SUM(N5:N35)</f>
        <v>936398</v>
      </c>
      <c r="O36" s="276"/>
      <c r="P36" s="277">
        <v>0</v>
      </c>
      <c r="Q36" s="49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87"/>
      <c r="N37" s="489"/>
      <c r="O37" s="276"/>
      <c r="P37" s="277">
        <v>0</v>
      </c>
      <c r="Q37" s="49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90750.75</v>
      </c>
      <c r="L52" s="492"/>
      <c r="M52" s="272"/>
      <c r="N52" s="272"/>
      <c r="P52" s="34"/>
      <c r="Q52" s="13"/>
    </row>
    <row r="53" spans="1:17" ht="16.5" thickBot="1" x14ac:dyDescent="0.3">
      <c r="D53" s="469" t="s">
        <v>12</v>
      </c>
      <c r="E53" s="469"/>
      <c r="F53" s="313">
        <f>F50-K52-C50</f>
        <v>1739855.03</v>
      </c>
      <c r="I53" s="102"/>
      <c r="J53" s="103"/>
    </row>
    <row r="54" spans="1:17" ht="18.75" x14ac:dyDescent="0.3">
      <c r="D54" s="493" t="s">
        <v>95</v>
      </c>
      <c r="E54" s="493"/>
      <c r="F54" s="111">
        <v>-1567070.66</v>
      </c>
      <c r="I54" s="470" t="s">
        <v>13</v>
      </c>
      <c r="J54" s="471"/>
      <c r="K54" s="472">
        <f>F56+F57+F58</f>
        <v>703192.8600000001</v>
      </c>
      <c r="L54" s="472"/>
      <c r="M54" s="478" t="s">
        <v>211</v>
      </c>
      <c r="N54" s="479"/>
      <c r="O54" s="479"/>
      <c r="P54" s="479"/>
      <c r="Q54" s="48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81"/>
      <c r="N55" s="482"/>
      <c r="O55" s="482"/>
      <c r="P55" s="482"/>
      <c r="Q55" s="48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4">
        <f>-C4</f>
        <v>-567389.35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2" t="s">
        <v>18</v>
      </c>
      <c r="E58" s="453"/>
      <c r="F58" s="113">
        <v>754143.23</v>
      </c>
      <c r="I58" s="454" t="s">
        <v>198</v>
      </c>
      <c r="J58" s="455"/>
      <c r="K58" s="456">
        <f>K54+K56</f>
        <v>135803.51000000013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0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323" t="s">
        <v>217</v>
      </c>
      <c r="R4" s="506"/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94"/>
      <c r="X5" s="49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9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9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02"/>
      <c r="X25" s="50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02"/>
      <c r="X26" s="50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95"/>
      <c r="X27" s="496"/>
      <c r="Y27" s="49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96"/>
      <c r="X28" s="496"/>
      <c r="Y28" s="49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86">
        <f>SUM(M5:M35)</f>
        <v>1818445.73</v>
      </c>
      <c r="N36" s="488">
        <f>SUM(N5:N35)</f>
        <v>739014</v>
      </c>
      <c r="O36" s="276"/>
      <c r="P36" s="277">
        <v>0</v>
      </c>
      <c r="Q36" s="49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87"/>
      <c r="N37" s="489"/>
      <c r="O37" s="276"/>
      <c r="P37" s="277">
        <v>0</v>
      </c>
      <c r="Q37" s="49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144994.20000000001</v>
      </c>
      <c r="L52" s="492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2135426.1199999996</v>
      </c>
      <c r="I53" s="102"/>
      <c r="J53" s="103"/>
    </row>
    <row r="54" spans="1:17" ht="18.75" x14ac:dyDescent="0.3">
      <c r="D54" s="493" t="s">
        <v>95</v>
      </c>
      <c r="E54" s="493"/>
      <c r="F54" s="111">
        <v>-1448401.2</v>
      </c>
      <c r="I54" s="470" t="s">
        <v>13</v>
      </c>
      <c r="J54" s="471"/>
      <c r="K54" s="472">
        <f>F56+F57+F58</f>
        <v>1082916.0699999996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4">
        <f>-C4</f>
        <v>-754143.23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2" t="s">
        <v>18</v>
      </c>
      <c r="E58" s="453"/>
      <c r="F58" s="113">
        <v>1149740.4099999999</v>
      </c>
      <c r="I58" s="454" t="s">
        <v>198</v>
      </c>
      <c r="J58" s="455"/>
      <c r="K58" s="456">
        <f>K54+K56</f>
        <v>328772.83999999962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09" t="s">
        <v>420</v>
      </c>
      <c r="C43" s="510"/>
      <c r="D43" s="510"/>
      <c r="E43" s="511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2"/>
      <c r="C44" s="513"/>
      <c r="D44" s="513"/>
      <c r="E44" s="514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5"/>
      <c r="C45" s="516"/>
      <c r="D45" s="516"/>
      <c r="E45" s="517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18" t="s">
        <v>421</v>
      </c>
      <c r="K48" s="519"/>
      <c r="L48" s="520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1"/>
      <c r="K49" s="522"/>
      <c r="L49" s="523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I1" workbookViewId="0">
      <selection activeCell="K16" sqref="K16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1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42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5" t="s">
        <v>0</v>
      </c>
      <c r="C3" s="446"/>
      <c r="D3" s="10"/>
      <c r="E3" s="11"/>
      <c r="F3" s="11"/>
      <c r="H3" s="447" t="s">
        <v>26</v>
      </c>
      <c r="I3" s="447"/>
      <c r="K3" s="165"/>
      <c r="L3" s="13"/>
      <c r="M3" s="14"/>
      <c r="P3" s="484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48" t="s">
        <v>2</v>
      </c>
      <c r="F4" s="449"/>
      <c r="H4" s="450" t="s">
        <v>3</v>
      </c>
      <c r="I4" s="451"/>
      <c r="J4" s="19"/>
      <c r="K4" s="166"/>
      <c r="L4" s="20"/>
      <c r="M4" s="21" t="s">
        <v>4</v>
      </c>
      <c r="N4" s="22" t="s">
        <v>5</v>
      </c>
      <c r="P4" s="485"/>
      <c r="Q4" s="323" t="s">
        <v>217</v>
      </c>
      <c r="R4" s="506"/>
      <c r="W4" s="494" t="s">
        <v>124</v>
      </c>
      <c r="X4" s="49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94"/>
      <c r="X5" s="49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0</v>
      </c>
      <c r="D12" s="35"/>
      <c r="E12" s="27">
        <v>44599</v>
      </c>
      <c r="F12" s="28">
        <v>0</v>
      </c>
      <c r="G12" s="2"/>
      <c r="H12" s="36">
        <v>44599</v>
      </c>
      <c r="I12" s="30">
        <v>0</v>
      </c>
      <c r="J12" s="37"/>
      <c r="K12" s="169"/>
      <c r="L12" s="39"/>
      <c r="M12" s="32">
        <v>0</v>
      </c>
      <c r="N12" s="33">
        <v>0</v>
      </c>
      <c r="O12" s="329"/>
      <c r="P12" s="39">
        <f t="shared" si="2"/>
        <v>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0</v>
      </c>
      <c r="D13" s="42"/>
      <c r="E13" s="27">
        <v>44600</v>
      </c>
      <c r="F13" s="28">
        <v>0</v>
      </c>
      <c r="G13" s="2"/>
      <c r="H13" s="36">
        <v>44600</v>
      </c>
      <c r="I13" s="30">
        <v>0</v>
      </c>
      <c r="J13" s="37"/>
      <c r="K13" s="38"/>
      <c r="L13" s="39"/>
      <c r="M13" s="32">
        <v>0</v>
      </c>
      <c r="N13" s="33">
        <v>0</v>
      </c>
      <c r="O13" s="2"/>
      <c r="P13" s="39">
        <f t="shared" si="2"/>
        <v>0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0</v>
      </c>
      <c r="D14" s="40"/>
      <c r="E14" s="27">
        <v>44601</v>
      </c>
      <c r="F14" s="28">
        <v>0</v>
      </c>
      <c r="G14" s="2"/>
      <c r="H14" s="36">
        <v>44601</v>
      </c>
      <c r="I14" s="30">
        <v>0</v>
      </c>
      <c r="J14" s="37"/>
      <c r="K14" s="38"/>
      <c r="L14" s="39"/>
      <c r="M14" s="32">
        <v>0</v>
      </c>
      <c r="N14" s="33">
        <v>0</v>
      </c>
      <c r="O14" s="2"/>
      <c r="P14" s="39">
        <f t="shared" si="2"/>
        <v>0</v>
      </c>
      <c r="Q14" s="318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0</v>
      </c>
      <c r="D15" s="40"/>
      <c r="E15" s="27">
        <v>44602</v>
      </c>
      <c r="F15" s="28">
        <v>0</v>
      </c>
      <c r="G15" s="2"/>
      <c r="H15" s="36">
        <v>44602</v>
      </c>
      <c r="I15" s="30">
        <v>0</v>
      </c>
      <c r="J15" s="37"/>
      <c r="K15" s="38"/>
      <c r="L15" s="39"/>
      <c r="M15" s="32">
        <v>0</v>
      </c>
      <c r="N15" s="33">
        <v>0</v>
      </c>
      <c r="P15" s="39">
        <f t="shared" si="0"/>
        <v>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0</v>
      </c>
      <c r="D16" s="35"/>
      <c r="E16" s="27">
        <v>44603</v>
      </c>
      <c r="F16" s="28">
        <v>0</v>
      </c>
      <c r="G16" s="2"/>
      <c r="H16" s="36">
        <v>44603</v>
      </c>
      <c r="I16" s="30">
        <v>0</v>
      </c>
      <c r="J16" s="37"/>
      <c r="K16" s="169"/>
      <c r="L16" s="9"/>
      <c r="M16" s="32">
        <v>0</v>
      </c>
      <c r="N16" s="33">
        <v>0</v>
      </c>
      <c r="O16" s="331"/>
      <c r="P16" s="39">
        <f t="shared" si="0"/>
        <v>0</v>
      </c>
      <c r="Q16" s="318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0</v>
      </c>
      <c r="D17" s="42"/>
      <c r="E17" s="27">
        <v>44604</v>
      </c>
      <c r="F17" s="28">
        <v>0</v>
      </c>
      <c r="G17" s="2"/>
      <c r="H17" s="36">
        <v>44604</v>
      </c>
      <c r="I17" s="30">
        <v>0</v>
      </c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318">
        <f t="shared" si="1"/>
        <v>0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0</v>
      </c>
      <c r="G18" s="2"/>
      <c r="H18" s="36">
        <v>44605</v>
      </c>
      <c r="I18" s="30">
        <v>0</v>
      </c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0</v>
      </c>
      <c r="D19" s="35"/>
      <c r="E19" s="27">
        <v>44606</v>
      </c>
      <c r="F19" s="28">
        <v>0</v>
      </c>
      <c r="G19" s="2"/>
      <c r="H19" s="36">
        <v>44606</v>
      </c>
      <c r="I19" s="30">
        <v>0</v>
      </c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18">
        <f t="shared" si="1"/>
        <v>0</v>
      </c>
      <c r="R19" s="320">
        <v>0</v>
      </c>
      <c r="S19" s="147"/>
      <c r="W19" s="49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0</v>
      </c>
      <c r="D20" s="35"/>
      <c r="E20" s="27">
        <v>44607</v>
      </c>
      <c r="F20" s="28">
        <v>0</v>
      </c>
      <c r="G20" s="2"/>
      <c r="H20" s="36">
        <v>44607</v>
      </c>
      <c r="I20" s="30">
        <v>0</v>
      </c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18">
        <f t="shared" si="1"/>
        <v>0</v>
      </c>
      <c r="R20" s="320">
        <v>0</v>
      </c>
      <c r="S20" s="147"/>
      <c r="W20" s="499"/>
      <c r="X20" s="268"/>
      <c r="Y20" s="233"/>
    </row>
    <row r="21" spans="1:26" ht="18" thickBot="1" x14ac:dyDescent="0.35">
      <c r="A21" s="23"/>
      <c r="B21" s="24">
        <v>44608</v>
      </c>
      <c r="C21" s="25">
        <v>0</v>
      </c>
      <c r="D21" s="35"/>
      <c r="E21" s="27">
        <v>44608</v>
      </c>
      <c r="F21" s="28">
        <v>0</v>
      </c>
      <c r="G21" s="2"/>
      <c r="H21" s="36">
        <v>44608</v>
      </c>
      <c r="I21" s="30">
        <v>0</v>
      </c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18">
        <f t="shared" si="1"/>
        <v>0</v>
      </c>
      <c r="R21" s="320">
        <v>0</v>
      </c>
      <c r="S21" s="147"/>
      <c r="W21" s="500"/>
      <c r="X21" s="500"/>
      <c r="Y21" s="233"/>
      <c r="Z21" s="128"/>
    </row>
    <row r="22" spans="1:26" ht="18" thickBot="1" x14ac:dyDescent="0.35">
      <c r="A22" s="23"/>
      <c r="B22" s="24">
        <v>44609</v>
      </c>
      <c r="C22" s="25">
        <v>0</v>
      </c>
      <c r="D22" s="35"/>
      <c r="E22" s="27">
        <v>44609</v>
      </c>
      <c r="F22" s="28">
        <v>0</v>
      </c>
      <c r="G22" s="2"/>
      <c r="H22" s="36">
        <v>44609</v>
      </c>
      <c r="I22" s="30">
        <v>0</v>
      </c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0</v>
      </c>
      <c r="D23" s="35"/>
      <c r="E23" s="27">
        <v>44610</v>
      </c>
      <c r="F23" s="28">
        <v>0</v>
      </c>
      <c r="G23" s="2"/>
      <c r="H23" s="36">
        <v>44610</v>
      </c>
      <c r="I23" s="30">
        <v>0</v>
      </c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501"/>
      <c r="X23" s="501"/>
      <c r="Y23" s="233"/>
      <c r="Z23" s="128"/>
    </row>
    <row r="24" spans="1:26" ht="18" thickBot="1" x14ac:dyDescent="0.35">
      <c r="A24" s="23"/>
      <c r="B24" s="24">
        <v>44611</v>
      </c>
      <c r="C24" s="25">
        <v>0</v>
      </c>
      <c r="D24" s="42"/>
      <c r="E24" s="27">
        <v>44611</v>
      </c>
      <c r="F24" s="28">
        <v>0</v>
      </c>
      <c r="G24" s="2"/>
      <c r="H24" s="36">
        <v>44611</v>
      </c>
      <c r="I24" s="30">
        <v>0</v>
      </c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01"/>
      <c r="X24" s="501"/>
      <c r="Y24" s="233"/>
      <c r="Z24" s="128"/>
    </row>
    <row r="25" spans="1:26" ht="19.5" thickBot="1" x14ac:dyDescent="0.35">
      <c r="A25" s="23"/>
      <c r="B25" s="24">
        <v>44612</v>
      </c>
      <c r="C25" s="25">
        <v>0</v>
      </c>
      <c r="D25" s="35"/>
      <c r="E25" s="27">
        <v>44612</v>
      </c>
      <c r="F25" s="28">
        <v>0</v>
      </c>
      <c r="G25" s="2"/>
      <c r="H25" s="36">
        <v>44612</v>
      </c>
      <c r="I25" s="30">
        <v>0</v>
      </c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>
        <f t="shared" si="1"/>
        <v>0</v>
      </c>
      <c r="R25" s="320">
        <v>0</v>
      </c>
      <c r="W25" s="502"/>
      <c r="X25" s="502"/>
      <c r="Y25" s="233"/>
      <c r="Z25" s="128"/>
    </row>
    <row r="26" spans="1:26" ht="19.5" thickBot="1" x14ac:dyDescent="0.35">
      <c r="A26" s="23"/>
      <c r="B26" s="24">
        <v>44613</v>
      </c>
      <c r="C26" s="25">
        <v>0</v>
      </c>
      <c r="D26" s="35"/>
      <c r="E26" s="27">
        <v>44613</v>
      </c>
      <c r="F26" s="28">
        <v>0</v>
      </c>
      <c r="G26" s="2"/>
      <c r="H26" s="36">
        <v>44613</v>
      </c>
      <c r="I26" s="30">
        <v>0</v>
      </c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502"/>
      <c r="X26" s="502"/>
      <c r="Y26" s="233"/>
      <c r="Z26" s="128"/>
    </row>
    <row r="27" spans="1:26" ht="18" thickBot="1" x14ac:dyDescent="0.35">
      <c r="A27" s="23"/>
      <c r="B27" s="24">
        <v>44614</v>
      </c>
      <c r="C27" s="25">
        <v>0</v>
      </c>
      <c r="D27" s="42"/>
      <c r="E27" s="27">
        <v>44614</v>
      </c>
      <c r="F27" s="28">
        <v>0</v>
      </c>
      <c r="G27" s="2"/>
      <c r="H27" s="36">
        <v>44614</v>
      </c>
      <c r="I27" s="30">
        <v>0</v>
      </c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W27" s="495"/>
      <c r="X27" s="496"/>
      <c r="Y27" s="497"/>
      <c r="Z27" s="128"/>
    </row>
    <row r="28" spans="1:26" ht="18" thickBot="1" x14ac:dyDescent="0.35">
      <c r="A28" s="23"/>
      <c r="B28" s="24">
        <v>44615</v>
      </c>
      <c r="C28" s="25">
        <v>0</v>
      </c>
      <c r="D28" s="42"/>
      <c r="E28" s="27">
        <v>44615</v>
      </c>
      <c r="F28" s="28">
        <v>0</v>
      </c>
      <c r="G28" s="2"/>
      <c r="H28" s="36">
        <v>44615</v>
      </c>
      <c r="I28" s="30">
        <v>0</v>
      </c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W28" s="496"/>
      <c r="X28" s="496"/>
      <c r="Y28" s="497"/>
      <c r="Z28" s="128"/>
    </row>
    <row r="29" spans="1:26" ht="18" thickBot="1" x14ac:dyDescent="0.35">
      <c r="A29" s="23"/>
      <c r="B29" s="24">
        <v>44616</v>
      </c>
      <c r="C29" s="25">
        <v>0</v>
      </c>
      <c r="D29" s="58"/>
      <c r="E29" s="27">
        <v>44616</v>
      </c>
      <c r="F29" s="28">
        <v>0</v>
      </c>
      <c r="G29" s="2"/>
      <c r="H29" s="36">
        <v>44616</v>
      </c>
      <c r="I29" s="30">
        <v>0</v>
      </c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0</v>
      </c>
      <c r="D30" s="58"/>
      <c r="E30" s="27">
        <v>44617</v>
      </c>
      <c r="F30" s="28">
        <v>0</v>
      </c>
      <c r="G30" s="2"/>
      <c r="H30" s="36">
        <v>44617</v>
      </c>
      <c r="I30" s="30">
        <v>0</v>
      </c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X30" s="225"/>
      <c r="Y30" s="227"/>
    </row>
    <row r="31" spans="1:26" ht="18" thickBot="1" x14ac:dyDescent="0.35">
      <c r="A31" s="23"/>
      <c r="B31" s="24">
        <v>44618</v>
      </c>
      <c r="C31" s="25">
        <v>0</v>
      </c>
      <c r="D31" s="65"/>
      <c r="E31" s="27">
        <v>44618</v>
      </c>
      <c r="F31" s="28">
        <v>0</v>
      </c>
      <c r="G31" s="2"/>
      <c r="H31" s="36">
        <v>44618</v>
      </c>
      <c r="I31" s="30">
        <v>0</v>
      </c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44619</v>
      </c>
      <c r="C32" s="25">
        <v>0</v>
      </c>
      <c r="D32" s="64"/>
      <c r="E32" s="27">
        <v>44619</v>
      </c>
      <c r="F32" s="28">
        <v>0</v>
      </c>
      <c r="G32" s="2"/>
      <c r="H32" s="36">
        <v>44619</v>
      </c>
      <c r="I32" s="30">
        <v>0</v>
      </c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6">
        <f>SUM(M5:M35)</f>
        <v>299500.5</v>
      </c>
      <c r="N36" s="488">
        <f>SUM(N5:N35)</f>
        <v>209918</v>
      </c>
      <c r="O36" s="276"/>
      <c r="P36" s="277">
        <v>0</v>
      </c>
      <c r="Q36" s="490">
        <f>SUM(Q5:Q35)</f>
        <v>1.4100000000034925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87"/>
      <c r="N37" s="489"/>
      <c r="O37" s="276"/>
      <c r="P37" s="277">
        <v>0</v>
      </c>
      <c r="Q37" s="49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639735.41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105730.5</v>
      </c>
      <c r="D50" s="88"/>
      <c r="E50" s="89" t="s">
        <v>8</v>
      </c>
      <c r="F50" s="90">
        <f>SUM(F5:F49)</f>
        <v>595168</v>
      </c>
      <c r="G50" s="88"/>
      <c r="H50" s="91" t="s">
        <v>9</v>
      </c>
      <c r="I50" s="92">
        <f>SUM(I5:I49)</f>
        <v>14927</v>
      </c>
      <c r="J50" s="93"/>
      <c r="K50" s="94" t="s">
        <v>10</v>
      </c>
      <c r="L50" s="95">
        <f>SUM(L5:L49)</f>
        <v>26178.19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3" t="s">
        <v>11</v>
      </c>
      <c r="I52" s="464"/>
      <c r="J52" s="100"/>
      <c r="K52" s="465">
        <f>I50+L50</f>
        <v>41105.19</v>
      </c>
      <c r="L52" s="492"/>
      <c r="M52" s="272"/>
      <c r="N52" s="272"/>
      <c r="P52" s="34"/>
      <c r="Q52" s="13"/>
    </row>
    <row r="53" spans="1:17" x14ac:dyDescent="0.25">
      <c r="D53" s="469" t="s">
        <v>12</v>
      </c>
      <c r="E53" s="469"/>
      <c r="F53" s="313">
        <f>F50-K52-C50</f>
        <v>448332.31000000006</v>
      </c>
      <c r="I53" s="102"/>
      <c r="J53" s="103"/>
    </row>
    <row r="54" spans="1:17" ht="18.75" x14ac:dyDescent="0.3">
      <c r="D54" s="493" t="s">
        <v>95</v>
      </c>
      <c r="E54" s="493"/>
      <c r="F54" s="111">
        <v>0</v>
      </c>
      <c r="I54" s="470" t="s">
        <v>13</v>
      </c>
      <c r="J54" s="471"/>
      <c r="K54" s="472">
        <f>F56+F57+F58</f>
        <v>448332.31000000006</v>
      </c>
      <c r="L54" s="472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448332.31000000006</v>
      </c>
      <c r="H56" s="23"/>
      <c r="I56" s="108" t="s">
        <v>15</v>
      </c>
      <c r="J56" s="109"/>
      <c r="K56" s="474">
        <f>-C4</f>
        <v>-1149740.4099999999</v>
      </c>
      <c r="L56" s="47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52" t="s">
        <v>18</v>
      </c>
      <c r="E58" s="453"/>
      <c r="F58" s="113">
        <v>0</v>
      </c>
      <c r="I58" s="454" t="s">
        <v>198</v>
      </c>
      <c r="J58" s="455"/>
      <c r="K58" s="456">
        <f>K54+K56</f>
        <v>-701408.09999999986</v>
      </c>
      <c r="L58" s="45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2022-02-15T21:50:09Z</dcterms:modified>
</cp:coreProperties>
</file>