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2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Q25" i="23" l="1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M8" i="23"/>
  <c r="M7" i="23"/>
  <c r="Q6" i="23"/>
  <c r="M6" i="23"/>
  <c r="P5" i="23"/>
  <c r="M5" i="23"/>
  <c r="C79" i="24" l="1"/>
  <c r="J11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3" i="24"/>
  <c r="K57" i="23"/>
  <c r="L51" i="23"/>
  <c r="I51" i="23"/>
  <c r="F51" i="23"/>
  <c r="C51" i="23"/>
  <c r="R40" i="23"/>
  <c r="N40" i="23"/>
  <c r="P39" i="23"/>
  <c r="Q39" i="23" s="1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53" i="23"/>
  <c r="F54" i="23" s="1"/>
  <c r="F57" i="23" s="1"/>
  <c r="K55" i="23" s="1"/>
  <c r="K59" i="23" s="1"/>
  <c r="Q40" i="23"/>
  <c r="M40" i="23"/>
  <c r="E21" i="22"/>
  <c r="E25" i="18"/>
  <c r="M53" i="23" l="1"/>
  <c r="P40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<sst xmlns="http://schemas.openxmlformats.org/spreadsheetml/2006/main" count="1184" uniqueCount="595">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</sst>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9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07"/>
      <c r="C1" s="409" t="s">
        <v>28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18" ht="16.5" thickBot="1" x14ac:dyDescent="0.3">
      <c r="B2" s="408"/>
      <c r="C2" s="2"/>
      <c r="H2" s="4"/>
      <c r="I2" s="5"/>
      <c r="J2" s="6"/>
      <c r="L2" s="7"/>
      <c r="M2" s="5"/>
      <c r="N2" s="8"/>
    </row>
    <row r="3" spans="1:18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27">
        <f>SUM(M5:M39)</f>
        <v>1527030</v>
      </c>
      <c r="N40" s="429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28"/>
      <c r="N41" s="43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50143.28</v>
      </c>
      <c r="L53" s="434"/>
      <c r="M53" s="435">
        <f>N40+M40</f>
        <v>1577043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-1419082.77</v>
      </c>
      <c r="I55" s="439" t="s">
        <v>15</v>
      </c>
      <c r="J55" s="440"/>
      <c r="K55" s="441">
        <f>F57+F58+F59</f>
        <v>296963.46999999997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43">
        <f>-C4</f>
        <v>-221059.7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20" t="s">
        <v>20</v>
      </c>
      <c r="E59" s="421"/>
      <c r="F59" s="129">
        <v>154314.51999999999</v>
      </c>
      <c r="I59" s="422" t="s">
        <v>168</v>
      </c>
      <c r="J59" s="423"/>
      <c r="K59" s="424">
        <f>K55+K57</f>
        <v>75903.76999999996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07"/>
      <c r="C1" s="409" t="s">
        <v>326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2772689</v>
      </c>
      <c r="N40" s="429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28"/>
      <c r="N41" s="430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60691.69</v>
      </c>
      <c r="L53" s="434"/>
      <c r="M53" s="435">
        <f>N40+M40</f>
        <v>2880043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-2875380.48</v>
      </c>
      <c r="I55" s="439" t="s">
        <v>15</v>
      </c>
      <c r="J55" s="440"/>
      <c r="K55" s="441">
        <f>F57+F58+F59</f>
        <v>247554.74000000008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43">
        <f>-C4</f>
        <v>-149938.81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20" t="s">
        <v>20</v>
      </c>
      <c r="E59" s="421"/>
      <c r="F59" s="129">
        <v>232165.91</v>
      </c>
      <c r="I59" s="422" t="s">
        <v>168</v>
      </c>
      <c r="J59" s="423"/>
      <c r="K59" s="424">
        <f>K55+K57</f>
        <v>97615.93000000008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7"/>
      <c r="C1" s="409" t="s">
        <v>380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2373103</v>
      </c>
      <c r="N40" s="429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8"/>
      <c r="N41" s="43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79649.720000000016</v>
      </c>
      <c r="L53" s="434"/>
      <c r="M53" s="435">
        <f>N40+M40</f>
        <v>2440411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-2471332.31</v>
      </c>
      <c r="I55" s="439" t="s">
        <v>15</v>
      </c>
      <c r="J55" s="440"/>
      <c r="K55" s="441">
        <f>F57+F58+F59</f>
        <v>214026.38999999972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43">
        <f>-C4</f>
        <v>-232165.91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20" t="s">
        <v>20</v>
      </c>
      <c r="E59" s="421"/>
      <c r="F59" s="129">
        <v>273736.42</v>
      </c>
      <c r="I59" s="422" t="s">
        <v>325</v>
      </c>
      <c r="J59" s="423"/>
      <c r="K59" s="424">
        <f>K55+K57</f>
        <v>-18139.520000000281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7"/>
      <c r="C1" s="409" t="s">
        <v>421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2375259</v>
      </c>
      <c r="N40" s="429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8"/>
      <c r="N41" s="430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52857.25</v>
      </c>
      <c r="L53" s="434"/>
      <c r="M53" s="435">
        <f>N40+M40</f>
        <v>2436376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-2401197.5699999998</v>
      </c>
      <c r="I55" s="439" t="s">
        <v>15</v>
      </c>
      <c r="J55" s="440"/>
      <c r="K55" s="441">
        <f>F57+F58+F59</f>
        <v>259241.77000000016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43">
        <f>-C4</f>
        <v>-273736.42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20" t="s">
        <v>20</v>
      </c>
      <c r="E59" s="421"/>
      <c r="F59" s="129">
        <v>236400.59</v>
      </c>
      <c r="I59" s="446" t="s">
        <v>325</v>
      </c>
      <c r="J59" s="447"/>
      <c r="K59" s="448">
        <f>K55+K57</f>
        <v>-14494.64999999982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7"/>
      <c r="C1" s="409" t="s">
        <v>465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27">
        <f>SUM(M5:M39)</f>
        <v>3147309.5</v>
      </c>
      <c r="N40" s="429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28"/>
      <c r="N41" s="430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102873.87000000001</v>
      </c>
      <c r="L53" s="434"/>
      <c r="M53" s="435">
        <f>N40+M40</f>
        <v>3223878.5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-3171951.31</v>
      </c>
      <c r="I55" s="439" t="s">
        <v>15</v>
      </c>
      <c r="J55" s="440"/>
      <c r="K55" s="441">
        <f>F57+F58+F59</f>
        <v>265314.0299999998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43">
        <f>-C4</f>
        <v>-236400.59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20" t="s">
        <v>20</v>
      </c>
      <c r="E59" s="421"/>
      <c r="F59" s="129">
        <v>242354.21</v>
      </c>
      <c r="I59" s="446" t="s">
        <v>325</v>
      </c>
      <c r="J59" s="447"/>
      <c r="K59" s="448">
        <f>K55+K57</f>
        <v>28913.439999999799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7"/>
      <c r="C1" s="409" t="s">
        <v>512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27">
        <f>SUM(M5:M39)</f>
        <v>2563550</v>
      </c>
      <c r="N40" s="429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8"/>
      <c r="N41" s="430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152307.24</v>
      </c>
      <c r="L53" s="434"/>
      <c r="M53" s="435">
        <f>N40+M40</f>
        <v>2640785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-2793202.57</v>
      </c>
      <c r="I55" s="439" t="s">
        <v>15</v>
      </c>
      <c r="J55" s="440"/>
      <c r="K55" s="441">
        <f>F57+F58+F59</f>
        <v>149047.74999999977</v>
      </c>
      <c r="L55" s="44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43">
        <f>-C4</f>
        <v>-242354.21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20" t="s">
        <v>20</v>
      </c>
      <c r="E59" s="421"/>
      <c r="F59" s="129">
        <v>419424.76</v>
      </c>
      <c r="I59" s="446" t="s">
        <v>325</v>
      </c>
      <c r="J59" s="447"/>
      <c r="K59" s="448">
        <f>K55+K57</f>
        <v>-93306.460000000225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D50" sqref="D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07"/>
      <c r="C1" s="409" t="s">
        <v>550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27">
        <f>SUM(M5:M39)</f>
        <v>2972555</v>
      </c>
      <c r="N40" s="429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8"/>
      <c r="N41" s="430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84934.209999999992</v>
      </c>
      <c r="L53" s="434"/>
      <c r="M53" s="435">
        <f>N40+M40</f>
        <v>3081490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-2936244.87</v>
      </c>
      <c r="I55" s="439" t="s">
        <v>15</v>
      </c>
      <c r="J55" s="440"/>
      <c r="K55" s="441">
        <f>F57+F58+F59</f>
        <v>437052.46999999991</v>
      </c>
      <c r="L55" s="44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43">
        <f>-C4</f>
        <v>-419424.76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20" t="s">
        <v>20</v>
      </c>
      <c r="E59" s="421"/>
      <c r="F59" s="129">
        <v>315698.55</v>
      </c>
      <c r="I59" s="446" t="s">
        <v>168</v>
      </c>
      <c r="J59" s="447"/>
      <c r="K59" s="448">
        <f>K55+K57</f>
        <v>17627.709999999905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D34" sqref="D34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81"/>
  <sheetViews>
    <sheetView tabSelected="1" workbookViewId="0">
      <pane xSplit="8" ySplit="4" topLeftCell="I17" activePane="bottomRight" state="frozen"/>
      <selection pane="topRight" activeCell="I1" sqref="I1"/>
      <selection pane="bottomLeft" activeCell="A5" sqref="A5"/>
      <selection pane="bottomRight" activeCell="L25" sqref="L2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07"/>
      <c r="C1" s="409" t="s">
        <v>589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39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0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590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590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593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590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594</v>
      </c>
      <c r="L24" s="61">
        <v>9500</v>
      </c>
      <c r="M24" s="30">
        <v>0</v>
      </c>
      <c r="N24" s="31">
        <v>0</v>
      </c>
      <c r="O24" s="314"/>
      <c r="P24" s="32">
        <f t="shared" si="1"/>
        <v>9658</v>
      </c>
      <c r="Q24" s="12">
        <f t="shared" si="0"/>
        <v>-118231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0</v>
      </c>
      <c r="D25" s="326"/>
      <c r="E25" s="322">
        <v>44913</v>
      </c>
      <c r="F25" s="27"/>
      <c r="G25" s="323"/>
      <c r="H25" s="324">
        <v>44913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0</v>
      </c>
      <c r="D26" s="326"/>
      <c r="E26" s="322">
        <v>44914</v>
      </c>
      <c r="F26" s="27"/>
      <c r="G26" s="323"/>
      <c r="H26" s="324">
        <v>44914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0</v>
      </c>
      <c r="D27" s="328"/>
      <c r="E27" s="322">
        <v>44915</v>
      </c>
      <c r="F27" s="27"/>
      <c r="G27" s="323"/>
      <c r="H27" s="324">
        <v>44915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/>
      <c r="G28" s="323"/>
      <c r="H28" s="324">
        <v>44916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/>
      <c r="G29" s="323"/>
      <c r="H29" s="324">
        <v>44917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0</v>
      </c>
      <c r="D30" s="347"/>
      <c r="E30" s="322">
        <v>44918</v>
      </c>
      <c r="F30" s="27"/>
      <c r="G30" s="323"/>
      <c r="H30" s="324">
        <v>44918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0</v>
      </c>
      <c r="D31" s="350"/>
      <c r="E31" s="322">
        <v>44919</v>
      </c>
      <c r="F31" s="27"/>
      <c r="G31" s="323"/>
      <c r="H31" s="324">
        <v>44919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/>
      <c r="G32" s="399"/>
      <c r="H32" s="400">
        <v>44920</v>
      </c>
      <c r="I32" s="401"/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/>
      <c r="G33" s="323"/>
      <c r="H33" s="324">
        <v>44921</v>
      </c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/>
      <c r="G34" s="323"/>
      <c r="H34" s="324">
        <v>44922</v>
      </c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/>
      <c r="G35" s="323"/>
      <c r="H35" s="324">
        <v>44923</v>
      </c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0</v>
      </c>
      <c r="D36" s="355"/>
      <c r="E36" s="322">
        <v>44924</v>
      </c>
      <c r="F36" s="27"/>
      <c r="G36" s="323"/>
      <c r="H36" s="324">
        <v>44924</v>
      </c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/>
      <c r="G37" s="323"/>
      <c r="H37" s="324">
        <v>44925</v>
      </c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0</v>
      </c>
      <c r="D38" s="353"/>
      <c r="E38" s="322">
        <v>44926</v>
      </c>
      <c r="F38" s="27"/>
      <c r="G38" s="323"/>
      <c r="H38" s="324">
        <v>44926</v>
      </c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24">
        <v>0</v>
      </c>
      <c r="D39" s="396"/>
      <c r="E39" s="397">
        <v>44927</v>
      </c>
      <c r="F39" s="398"/>
      <c r="G39" s="399"/>
      <c r="H39" s="400">
        <v>44927</v>
      </c>
      <c r="I39" s="401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.75" thickTop="1" thickBot="1" x14ac:dyDescent="0.35">
      <c r="A40" s="22"/>
      <c r="B40" s="320">
        <v>44928</v>
      </c>
      <c r="C40" s="24">
        <v>0</v>
      </c>
      <c r="D40" s="355"/>
      <c r="E40" s="322">
        <v>44928</v>
      </c>
      <c r="F40" s="359"/>
      <c r="G40" s="323"/>
      <c r="H40" s="324">
        <v>44928</v>
      </c>
      <c r="I40" s="86"/>
      <c r="J40" s="71"/>
      <c r="K40" s="360"/>
      <c r="L40" s="73"/>
      <c r="M40" s="427">
        <f>SUM(M5:M39)</f>
        <v>1956885</v>
      </c>
      <c r="N40" s="429">
        <f>SUM(N5:N39)</f>
        <v>67830</v>
      </c>
      <c r="P40" s="32">
        <f t="shared" si="1"/>
        <v>2024715</v>
      </c>
      <c r="Q40" s="284">
        <f>SUM(Q5:Q39)</f>
        <v>-47204</v>
      </c>
      <c r="R40" s="316">
        <f>SUM(R5:R39)</f>
        <v>71026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8"/>
      <c r="N41" s="430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66216</v>
      </c>
      <c r="D51" s="103"/>
      <c r="E51" s="104" t="s">
        <v>9</v>
      </c>
      <c r="F51" s="105">
        <f>SUM(F5:F50)</f>
        <v>2169273</v>
      </c>
      <c r="G51" s="103"/>
      <c r="H51" s="106" t="s">
        <v>10</v>
      </c>
      <c r="I51" s="107">
        <f>SUM(I5:I50)</f>
        <v>2638</v>
      </c>
      <c r="J51" s="108"/>
      <c r="K51" s="109" t="s">
        <v>11</v>
      </c>
      <c r="L51" s="110">
        <f>SUM(L5:L50)</f>
        <v>28500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31138</v>
      </c>
      <c r="L53" s="434"/>
      <c r="M53" s="435">
        <f>N40+M40</f>
        <v>2024715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2071919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0</v>
      </c>
      <c r="I55" s="439" t="s">
        <v>15</v>
      </c>
      <c r="J55" s="440"/>
      <c r="K55" s="441">
        <f>F57+F58+F59</f>
        <v>2071919</v>
      </c>
      <c r="L55" s="44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2071919</v>
      </c>
      <c r="H57" s="22"/>
      <c r="I57" s="124" t="s">
        <v>17</v>
      </c>
      <c r="J57" s="125"/>
      <c r="K57" s="443">
        <f>-C4</f>
        <v>-315698.55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420" t="s">
        <v>20</v>
      </c>
      <c r="E59" s="421"/>
      <c r="F59" s="129">
        <v>0</v>
      </c>
      <c r="I59" s="446" t="s">
        <v>168</v>
      </c>
      <c r="J59" s="447"/>
      <c r="K59" s="448">
        <f>K55+K57</f>
        <v>1756220.45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topLeftCell="A31" workbookViewId="0">
      <selection activeCell="D8" sqref="D8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/>
      <c r="B3" s="378"/>
      <c r="C3" s="256"/>
      <c r="D3" s="391"/>
      <c r="E3" s="256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91"/>
      <c r="E4" s="127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91"/>
      <c r="E5" s="127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91"/>
      <c r="E6" s="127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91"/>
      <c r="E7" s="127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91"/>
      <c r="E8" s="127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57"/>
      <c r="E9" s="12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57"/>
      <c r="E10" s="12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57"/>
      <c r="E11" s="12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57"/>
      <c r="E12" s="12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57"/>
      <c r="E13" s="12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57"/>
      <c r="E14" s="12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57"/>
      <c r="E15" s="12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57"/>
      <c r="E16" s="12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57"/>
      <c r="E17" s="127"/>
      <c r="F17" s="188">
        <f t="shared" si="0"/>
        <v>0</v>
      </c>
    </row>
    <row r="18" spans="1:7" ht="21" customHeight="1" x14ac:dyDescent="0.25">
      <c r="A18" s="379"/>
      <c r="B18" s="380"/>
      <c r="C18" s="127"/>
      <c r="D18" s="257"/>
      <c r="E18" s="127"/>
      <c r="F18" s="188">
        <f t="shared" si="0"/>
        <v>0</v>
      </c>
    </row>
    <row r="19" spans="1:7" ht="21" customHeight="1" x14ac:dyDescent="0.25">
      <c r="A19" s="379"/>
      <c r="B19" s="380"/>
      <c r="C19" s="127"/>
      <c r="D19" s="257"/>
      <c r="E19" s="127"/>
      <c r="F19" s="188">
        <f t="shared" si="0"/>
        <v>0</v>
      </c>
    </row>
    <row r="20" spans="1:7" ht="21" customHeight="1" x14ac:dyDescent="0.25">
      <c r="A20" s="379"/>
      <c r="B20" s="380"/>
      <c r="C20" s="127"/>
      <c r="D20" s="257"/>
      <c r="E20" s="127"/>
      <c r="F20" s="188">
        <f t="shared" si="0"/>
        <v>0</v>
      </c>
    </row>
    <row r="21" spans="1:7" x14ac:dyDescent="0.25">
      <c r="A21" s="379"/>
      <c r="B21" s="380"/>
      <c r="C21" s="127"/>
      <c r="D21" s="394"/>
      <c r="E21" s="127"/>
      <c r="F21" s="188">
        <f t="shared" si="0"/>
        <v>0</v>
      </c>
    </row>
    <row r="22" spans="1:7" ht="21" customHeight="1" x14ac:dyDescent="0.25">
      <c r="A22" s="379"/>
      <c r="B22" s="380"/>
      <c r="C22" s="127"/>
      <c r="D22" s="257"/>
      <c r="E22" s="127"/>
      <c r="F22" s="188">
        <f t="shared" si="0"/>
        <v>0</v>
      </c>
    </row>
    <row r="23" spans="1:7" ht="21" customHeight="1" x14ac:dyDescent="0.25">
      <c r="A23" s="379"/>
      <c r="B23" s="380"/>
      <c r="C23" s="127"/>
      <c r="D23" s="257"/>
      <c r="E23" s="127"/>
      <c r="F23" s="188">
        <f t="shared" si="0"/>
        <v>0</v>
      </c>
    </row>
    <row r="24" spans="1:7" ht="21" customHeight="1" x14ac:dyDescent="0.3">
      <c r="A24" s="379"/>
      <c r="B24" s="380"/>
      <c r="C24" s="127"/>
      <c r="D24" s="257"/>
      <c r="E24" s="127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257"/>
      <c r="E25" s="127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7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7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7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7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0</v>
      </c>
      <c r="D79" s="191"/>
      <c r="E79" s="170">
        <f>SUM(E3:E78)</f>
        <v>0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125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45">
        <f>SUM(M5:M39)</f>
        <v>1636108</v>
      </c>
      <c r="N40" s="429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28"/>
      <c r="N41" s="43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45634.280000000006</v>
      </c>
      <c r="L53" s="434"/>
      <c r="M53" s="435">
        <f>N40+M40</f>
        <v>1691783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-1631962.77</v>
      </c>
      <c r="I55" s="439" t="s">
        <v>15</v>
      </c>
      <c r="J55" s="440"/>
      <c r="K55" s="441">
        <f>F57+F58+F59</f>
        <v>238822.13999999996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43">
        <f>-C4</f>
        <v>-154314.51999999999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20" t="s">
        <v>20</v>
      </c>
      <c r="E59" s="421"/>
      <c r="F59" s="129">
        <v>184342.19</v>
      </c>
      <c r="I59" s="422" t="s">
        <v>168</v>
      </c>
      <c r="J59" s="423"/>
      <c r="K59" s="424">
        <f>K55+K57</f>
        <v>84507.619999999966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135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27">
        <f>SUM(M5:M39)</f>
        <v>1793435</v>
      </c>
      <c r="N40" s="429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28"/>
      <c r="N41" s="430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31" t="s">
        <v>12</v>
      </c>
      <c r="I49" s="432"/>
      <c r="J49" s="114"/>
      <c r="K49" s="433">
        <f>I47+L47</f>
        <v>90434.03</v>
      </c>
      <c r="L49" s="434"/>
      <c r="M49" s="435">
        <f>N40+M40</f>
        <v>1857430</v>
      </c>
      <c r="N49" s="436"/>
      <c r="P49" s="32"/>
      <c r="Q49" s="8"/>
    </row>
    <row r="50" spans="1:17" ht="15.75" x14ac:dyDescent="0.25">
      <c r="D50" s="437" t="s">
        <v>13</v>
      </c>
      <c r="E50" s="437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38" t="s">
        <v>14</v>
      </c>
      <c r="E51" s="438"/>
      <c r="F51" s="111">
        <v>-1848136.64</v>
      </c>
      <c r="I51" s="439" t="s">
        <v>15</v>
      </c>
      <c r="J51" s="440"/>
      <c r="K51" s="441">
        <f>F53+F54+F55</f>
        <v>195541.70000000007</v>
      </c>
      <c r="L51" s="442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43">
        <f>-C4</f>
        <v>-184342.19</v>
      </c>
      <c r="L53" s="444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20" t="s">
        <v>20</v>
      </c>
      <c r="E55" s="421"/>
      <c r="F55" s="129">
        <v>219417.37</v>
      </c>
      <c r="I55" s="422" t="s">
        <v>226</v>
      </c>
      <c r="J55" s="423"/>
      <c r="K55" s="424">
        <f>K51+K53</f>
        <v>11199.510000000068</v>
      </c>
      <c r="L55" s="424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225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27">
        <f>SUM(M5:M39)</f>
        <v>2146671</v>
      </c>
      <c r="N40" s="429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28"/>
      <c r="N41" s="430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91272.77</v>
      </c>
      <c r="L53" s="434"/>
      <c r="M53" s="435">
        <f>N40+M40</f>
        <v>2215261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-2227493.48</v>
      </c>
      <c r="I55" s="439" t="s">
        <v>15</v>
      </c>
      <c r="J55" s="440"/>
      <c r="K55" s="441">
        <f>F57+F58+F59</f>
        <v>261521.34000000003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43">
        <f>-C4</f>
        <v>-219417.37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20" t="s">
        <v>20</v>
      </c>
      <c r="E59" s="421"/>
      <c r="F59" s="129">
        <v>297874.59000000003</v>
      </c>
      <c r="I59" s="422" t="s">
        <v>168</v>
      </c>
      <c r="J59" s="423"/>
      <c r="K59" s="424">
        <f>K55+K57</f>
        <v>42103.97000000003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277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2144215</v>
      </c>
      <c r="N40" s="429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8"/>
      <c r="N41" s="43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51231.42</v>
      </c>
      <c r="L53" s="434"/>
      <c r="M53" s="435">
        <f>N40+M40</f>
        <v>2206740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-2251924.65</v>
      </c>
      <c r="I55" s="439" t="s">
        <v>15</v>
      </c>
      <c r="J55" s="440"/>
      <c r="K55" s="441">
        <f>F57+F58+F59</f>
        <v>112552.74000000017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43">
        <f>-C4</f>
        <v>-297874.59000000003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20" t="s">
        <v>20</v>
      </c>
      <c r="E59" s="421"/>
      <c r="F59" s="129">
        <v>149938.81</v>
      </c>
      <c r="I59" s="422" t="s">
        <v>325</v>
      </c>
      <c r="J59" s="423"/>
      <c r="K59" s="424">
        <f>K55+K57</f>
        <v>-185321.84999999986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2023-02-02T14:35:17Z</dcterms:modified>
</cp:coreProperties>
</file>