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firstSheet="3" activeTab="5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Hoja1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8" i="4" l="1"/>
  <c r="X31" i="6" l="1"/>
  <c r="I11" i="6" l="1"/>
  <c r="I12" i="6"/>
  <c r="I10" i="6"/>
  <c r="I33" i="4" l="1"/>
  <c r="X36" i="4" l="1"/>
  <c r="I27" i="4" l="1"/>
  <c r="I25" i="4"/>
  <c r="V263" i="6" l="1"/>
  <c r="S263" i="6"/>
  <c r="Q263" i="6"/>
  <c r="L263" i="6"/>
  <c r="N262" i="6"/>
  <c r="E262" i="6"/>
  <c r="N261" i="6"/>
  <c r="E261" i="6"/>
  <c r="N260" i="6"/>
  <c r="E260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E83" i="6"/>
  <c r="N82" i="6"/>
  <c r="J82" i="6"/>
  <c r="E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3" i="6"/>
  <c r="J63" i="6"/>
  <c r="N64" i="6"/>
  <c r="J64" i="6"/>
  <c r="N65" i="6"/>
  <c r="J65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59" i="6"/>
  <c r="N259" i="6" s="1"/>
  <c r="N263" i="6" s="1"/>
  <c r="N266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<sst xmlns="http://schemas.openxmlformats.org/spreadsheetml/2006/main" count="1688" uniqueCount="569">
  <si>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</si>
  <si>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</si>
  <si>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</si>
  <si>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</si>
  <si>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</si>
  <si>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</si>
  <si>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</si>
  <si>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</si>
  <si>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</si>
  <si>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</si>
  <si>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</si>
  <si>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</si>
  <si>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</si>
  <si>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</si>
  <si>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</si>
  <si>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</si>
  <si>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</si>
  <si>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</si>
  <si>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</si>
  <si>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</si>
  <si>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</si>
  <si>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</si>
  <si>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</si>
  <si>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</si>
  <si>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</si>
  <si>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</si>
  <si>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</si>
  <si>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</si>
  <si>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</si>
  <si>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</si>
  <si>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</si>
  <si>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</si>
  <si>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</si>
  <si>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</si>
  <si>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</si>
  <si>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</si>
  <si>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</si>
  <si>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</si>
  <si>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</si>
  <si>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</si>
  <si>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</si>
  <si>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</si>
  <si>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</si>
  <si>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</si>
  <si>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</si>
  <si>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</si>
  <si>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</si>
  <si>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</si>
  <si>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</si>
  <si>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</si>
  <si>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</si>
  <si>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</si>
  <si>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</si>
  <si>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</si>
  <si>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</si>
  <si>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</si>
  <si>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</si>
  <si>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</si>
  <si>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</si>
  <si>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</si>
  <si>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</si>
  <si>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</si>
  <si>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</si>
  <si>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</si>
  <si>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</si>
  <si>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</si>
  <si>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</si>
  <si>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</si>
  <si>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</si>
  <si>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</si>
  <si>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</si>
  <si>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</si>
  <si>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</si>
  <si>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</si>
  <si>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</si>
  <si>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</si>
  <si>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</si>
  <si>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</si>
  <si>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</si>
  <si>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</si>
  <si>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</si>
  <si>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</si>
  <si>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</si>
  <si>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</si>
  <si>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</si>
  <si>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</si>
  <si>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</si>
  <si>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</si>
  <si>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</si>
  <si>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</si>
  <si>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</si>
  <si>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</si>
  <si>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</si>
  <si>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</si>
  <si>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</si>
  <si>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</si>
  <si>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</si>
  <si>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</si>
  <si>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</si>
  <si>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</si>
  <si>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</si>
  <si>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</si>
  <si>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</si>
  <si>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</si>
  <si>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</si>
  <si>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</si>
  <si>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</si>
  <si>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</si>
  <si>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</si>
  <si>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</si>
  <si>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</si>
  <si>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</si>
  <si>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</si>
  <si>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</si>
  <si>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</si>
  <si>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</si>
  <si>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</si>
  <si>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</si>
  <si>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</si>
  <si>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</si>
  <si>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</si>
  <si>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</si>
  <si>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</si>
  <si>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</si>
  <si>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</si>
  <si>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</si>
  <si>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</si>
  <si>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</si>
  <si>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</si>
  <si>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</si>
  <si>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</si>
  <si>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</si>
  <si>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</si>
  <si>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</si>
  <si>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</si>
  <si>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</si>
  <si>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</si>
  <si>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</si>
  <si>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</si>
  <si>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</si>
  <si>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</si>
  <si>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</si>
  <si>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</si>
  <si>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</si>
  <si>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</si>
  <si>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</si>
  <si>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</si>
  <si>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</si>
  <si>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</si>
  <si>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</si>
  <si>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</si>
  <si>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</si>
  <si>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</si>
  <si>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</si>
  <si>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</si>
  <si>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</si>
  <si>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</si>
  <si>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</si>
  <si>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</si>
  <si>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</si>
  <si>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</si>
  <si>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</si>
  <si>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</si>
  <si>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</si>
  <si>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</si>
  <si>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</si>
  <si>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</si>
  <si>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</si>
  <si>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</si>
  <si>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</si>
  <si>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</si>
  <si>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</si>
  <si>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</si>
  <si>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</si>
  <si>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</si>
  <si>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</si>
  <si>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</si>
  <si>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</si>
  <si>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</si>
  <si>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</si>
  <si>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</si>
  <si>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</si>
  <si>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</si>
  <si>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</si>
  <si>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</si>
  <si>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</si>
  <si>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</si>
  <si>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</si>
  <si>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</si>
  <si>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</si>
  <si>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</si>
  <si>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</si>
  <si>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</si>
  <si>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</si>
  <si>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</si>
  <si>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</si>
  <si>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</si>
  <si>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</si>
  <si>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</si>
  <si>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</si>
  <si>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</si>
  <si>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</si>
  <si>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</si>
  <si>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</si>
  <si>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</si>
  <si>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</si>
  <si>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</si>
  <si>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</si>
  <si>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</si>
  <si>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</si>
  <si>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</si>
  <si>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</si>
  <si>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</si>
  <si>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</si>
  <si>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</si>
  <si>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</si>
  <si>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</si>
  <si>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</si>
  <si>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</si>
  <si>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</si>
  <si>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</si>
  <si>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</si>
  <si>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</si>
  <si>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</si>
  <si>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</si>
  <si>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</si>
  <si>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</si>
  <si>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</si>
  <si>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</si>
  <si>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</si>
  <si>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</si>
  <si>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</si>
  <si>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</si>
  <si>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</si>
  <si>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</si>
  <si>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</si>
  <si>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</si>
  <si>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</si>
  <si>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</si>
  <si>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</si>
  <si>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</si>
  <si>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</si>
  <si>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</si>
  <si>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</si>
  <si>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</si>
  <si>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</si>
  <si>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</si>
  <si>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</si>
  <si>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</si>
  <si>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</si>
  <si>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</si>
  <si>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</si>
  <si>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</si>
  <si>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</si>
  <si>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</si>
  <si>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</si>
  <si>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</si>
  <si>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</si>
  <si>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</si>
  <si>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</si>
  <si>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</si>
  <si>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</si>
  <si>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</si>
  <si>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</si>
  <si>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</si>
  <si>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</si>
  <si>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</si>
  <si>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</si>
  <si>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</si>
  <si>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</si>
  <si>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</si>
  <si>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</si>
  <si>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</si>
  <si>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</si>
  <si>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</si>
  <si>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</si>
  <si>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</si>
  <si>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</si>
  <si>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</si>
  <si>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</si>
  <si>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</si>
  <si>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</si>
  <si>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</si>
  <si>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</si>
  <si>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</si>
  <si>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</si>
  <si>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</si>
  <si>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</si>
  <si>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</si>
  <si>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</si>
  <si>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</si>
  <si>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</si>
  <si>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</si>
  <si>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</si>
  <si>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</si>
  <si>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</si>
  <si>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</si>
  <si>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</si>
  <si>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</si>
  <si>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</si>
  <si>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</si>
  <si>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</si>
  <si>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</si>
  <si>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</si>
  <si>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</si>
  <si>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</si>
  <si>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</si>
  <si>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</si>
  <si>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</si>
  <si>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</si>
  <si>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</si>
  <si>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</si>
  <si>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</si>
  <si>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</si>
  <si>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</si>
  <si>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</si>
  <si>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</si>
  <si>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</si>
  <si>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</si>
  <si>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</si>
  <si>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</si>
  <si>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</si>
  <si>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</si>
  <si>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</si>
  <si>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</si>
  <si>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</si>
  <si>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</si>
  <si>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</si>
  <si>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</si>
  <si>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</si>
  <si>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</si>
  <si>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</si>
  <si>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</si>
  <si>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</si>
  <si>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</si>
  <si>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</si>
  <si>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</si>
  <si>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</si>
  <si>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</si>
  <si>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</si>
  <si>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</si>
  <si>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</si>
  <si>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</si>
  <si>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</si>
  <si>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</si>
  <si>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</si>
  <si>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</si>
  <si>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</si>
  <si>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</si>
  <si>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</si>
  <si>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</si>
  <si>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</si>
  <si>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</si>
  <si>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</si>
  <si>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</si>
  <si>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</si>
  <si>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</si>
  <si>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</si>
  <si>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</si>
  <si>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</si>
  <si>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</si>
  <si>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</si>
  <si>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</si>
  <si>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</si>
  <si>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</si>
  <si>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</si>
  <si>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</si>
  <si>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</si>
  <si>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</si>
  <si>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</si>
  <si>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</si>
  <si>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</si>
  <si>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</si>
  <si>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</si>
  <si>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</si>
  <si>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</si>
  <si>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</si>
  <si>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</si>
  <si>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</si>
  <si>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</si>
  <si>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</si>
  <si>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</si>
  <si>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</si>
  <si>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</si>
  <si>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</si>
  <si>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</si>
  <si>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</si>
  <si>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</si>
  <si>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</si>
  <si>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</si>
  <si>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</si>
  <si>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</si>
  <si>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</si>
  <si>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</si>
  <si>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</si>
  <si>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</si>
  <si>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</si>
  <si>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</si>
  <si>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</si>
  <si>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</si>
  <si>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</si>
  <si>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</si>
  <si>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</si>
  <si>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</si>
  <si>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</si>
  <si>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</si>
  <si>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</si>
  <si>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</si>
  <si>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</si>
  <si>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</si>
  <si>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</si>
  <si>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</si>
  <si>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</si>
  <si>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</si>
  <si>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</si>
  <si>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</si>
  <si>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</si>
  <si>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</si>
  <si>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</si>
  <si>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</si>
  <si>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</si>
  <si>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</si>
  <si>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</si>
  <si>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</si>
  <si>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</si>
  <si>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</si>
  <si>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</si>
  <si>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</si>
  <si>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</si>
  <si>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</si>
  <si>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</si>
  <si>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</si>
  <si>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</si>
  <si>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</si>
  <si>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</si>
  <si>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</si>
  <si>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</si>
  <si>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</si>
  <si>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</si>
  <si>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</si>
  <si>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</si>
  <si>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</si>
  <si>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</si>
  <si>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</si>
  <si>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</si>
  <si>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</si>
  <si>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</si>
  <si>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</si>
  <si>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</si>
  <si>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</si>
  <si>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</si>
  <si>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</si>
  <si>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</si>
  <si>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</si>
  <si>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</si>
  <si>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</si>
  <si>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</si>
  <si>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</si>
  <si>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</si>
  <si>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</si>
  <si>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</si>
  <si>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</si>
  <si>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</si>
  <si>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</si>
  <si>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</si>
  <si>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</si>
  <si>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</si>
  <si>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</si>
  <si>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</si>
  <si>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</si>
  <si>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</si>
  <si>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</si>
  <si>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</si>
  <si>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</si>
  <si>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</si>
  <si>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</si>
  <si>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</si>
  <si>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</si>
  <si>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</si>
  <si>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</si>
  <si>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</si>
  <si>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</si>
  <si>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</si>
  <si>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</si>
  <si>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</si>
  <si>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</si>
  <si>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</si>
  <si>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</si>
  <si>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</si>
  <si>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</si>
  <si>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</si>
  <si>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</si>
  <si>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</si>
  <si>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</si>
  <si>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</si>
  <si>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</si>
  <si>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</si>
  <si>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</si>
  <si>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</si>
  <si>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</si>
  <si>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</si>
  <si>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</si>
  <si>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</si>
  <si>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</si>
  <si>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</si>
  <si>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</si>
  <si>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</si>
  <si>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</si>
  <si>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</si>
  <si>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</si>
  <si>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</si>
  <si>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</si>
  <si>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</si>
  <si>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</si>
  <si>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</si>
  <si>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</si>
  <si>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</si>
  <si>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20743--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</si>
  <si>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</si>
  <si>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</si>
  <si>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</si>
  <si>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</si>
  <si>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</si>
  <si>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</si>
  <si>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</si>
  <si>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</si>
  <si>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</si>
  <si>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</si>
  <si>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</si>
  <si>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</si>
  <si>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</si>
  <si>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</si>
  <si>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</si>
  <si>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</si>
  <si>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</si>
  <si>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</si>
  <si>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20749--</t>
  </si>
  <si>
    <t>20773--</t>
  </si>
  <si>
    <t>20784--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</si>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</sst>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Fill="1" applyBorder="1" applyAlignment="1">
      <alignment wrapText="1"/>
    </xf>
    <xf numFmtId="4" fontId="2" fillId="0" borderId="26" xfId="0" applyNumberFormat="1" applyFont="1" applyFill="1" applyBorder="1" applyAlignment="1">
      <alignment wrapText="1"/>
    </xf>
    <xf numFmtId="1" fontId="11" fillId="0" borderId="17" xfId="0" applyNumberFormat="1" applyFont="1" applyFill="1" applyBorder="1" applyAlignment="1">
      <alignment horizontal="center" wrapText="1"/>
    </xf>
    <xf numFmtId="164" fontId="12" fillId="0" borderId="34" xfId="0" applyNumberFormat="1" applyFont="1" applyFill="1" applyBorder="1" applyAlignment="1">
      <alignment vertical="center"/>
    </xf>
    <xf numFmtId="0" fontId="2" fillId="0" borderId="34" xfId="0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0" fontId="30" fillId="0" borderId="27" xfId="0" applyFont="1" applyFill="1" applyBorder="1"/>
    <xf numFmtId="164" fontId="12" fillId="0" borderId="68" xfId="0" applyNumberFormat="1" applyFont="1" applyFill="1" applyBorder="1" applyAlignment="1">
      <alignment vertical="center"/>
    </xf>
    <xf numFmtId="0" fontId="18" fillId="0" borderId="27" xfId="0" applyFont="1" applyFill="1" applyBorder="1" applyAlignment="1"/>
    <xf numFmtId="0" fontId="12" fillId="0" borderId="34" xfId="0" applyFont="1" applyFill="1" applyBorder="1" applyAlignment="1">
      <alignment vertical="center"/>
    </xf>
    <xf numFmtId="0" fontId="12" fillId="0" borderId="67" xfId="0" applyFont="1" applyFill="1" applyBorder="1" applyAlignment="1">
      <alignment vertical="center"/>
    </xf>
    <xf numFmtId="0" fontId="11" fillId="18" borderId="0" xfId="0" applyFont="1" applyFill="1" applyBorder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  <xf numFmtId="1" fontId="11" fillId="0" borderId="13" xfId="0" applyNumberFormat="1" applyFont="1" applyFill="1" applyBorder="1" applyAlignment="1">
      <alignment horizontal="center" vertical="center" wrapText="1"/>
    </xf>
    <xf numFmtId="1" fontId="11" fillId="0" borderId="37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164" fontId="12" fillId="0" borderId="13" xfId="0" applyNumberFormat="1" applyFont="1" applyFill="1" applyBorder="1" applyAlignment="1">
      <alignment horizontal="center" vertical="center"/>
    </xf>
    <xf numFmtId="164" fontId="12" fillId="0" borderId="37" xfId="0" applyNumberFormat="1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left" vertical="center"/>
    </xf>
    <xf numFmtId="0" fontId="12" fillId="0" borderId="67" xfId="0" applyFont="1" applyFill="1" applyBorder="1" applyAlignment="1">
      <alignment horizontal="left" vertical="center"/>
    </xf>
    <xf numFmtId="164" fontId="12" fillId="0" borderId="66" xfId="0" applyNumberFormat="1" applyFont="1" applyFill="1" applyBorder="1" applyAlignment="1">
      <alignment horizontal="center" vertical="center"/>
    </xf>
    <xf numFmtId="164" fontId="12" fillId="0" borderId="68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33"/>
      <color rgb="FFFFCCFF"/>
      <color rgb="FF0000FF"/>
      <color rgb="FFFF5050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46" t="s">
        <v>29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51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2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530" t="s">
        <v>41</v>
      </c>
      <c r="B56" s="148" t="s">
        <v>23</v>
      </c>
      <c r="C56" s="532" t="s">
        <v>110</v>
      </c>
      <c r="D56" s="150"/>
      <c r="E56" s="40"/>
      <c r="F56" s="151">
        <v>1025.4000000000001</v>
      </c>
      <c r="G56" s="152">
        <v>44571</v>
      </c>
      <c r="H56" s="534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531"/>
      <c r="B57" s="148" t="s">
        <v>24</v>
      </c>
      <c r="C57" s="533"/>
      <c r="D57" s="150"/>
      <c r="E57" s="40"/>
      <c r="F57" s="151">
        <v>319</v>
      </c>
      <c r="G57" s="152">
        <v>44571</v>
      </c>
      <c r="H57" s="535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530" t="s">
        <v>41</v>
      </c>
      <c r="B58" s="148" t="s">
        <v>23</v>
      </c>
      <c r="C58" s="532" t="s">
        <v>129</v>
      </c>
      <c r="D58" s="150"/>
      <c r="E58" s="40"/>
      <c r="F58" s="151">
        <v>833.8</v>
      </c>
      <c r="G58" s="152">
        <v>44578</v>
      </c>
      <c r="H58" s="534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36" t="s">
        <v>59</v>
      </c>
      <c r="P58" s="557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531"/>
      <c r="B59" s="148" t="s">
        <v>24</v>
      </c>
      <c r="C59" s="533"/>
      <c r="D59" s="150"/>
      <c r="E59" s="40"/>
      <c r="F59" s="151">
        <v>220</v>
      </c>
      <c r="G59" s="152">
        <v>44578</v>
      </c>
      <c r="H59" s="535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37"/>
      <c r="P59" s="558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55" t="s">
        <v>41</v>
      </c>
      <c r="B60" s="148" t="s">
        <v>23</v>
      </c>
      <c r="C60" s="553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34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36" t="s">
        <v>59</v>
      </c>
      <c r="P60" s="557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56"/>
      <c r="B61" s="148" t="s">
        <v>24</v>
      </c>
      <c r="C61" s="554"/>
      <c r="D61" s="165"/>
      <c r="E61" s="40">
        <f t="shared" si="2"/>
        <v>0</v>
      </c>
      <c r="F61" s="151">
        <v>231.6</v>
      </c>
      <c r="G61" s="152">
        <v>44585</v>
      </c>
      <c r="H61" s="535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37"/>
      <c r="P61" s="558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524"/>
      <c r="D63" s="163"/>
      <c r="E63" s="40">
        <f t="shared" si="2"/>
        <v>0</v>
      </c>
      <c r="F63" s="151"/>
      <c r="G63" s="152"/>
      <c r="H63" s="526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525"/>
      <c r="D64" s="168"/>
      <c r="E64" s="40">
        <f t="shared" si="2"/>
        <v>0</v>
      </c>
      <c r="F64" s="151"/>
      <c r="G64" s="152"/>
      <c r="H64" s="527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528"/>
      <c r="P68" s="522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529"/>
      <c r="P69" s="523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528"/>
      <c r="P82" s="542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529"/>
      <c r="P83" s="543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528"/>
      <c r="P84" s="542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529"/>
      <c r="P85" s="543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44"/>
      <c r="M90" s="545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44"/>
      <c r="M91" s="54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528"/>
      <c r="P97" s="538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529"/>
      <c r="P98" s="539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40" t="s">
        <v>26</v>
      </c>
      <c r="G262" s="540"/>
      <c r="H262" s="541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104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67" t="s">
        <v>41</v>
      </c>
      <c r="B55" s="148" t="s">
        <v>23</v>
      </c>
      <c r="C55" s="532" t="s">
        <v>160</v>
      </c>
      <c r="D55" s="150"/>
      <c r="E55" s="40"/>
      <c r="F55" s="151">
        <v>1331.6</v>
      </c>
      <c r="G55" s="152">
        <v>44599</v>
      </c>
      <c r="H55" s="526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68"/>
      <c r="B56" s="148" t="s">
        <v>24</v>
      </c>
      <c r="C56" s="533"/>
      <c r="D56" s="163"/>
      <c r="E56" s="40"/>
      <c r="F56" s="151">
        <v>194.4</v>
      </c>
      <c r="G56" s="152">
        <v>44599</v>
      </c>
      <c r="H56" s="527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59" t="s">
        <v>41</v>
      </c>
      <c r="B57" s="148" t="s">
        <v>24</v>
      </c>
      <c r="C57" s="561" t="s">
        <v>162</v>
      </c>
      <c r="D57" s="165"/>
      <c r="E57" s="40"/>
      <c r="F57" s="151">
        <v>344</v>
      </c>
      <c r="G57" s="152">
        <v>44606</v>
      </c>
      <c r="H57" s="526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528" t="s">
        <v>59</v>
      </c>
      <c r="P57" s="522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60"/>
      <c r="B58" s="148" t="s">
        <v>23</v>
      </c>
      <c r="C58" s="562"/>
      <c r="D58" s="165"/>
      <c r="E58" s="40"/>
      <c r="F58" s="151">
        <v>627.6</v>
      </c>
      <c r="G58" s="152">
        <v>44606</v>
      </c>
      <c r="H58" s="527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63"/>
      <c r="P58" s="564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526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52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40" t="s">
        <v>26</v>
      </c>
      <c r="G259" s="540"/>
      <c r="H259" s="541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189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8" t="s">
        <v>396</v>
      </c>
      <c r="V23" s="47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8" t="s">
        <v>396</v>
      </c>
      <c r="V24" s="47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8" t="s">
        <v>396</v>
      </c>
      <c r="V25" s="47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8" t="s">
        <v>396</v>
      </c>
      <c r="V26" s="47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8" t="s">
        <v>396</v>
      </c>
      <c r="V27" s="47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8" t="s">
        <v>396</v>
      </c>
      <c r="V28" s="47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1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7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8" t="s">
        <v>396</v>
      </c>
      <c r="V29" s="47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8" t="s">
        <v>396</v>
      </c>
      <c r="V30" s="47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8" t="s">
        <v>396</v>
      </c>
      <c r="V31" s="47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8" t="s">
        <v>396</v>
      </c>
      <c r="V32" s="47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8" t="s">
        <v>396</v>
      </c>
      <c r="V33" s="47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8" t="s">
        <v>396</v>
      </c>
      <c r="V34" s="47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8" t="s">
        <v>396</v>
      </c>
      <c r="V35" s="47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8" t="s">
        <v>396</v>
      </c>
      <c r="V36" s="47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8" t="s">
        <v>396</v>
      </c>
      <c r="V37" s="479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8" t="s">
        <v>396</v>
      </c>
      <c r="V38" s="479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6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8" t="s">
        <v>396</v>
      </c>
      <c r="V39" s="479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8" t="s">
        <v>396</v>
      </c>
      <c r="V40" s="479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67" t="s">
        <v>41</v>
      </c>
      <c r="B55" s="438" t="s">
        <v>24</v>
      </c>
      <c r="C55" s="532" t="s">
        <v>229</v>
      </c>
      <c r="D55" s="439"/>
      <c r="E55" s="60"/>
      <c r="F55" s="151">
        <v>181.6</v>
      </c>
      <c r="G55" s="152">
        <v>44627</v>
      </c>
      <c r="H55" s="572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28" t="s">
        <v>59</v>
      </c>
      <c r="P55" s="522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71"/>
      <c r="B56" s="438" t="s">
        <v>24</v>
      </c>
      <c r="C56" s="533"/>
      <c r="D56" s="440"/>
      <c r="E56" s="60"/>
      <c r="F56" s="151">
        <v>967</v>
      </c>
      <c r="G56" s="152">
        <v>44627</v>
      </c>
      <c r="H56" s="573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29"/>
      <c r="P56" s="523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0" t="s">
        <v>318</v>
      </c>
      <c r="D57" s="168"/>
      <c r="E57" s="60"/>
      <c r="F57" s="151">
        <v>1367.8</v>
      </c>
      <c r="G57" s="152">
        <v>44641</v>
      </c>
      <c r="H57" s="467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55" t="s">
        <v>41</v>
      </c>
      <c r="B58" s="170" t="s">
        <v>24</v>
      </c>
      <c r="C58" s="569" t="s">
        <v>319</v>
      </c>
      <c r="D58" s="165"/>
      <c r="E58" s="60"/>
      <c r="F58" s="151">
        <v>332.6</v>
      </c>
      <c r="G58" s="152">
        <v>44648</v>
      </c>
      <c r="H58" s="580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36" t="s">
        <v>59</v>
      </c>
      <c r="P58" s="557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56"/>
      <c r="B59" s="170" t="s">
        <v>23</v>
      </c>
      <c r="C59" s="570"/>
      <c r="D59" s="163"/>
      <c r="E59" s="60"/>
      <c r="F59" s="151">
        <v>719</v>
      </c>
      <c r="G59" s="152">
        <v>44648</v>
      </c>
      <c r="H59" s="581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7"/>
      <c r="P59" s="558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74" t="s">
        <v>106</v>
      </c>
      <c r="B62" s="178" t="s">
        <v>237</v>
      </c>
      <c r="C62" s="576" t="s">
        <v>238</v>
      </c>
      <c r="D62" s="168"/>
      <c r="E62" s="60"/>
      <c r="F62" s="151">
        <v>152.6</v>
      </c>
      <c r="G62" s="152">
        <v>44622</v>
      </c>
      <c r="H62" s="578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528" t="s">
        <v>61</v>
      </c>
      <c r="P62" s="522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75"/>
      <c r="B63" s="178" t="s">
        <v>239</v>
      </c>
      <c r="C63" s="577"/>
      <c r="D63" s="168"/>
      <c r="E63" s="60"/>
      <c r="F63" s="151">
        <v>204.8</v>
      </c>
      <c r="G63" s="152">
        <v>44622</v>
      </c>
      <c r="H63" s="579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529"/>
      <c r="P63" s="523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40" t="s">
        <v>26</v>
      </c>
      <c r="G259" s="540"/>
      <c r="H259" s="541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501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288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ht="15.75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89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88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67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67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67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67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67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67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67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67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67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67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67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67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67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83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67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5" t="s">
        <v>220</v>
      </c>
      <c r="X18" s="484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67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67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67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67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67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78" t="s">
        <v>475</v>
      </c>
      <c r="V23" s="47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67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78" t="s">
        <v>475</v>
      </c>
      <c r="V24" s="47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90" t="s">
        <v>407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78" t="s">
        <v>475</v>
      </c>
      <c r="V25" s="47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90" t="s">
        <v>408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78" t="s">
        <v>475</v>
      </c>
      <c r="V26" s="47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90" t="s">
        <v>409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78" t="s">
        <v>475</v>
      </c>
      <c r="V27" s="47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90" t="s">
        <v>410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78" t="s">
        <v>475</v>
      </c>
      <c r="V28" s="47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90" t="s">
        <v>411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478" t="s">
        <v>475</v>
      </c>
      <c r="V29" s="47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90" t="s">
        <v>412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78" t="s">
        <v>475</v>
      </c>
      <c r="V30" s="47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90" t="s">
        <v>422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478" t="s">
        <v>475</v>
      </c>
      <c r="V31" s="47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90" t="s">
        <v>413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478" t="s">
        <v>475</v>
      </c>
      <c r="V32" s="47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90" t="s">
        <v>420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78" t="s">
        <v>475</v>
      </c>
      <c r="V33" s="47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90" t="s">
        <v>421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78" t="s">
        <v>475</v>
      </c>
      <c r="V34" s="47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90" t="s">
        <v>424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78" t="s">
        <v>475</v>
      </c>
      <c r="V35" s="47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90" t="s">
        <v>423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78" t="s">
        <v>475</v>
      </c>
      <c r="V36" s="47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67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67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67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67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91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20.2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491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20.2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491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20.2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491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20.2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491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20.2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491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20.2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491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20.2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491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20.2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491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20.2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491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20.2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491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20.2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491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20.2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492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9.5" thickTop="1" x14ac:dyDescent="0.3">
      <c r="A54" s="147"/>
      <c r="B54" s="437"/>
      <c r="C54" s="463"/>
      <c r="D54" s="150"/>
      <c r="E54" s="40"/>
      <c r="F54" s="383"/>
      <c r="G54" s="186"/>
      <c r="H54" s="493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316</v>
      </c>
      <c r="D55" s="439"/>
      <c r="E55" s="60"/>
      <c r="F55" s="151">
        <v>1028.5999999999999</v>
      </c>
      <c r="G55" s="152">
        <v>44655</v>
      </c>
      <c r="H55" s="467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8" t="s">
        <v>41</v>
      </c>
      <c r="B56" s="438" t="s">
        <v>23</v>
      </c>
      <c r="C56" s="476" t="s">
        <v>344</v>
      </c>
      <c r="D56" s="440"/>
      <c r="E56" s="60"/>
      <c r="F56" s="151">
        <v>1033.4000000000001</v>
      </c>
      <c r="G56" s="152">
        <v>44662</v>
      </c>
      <c r="H56" s="467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467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467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x14ac:dyDescent="0.3">
      <c r="A59" s="78"/>
      <c r="B59" s="438" t="s">
        <v>23</v>
      </c>
      <c r="C59" s="442"/>
      <c r="D59" s="440"/>
      <c r="E59" s="60"/>
      <c r="F59" s="151"/>
      <c r="G59" s="152"/>
      <c r="H59" s="467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467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42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x14ac:dyDescent="0.3">
      <c r="A62" s="472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67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9.5" thickBot="1" x14ac:dyDescent="0.35">
      <c r="A63" s="473" t="s">
        <v>111</v>
      </c>
      <c r="B63" s="178" t="s">
        <v>384</v>
      </c>
      <c r="C63" s="474" t="s">
        <v>385</v>
      </c>
      <c r="D63" s="168"/>
      <c r="E63" s="60"/>
      <c r="F63" s="151">
        <v>377.6</v>
      </c>
      <c r="G63" s="152">
        <v>44670</v>
      </c>
      <c r="H63" s="487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508" t="s">
        <v>61</v>
      </c>
      <c r="P63" s="507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567" t="s">
        <v>111</v>
      </c>
      <c r="B64" s="178" t="s">
        <v>464</v>
      </c>
      <c r="C64" s="576" t="s">
        <v>465</v>
      </c>
      <c r="D64" s="171"/>
      <c r="E64" s="60"/>
      <c r="F64" s="151">
        <v>302.5</v>
      </c>
      <c r="G64" s="504">
        <v>44681</v>
      </c>
      <c r="H64" s="582">
        <v>132899</v>
      </c>
      <c r="I64" s="505">
        <v>302.5</v>
      </c>
      <c r="J64" s="45">
        <f t="shared" si="0"/>
        <v>0</v>
      </c>
      <c r="K64" s="166">
        <v>64</v>
      </c>
      <c r="L64" s="99"/>
      <c r="M64" s="99"/>
      <c r="N64" s="48">
        <f t="shared" si="1"/>
        <v>19360</v>
      </c>
      <c r="O64" s="584" t="s">
        <v>59</v>
      </c>
      <c r="P64" s="586">
        <v>44708</v>
      </c>
      <c r="Q64" s="167"/>
      <c r="R64" s="129"/>
      <c r="S64" s="180"/>
      <c r="T64" s="52"/>
      <c r="U64" s="53"/>
      <c r="V64" s="54"/>
    </row>
    <row r="65" spans="1:22" ht="18.75" customHeight="1" thickBot="1" x14ac:dyDescent="0.35">
      <c r="A65" s="571"/>
      <c r="B65" s="178" t="s">
        <v>240</v>
      </c>
      <c r="C65" s="577"/>
      <c r="D65" s="171"/>
      <c r="E65" s="60"/>
      <c r="F65" s="151">
        <v>508</v>
      </c>
      <c r="G65" s="504">
        <v>44681</v>
      </c>
      <c r="H65" s="583"/>
      <c r="I65" s="505">
        <v>508</v>
      </c>
      <c r="J65" s="45">
        <f t="shared" si="0"/>
        <v>0</v>
      </c>
      <c r="K65" s="166">
        <v>64</v>
      </c>
      <c r="L65" s="99"/>
      <c r="M65" s="99"/>
      <c r="N65" s="48">
        <f t="shared" si="1"/>
        <v>32512</v>
      </c>
      <c r="O65" s="585"/>
      <c r="P65" s="587"/>
      <c r="Q65" s="167"/>
      <c r="R65" s="129"/>
      <c r="S65" s="180"/>
      <c r="T65" s="52"/>
      <c r="U65" s="53"/>
      <c r="V65" s="54"/>
    </row>
    <row r="66" spans="1:22" x14ac:dyDescent="0.3">
      <c r="A66" s="80"/>
      <c r="B66" s="178"/>
      <c r="C66" s="183"/>
      <c r="D66" s="171"/>
      <c r="E66" s="60"/>
      <c r="F66" s="151"/>
      <c r="G66" s="152"/>
      <c r="H66" s="506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42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x14ac:dyDescent="0.3">
      <c r="A68" s="71"/>
      <c r="B68" s="178"/>
      <c r="C68" s="171"/>
      <c r="D68" s="171"/>
      <c r="E68" s="60"/>
      <c r="F68" s="151"/>
      <c r="G68" s="152"/>
      <c r="H68" s="42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42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42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3">
      <c r="A71" s="80"/>
      <c r="B71" s="185"/>
      <c r="C71" s="183"/>
      <c r="D71" s="171"/>
      <c r="E71" s="60"/>
      <c r="F71" s="151"/>
      <c r="G71" s="152"/>
      <c r="H71" s="42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42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467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467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467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467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42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42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467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528"/>
      <c r="P79" s="542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467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529"/>
      <c r="P80" s="54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467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528"/>
      <c r="P81" s="542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467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42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42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42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494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494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494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494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494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494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494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494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494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494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494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494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491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491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491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491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491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491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491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491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491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491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491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9.5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495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20.2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491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20.2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491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20.2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491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20.2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491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20.2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491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20.2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491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20.2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491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20.2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491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20.2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491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20.2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491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20.2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491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20.2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491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20.2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23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20.2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23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20.2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23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20.2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23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20.2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20.2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3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20.2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3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20.2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3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20.2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3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20.2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3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20.2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23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20.2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23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20.2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23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20.2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23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20.2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3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20.2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23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51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20.2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51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20.2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51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20.2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51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20.2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51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20.2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491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20.2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23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20.2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23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20.2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51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23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20.2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3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20.2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23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20.2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51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20.2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496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496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20.2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496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20.2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496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20.2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496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20.2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496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20.2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496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20.2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491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20.2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491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20.2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491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491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20.2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491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20.2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491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491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20.2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491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20.2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491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20.25" thickTop="1" thickBot="1" x14ac:dyDescent="0.35">
      <c r="A175" s="220"/>
      <c r="B175" s="210"/>
      <c r="C175" s="267"/>
      <c r="D175" s="267"/>
      <c r="E175" s="40">
        <f t="shared" si="5"/>
        <v>0</v>
      </c>
      <c r="F175" s="268"/>
      <c r="G175" s="235"/>
      <c r="H175" s="496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20.2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496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20.2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491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20.2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491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20.2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491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20.2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491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20.2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491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20.2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491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20.2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491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20.2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491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20.2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491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20.2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491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20.2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491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20.2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491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20.2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491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20.2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491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20.2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491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20.2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491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20.2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491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20.2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491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20.2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491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20.2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491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20.2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491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20.2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491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20.2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491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20.2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491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20.2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491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20.2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491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20.2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491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20.2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491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20.2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491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20.2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491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20.2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491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20.2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491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20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491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20.2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491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20.2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491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20.2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491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20.2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491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20.2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491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20.2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491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20.2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491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20.2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491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20.2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491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20.2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491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20.2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491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20.2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491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20.2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491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20.2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491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20.2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491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20.2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491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20.2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491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20.2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491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20.2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491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20.2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491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20.2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491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20.2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491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20.2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491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20.2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491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20.2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491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20.2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491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20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491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20.2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491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20.2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491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20.2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491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20.25" thickTop="1" thickBot="1" x14ac:dyDescent="0.35">
      <c r="A240" s="211"/>
      <c r="B240" s="285"/>
      <c r="C240" s="255"/>
      <c r="D240" s="255"/>
      <c r="E240" s="40">
        <f t="shared" si="8"/>
        <v>0</v>
      </c>
      <c r="F240" s="64"/>
      <c r="G240" s="235"/>
      <c r="H240" s="496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20.25" thickTop="1" thickBot="1" x14ac:dyDescent="0.35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496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20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497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20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497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20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497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20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497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20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497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498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496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496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496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98"/>
      <c r="B251" s="210"/>
      <c r="C251" s="210"/>
      <c r="D251" s="210"/>
      <c r="E251" s="40">
        <f t="shared" si="11"/>
        <v>0</v>
      </c>
      <c r="F251" s="268"/>
      <c r="G251" s="235"/>
      <c r="H251" s="496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20.25" thickTop="1" thickBot="1" x14ac:dyDescent="0.35">
      <c r="A252" s="298"/>
      <c r="B252" s="210"/>
      <c r="C252" s="210"/>
      <c r="D252" s="210"/>
      <c r="E252" s="40">
        <f t="shared" si="11"/>
        <v>0</v>
      </c>
      <c r="F252" s="268"/>
      <c r="G252" s="235"/>
      <c r="H252" s="496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20.25" thickTop="1" thickBot="1" x14ac:dyDescent="0.35">
      <c r="A253" s="298"/>
      <c r="B253" s="210"/>
      <c r="C253" s="210"/>
      <c r="D253" s="210"/>
      <c r="E253" s="40">
        <f t="shared" si="11"/>
        <v>0</v>
      </c>
      <c r="F253" s="268"/>
      <c r="G253" s="235"/>
      <c r="H253" s="496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20.25" thickTop="1" thickBot="1" x14ac:dyDescent="0.35">
      <c r="A254" s="298"/>
      <c r="B254" s="210"/>
      <c r="C254" s="210"/>
      <c r="D254" s="210"/>
      <c r="E254" s="40">
        <f t="shared" si="11"/>
        <v>0</v>
      </c>
      <c r="F254" s="268"/>
      <c r="G254" s="235"/>
      <c r="H254" s="496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20.25" thickTop="1" thickBot="1" x14ac:dyDescent="0.35">
      <c r="A255" s="306"/>
      <c r="B255" s="210"/>
      <c r="C255" s="210"/>
      <c r="D255" s="210"/>
      <c r="E255" s="40">
        <f t="shared" si="11"/>
        <v>0</v>
      </c>
      <c r="F255" s="268"/>
      <c r="G255" s="235"/>
      <c r="H255" s="499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20.25" thickTop="1" thickBot="1" x14ac:dyDescent="0.35">
      <c r="A256" s="308"/>
      <c r="B256" s="309"/>
      <c r="E256" s="40">
        <f t="shared" si="11"/>
        <v>0</v>
      </c>
      <c r="H256" s="500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20.25" thickTop="1" thickBot="1" x14ac:dyDescent="0.35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20.25" thickTop="1" thickBot="1" x14ac:dyDescent="0.35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0" t="s">
        <v>26</v>
      </c>
      <c r="G259" s="540"/>
      <c r="H259" s="541"/>
      <c r="I259" s="317">
        <f>SUM(I4:I258)</f>
        <v>491966.85000000003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5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20.25" thickTop="1" thickBot="1" x14ac:dyDescent="0.35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20.25" thickTop="1" thickBot="1" x14ac:dyDescent="0.35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20.25" thickTop="1" thickBot="1" x14ac:dyDescent="0.35">
      <c r="A263" s="308"/>
      <c r="H263" s="50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17741638.432999998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3">
      <c r="A264" s="308"/>
      <c r="H264" s="50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9.5" thickBot="1" x14ac:dyDescent="0.35">
      <c r="A265" s="308"/>
      <c r="H265" s="50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3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18260996.432999998</v>
      </c>
      <c r="O266" s="354"/>
      <c r="R266" s="324"/>
      <c r="S266" s="347"/>
      <c r="U266" s="349"/>
      <c r="V266"/>
    </row>
    <row r="267" spans="1:22" ht="19.5" thickBot="1" x14ac:dyDescent="0.35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9.5" thickTop="1" x14ac:dyDescent="0.3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3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3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3">
      <c r="A271" s="355"/>
      <c r="N271" s="300"/>
      <c r="O271" s="364"/>
      <c r="R271" s="324"/>
      <c r="S271" s="347"/>
      <c r="U271" s="349"/>
      <c r="V271"/>
    </row>
    <row r="272" spans="1:22" x14ac:dyDescent="0.3">
      <c r="A272" s="355"/>
      <c r="O272" s="364"/>
      <c r="S272" s="347"/>
      <c r="U272" s="349"/>
      <c r="V272"/>
    </row>
    <row r="273" spans="1:22" x14ac:dyDescent="0.3">
      <c r="A273" s="308"/>
      <c r="B273" s="309"/>
      <c r="N273" s="300"/>
      <c r="O273" s="338"/>
      <c r="S273" s="347"/>
      <c r="U273" s="349"/>
      <c r="V273"/>
    </row>
    <row r="274" spans="1:22" x14ac:dyDescent="0.3">
      <c r="A274" s="355"/>
      <c r="B274" s="309"/>
      <c r="N274" s="300"/>
      <c r="O274" s="338"/>
      <c r="S274" s="347"/>
      <c r="U274" s="349"/>
      <c r="V274"/>
    </row>
    <row r="275" spans="1:22" x14ac:dyDescent="0.3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3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3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3">
      <c r="A278" s="355"/>
      <c r="S278" s="347"/>
      <c r="U278" s="349"/>
      <c r="V278"/>
    </row>
    <row r="279" spans="1:22" x14ac:dyDescent="0.3">
      <c r="A279" s="308"/>
      <c r="S279" s="347"/>
      <c r="U279" s="349"/>
      <c r="V279"/>
    </row>
    <row r="280" spans="1:22" x14ac:dyDescent="0.3">
      <c r="A280" s="308"/>
      <c r="B280" s="366"/>
      <c r="C280" s="366"/>
      <c r="D280" s="366"/>
      <c r="E280" s="367"/>
      <c r="F280" s="368"/>
      <c r="G280" s="369"/>
      <c r="H280" s="503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3">
      <c r="A281" s="355"/>
      <c r="B281" s="366"/>
      <c r="C281" s="366"/>
      <c r="D281" s="366"/>
      <c r="E281" s="367"/>
      <c r="F281" s="368"/>
      <c r="G281" s="369"/>
      <c r="H281" s="503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3">
      <c r="A282" s="355"/>
      <c r="B282" s="366"/>
      <c r="C282" s="366"/>
      <c r="D282" s="366"/>
      <c r="E282" s="367"/>
      <c r="F282" s="368"/>
      <c r="G282" s="369"/>
      <c r="H282" s="503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3">
      <c r="A283" s="355"/>
      <c r="B283" s="366"/>
      <c r="C283" s="366"/>
      <c r="D283" s="366"/>
      <c r="E283" s="367"/>
      <c r="F283" s="368"/>
      <c r="G283" s="369"/>
      <c r="H283" s="503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3">
      <c r="A284" s="373"/>
      <c r="B284" s="366"/>
      <c r="C284" s="366"/>
      <c r="D284" s="366"/>
      <c r="E284" s="367"/>
      <c r="F284" s="368"/>
      <c r="G284" s="369"/>
      <c r="H284" s="503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3">
      <c r="A285" s="321"/>
      <c r="B285" s="366"/>
      <c r="C285" s="366"/>
      <c r="D285" s="366"/>
      <c r="E285" s="367"/>
      <c r="F285" s="368"/>
      <c r="G285" s="369"/>
      <c r="H285" s="503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3">
      <c r="A286" s="308"/>
      <c r="B286" s="366"/>
      <c r="C286" s="366"/>
      <c r="D286" s="366"/>
      <c r="E286" s="367"/>
      <c r="F286" s="368"/>
      <c r="G286" s="369"/>
      <c r="H286" s="503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3">
      <c r="A287" s="308"/>
      <c r="B287" s="366"/>
      <c r="C287" s="366"/>
      <c r="D287" s="366"/>
      <c r="E287" s="367"/>
      <c r="F287" s="368"/>
      <c r="G287" s="369"/>
      <c r="H287" s="503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3">
      <c r="A288" s="308"/>
      <c r="B288" s="366"/>
      <c r="C288" s="366"/>
      <c r="D288" s="366"/>
      <c r="E288" s="367"/>
      <c r="F288" s="368"/>
      <c r="G288" s="369"/>
      <c r="H288" s="503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3">
      <c r="A289" s="308"/>
      <c r="B289" s="366"/>
      <c r="C289" s="366"/>
      <c r="D289" s="366"/>
      <c r="E289" s="367"/>
      <c r="F289" s="368"/>
      <c r="G289" s="369"/>
      <c r="H289" s="503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3">
      <c r="A290" s="308"/>
      <c r="B290" s="366"/>
      <c r="C290" s="366"/>
      <c r="D290" s="366"/>
      <c r="E290" s="367"/>
      <c r="F290" s="368"/>
      <c r="G290" s="369"/>
      <c r="H290" s="503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3">
      <c r="A291" s="308"/>
      <c r="B291" s="366"/>
      <c r="C291" s="366"/>
      <c r="D291" s="366"/>
      <c r="E291" s="367"/>
      <c r="F291" s="368"/>
      <c r="G291" s="369"/>
      <c r="H291" s="503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3">
      <c r="A292" s="308"/>
      <c r="B292" s="366"/>
      <c r="C292" s="366"/>
      <c r="D292" s="366"/>
      <c r="E292" s="367"/>
      <c r="F292" s="368"/>
      <c r="G292" s="369"/>
      <c r="H292" s="503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R31" activePane="bottomRight" state="frozen"/>
      <selection pane="topRight" activeCell="I1" sqref="I1"/>
      <selection pane="bottomLeft" activeCell="A4" sqref="A4"/>
      <selection pane="bottomRight" activeCell="F34" sqref="F3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402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6" t="s">
        <v>427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0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19" t="s">
        <v>415</v>
      </c>
      <c r="U4" s="520" t="s">
        <v>560</v>
      </c>
      <c r="V4" s="521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434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19" t="s">
        <v>404</v>
      </c>
      <c r="U5" s="520" t="s">
        <v>560</v>
      </c>
      <c r="V5" s="521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435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19" t="s">
        <v>405</v>
      </c>
      <c r="U6" s="520" t="s">
        <v>560</v>
      </c>
      <c r="V6" s="521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436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19" t="s">
        <v>405</v>
      </c>
      <c r="U7" s="520" t="s">
        <v>560</v>
      </c>
      <c r="V7" s="521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433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19" t="s">
        <v>406</v>
      </c>
      <c r="U8" s="520" t="s">
        <v>560</v>
      </c>
      <c r="V8" s="521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452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19" t="s">
        <v>425</v>
      </c>
      <c r="U9" s="520" t="s">
        <v>560</v>
      </c>
      <c r="V9" s="521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453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19" t="s">
        <v>425</v>
      </c>
      <c r="U10" s="520" t="s">
        <v>560</v>
      </c>
      <c r="V10" s="521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454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19" t="s">
        <v>417</v>
      </c>
      <c r="U11" s="520" t="s">
        <v>560</v>
      </c>
      <c r="V11" s="521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431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451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19" t="s">
        <v>417</v>
      </c>
      <c r="U12" s="520" t="s">
        <v>560</v>
      </c>
      <c r="V12" s="521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426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19" t="s">
        <v>418</v>
      </c>
      <c r="U13" s="520" t="s">
        <v>560</v>
      </c>
      <c r="V13" s="521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455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19" t="s">
        <v>418</v>
      </c>
      <c r="U14" s="520" t="s">
        <v>560</v>
      </c>
      <c r="V14" s="521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462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 t="s">
        <v>59</v>
      </c>
      <c r="P15" s="398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520" t="s">
        <v>560</v>
      </c>
      <c r="V15" s="521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463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 t="s">
        <v>59</v>
      </c>
      <c r="P16" s="398">
        <v>44708</v>
      </c>
      <c r="Q16" s="66">
        <v>0</v>
      </c>
      <c r="R16" s="67">
        <v>44694</v>
      </c>
      <c r="S16" s="51">
        <v>0</v>
      </c>
      <c r="T16" s="92" t="s">
        <v>419</v>
      </c>
      <c r="U16" s="520" t="s">
        <v>560</v>
      </c>
      <c r="V16" s="521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466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 t="s">
        <v>61</v>
      </c>
      <c r="P17" s="398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520" t="s">
        <v>560</v>
      </c>
      <c r="V17" s="521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467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 t="s">
        <v>61</v>
      </c>
      <c r="P18" s="398">
        <v>44711</v>
      </c>
      <c r="Q18" s="66">
        <v>0</v>
      </c>
      <c r="R18" s="67">
        <v>44701</v>
      </c>
      <c r="S18" s="51">
        <v>0</v>
      </c>
      <c r="T18" s="92" t="s">
        <v>438</v>
      </c>
      <c r="U18" s="520" t="s">
        <v>560</v>
      </c>
      <c r="V18" s="521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468</v>
      </c>
      <c r="I19" s="411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97" t="s">
        <v>61</v>
      </c>
      <c r="P19" s="398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559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469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559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46" t="s">
        <v>498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417" t="s">
        <v>61</v>
      </c>
      <c r="P21" s="418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559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46" t="s">
        <v>496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417" t="s">
        <v>497</v>
      </c>
      <c r="P22" s="418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559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46" t="s">
        <v>500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417" t="s">
        <v>63</v>
      </c>
      <c r="P23" s="418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559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46" t="s">
        <v>499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416" t="s">
        <v>61</v>
      </c>
      <c r="P24" s="418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559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46" t="s">
        <v>502</v>
      </c>
      <c r="I25" s="411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417" t="s">
        <v>61</v>
      </c>
      <c r="P25" s="418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559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46" t="s">
        <v>501</v>
      </c>
      <c r="I26" s="411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417" t="s">
        <v>61</v>
      </c>
      <c r="P26" s="418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559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46" t="s">
        <v>503</v>
      </c>
      <c r="I27" s="411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417" t="s">
        <v>504</v>
      </c>
      <c r="P27" s="418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559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46" t="s">
        <v>492</v>
      </c>
      <c r="I28" s="411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417" t="s">
        <v>59</v>
      </c>
      <c r="P28" s="418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559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46" t="s">
        <v>505</v>
      </c>
      <c r="I29" s="411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417" t="s">
        <v>61</v>
      </c>
      <c r="P29" s="418">
        <v>44721</v>
      </c>
      <c r="Q29" s="456">
        <v>26365</v>
      </c>
      <c r="R29" s="95">
        <v>44708</v>
      </c>
      <c r="S29" s="91">
        <v>28000</v>
      </c>
      <c r="T29" s="92" t="s">
        <v>472</v>
      </c>
      <c r="U29" s="53" t="s">
        <v>559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46" t="s">
        <v>494</v>
      </c>
      <c r="I30" s="411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417" t="s">
        <v>59</v>
      </c>
      <c r="P30" s="418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559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46" t="s">
        <v>495</v>
      </c>
      <c r="I31" s="411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417" t="s">
        <v>59</v>
      </c>
      <c r="P31" s="418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559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46" t="s">
        <v>506</v>
      </c>
      <c r="I32" s="411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417" t="s">
        <v>59</v>
      </c>
      <c r="P32" s="418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559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561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46" t="s">
        <v>521</v>
      </c>
      <c r="I33" s="411">
        <f>21360-322.02</f>
        <v>21037.98</v>
      </c>
      <c r="J33" s="45">
        <f t="shared" si="0"/>
        <v>36.979999999999563</v>
      </c>
      <c r="K33" s="76">
        <v>38.5</v>
      </c>
      <c r="L33" s="99"/>
      <c r="M33" s="99"/>
      <c r="N33" s="48">
        <f t="shared" si="1"/>
        <v>809962.23</v>
      </c>
      <c r="O33" s="417" t="s">
        <v>61</v>
      </c>
      <c r="P33" s="418">
        <v>44725</v>
      </c>
      <c r="Q33" s="419">
        <v>26793</v>
      </c>
      <c r="R33" s="420">
        <v>44718</v>
      </c>
      <c r="S33" s="91">
        <v>28000</v>
      </c>
      <c r="T33" s="92" t="s">
        <v>488</v>
      </c>
      <c r="U33" s="53" t="s">
        <v>559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561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46" t="s">
        <v>523</v>
      </c>
      <c r="I34" s="411">
        <v>5355</v>
      </c>
      <c r="J34" s="45">
        <f t="shared" si="0"/>
        <v>5355</v>
      </c>
      <c r="K34" s="76">
        <v>38.5</v>
      </c>
      <c r="L34" s="99"/>
      <c r="M34" s="99"/>
      <c r="N34" s="48">
        <f t="shared" si="1"/>
        <v>206167.5</v>
      </c>
      <c r="O34" s="417" t="s">
        <v>61</v>
      </c>
      <c r="P34" s="418">
        <v>44725</v>
      </c>
      <c r="Q34" s="419">
        <v>0</v>
      </c>
      <c r="R34" s="420">
        <v>44718</v>
      </c>
      <c r="S34" s="91">
        <v>0</v>
      </c>
      <c r="T34" s="92" t="s">
        <v>488</v>
      </c>
      <c r="U34" s="53" t="s">
        <v>559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513" t="s">
        <v>477</v>
      </c>
      <c r="B35" s="93" t="s">
        <v>476</v>
      </c>
      <c r="C35" s="59" t="s">
        <v>562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46" t="s">
        <v>522</v>
      </c>
      <c r="I35" s="411">
        <v>23032</v>
      </c>
      <c r="J35" s="45">
        <f t="shared" si="0"/>
        <v>0</v>
      </c>
      <c r="K35" s="100">
        <v>52.7</v>
      </c>
      <c r="L35" s="99"/>
      <c r="M35" s="99"/>
      <c r="N35" s="48">
        <f t="shared" si="1"/>
        <v>1213786.4000000001</v>
      </c>
      <c r="O35" s="417" t="s">
        <v>61</v>
      </c>
      <c r="P35" s="418">
        <v>44726</v>
      </c>
      <c r="Q35" s="419"/>
      <c r="R35" s="420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>
        <v>0</v>
      </c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1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69" t="s">
        <v>473</v>
      </c>
      <c r="D55" s="439"/>
      <c r="E55" s="60"/>
      <c r="F55" s="151">
        <v>965.8</v>
      </c>
      <c r="G55" s="152">
        <v>44683</v>
      </c>
      <c r="H55" s="467" t="s">
        <v>474</v>
      </c>
      <c r="I55" s="151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64" t="s">
        <v>59</v>
      </c>
      <c r="P55" s="62">
        <v>44708</v>
      </c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 t="s">
        <v>41</v>
      </c>
      <c r="B56" s="438" t="s">
        <v>23</v>
      </c>
      <c r="C56" s="482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2"/>
      <c r="B62" s="178"/>
      <c r="C62" s="183"/>
      <c r="D62" s="168"/>
      <c r="E62" s="60"/>
      <c r="F62" s="151"/>
      <c r="G62" s="152"/>
      <c r="H62" s="475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3"/>
      <c r="B63" s="178"/>
      <c r="C63" s="474"/>
      <c r="D63" s="168"/>
      <c r="E63" s="60"/>
      <c r="F63" s="151"/>
      <c r="G63" s="152"/>
      <c r="H63" s="475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40" t="s">
        <v>26</v>
      </c>
      <c r="G259" s="540"/>
      <c r="H259" s="541"/>
      <c r="I259" s="317">
        <f>SUM(I4:I258)</f>
        <v>476067.89999999997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17695801.015000001</v>
      </c>
      <c r="O263" s="338"/>
      <c r="Q263" s="339">
        <f>SUM(Q4:Q262)</f>
        <v>440387</v>
      </c>
      <c r="R263" s="8"/>
      <c r="S263" s="340">
        <f>SUM(S17:S262)</f>
        <v>212800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18348988.015000001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2"/>
  <sheetViews>
    <sheetView tabSelected="1" workbookViewId="0">
      <pane xSplit="10" ySplit="3" topLeftCell="K12" activePane="bottomRight" state="frozen"/>
      <selection pane="topRight" activeCell="K1" sqref="K1"/>
      <selection pane="bottomLeft" activeCell="A4" sqref="A4"/>
      <selection pane="bottomRight" activeCell="D15" sqref="D15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.42578125" style="310" customWidth="1"/>
    <col min="5" max="5" width="15.28515625" style="33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46" t="s">
        <v>482</v>
      </c>
      <c r="B1" s="546"/>
      <c r="C1" s="546"/>
      <c r="D1" s="546"/>
      <c r="E1" s="546"/>
      <c r="F1" s="546"/>
      <c r="G1" s="546"/>
      <c r="H1" s="546"/>
      <c r="I1" s="546"/>
      <c r="J1" s="546"/>
      <c r="K1" s="375"/>
      <c r="L1" s="375"/>
      <c r="M1" s="375"/>
      <c r="N1" s="375"/>
      <c r="O1" s="376"/>
      <c r="S1" s="565" t="s">
        <v>142</v>
      </c>
      <c r="T1" s="565"/>
      <c r="U1" s="6" t="s">
        <v>0</v>
      </c>
      <c r="V1" s="7" t="s">
        <v>1</v>
      </c>
      <c r="W1" s="547" t="s">
        <v>2</v>
      </c>
      <c r="X1" s="548"/>
    </row>
    <row r="2" spans="1:24" thickBot="1" x14ac:dyDescent="0.3">
      <c r="A2" s="546"/>
      <c r="B2" s="546"/>
      <c r="C2" s="546"/>
      <c r="D2" s="546"/>
      <c r="E2" s="546"/>
      <c r="F2" s="546"/>
      <c r="G2" s="546"/>
      <c r="H2" s="546"/>
      <c r="I2" s="546"/>
      <c r="J2" s="546"/>
      <c r="K2" s="377"/>
      <c r="L2" s="377"/>
      <c r="M2" s="377"/>
      <c r="N2" s="378"/>
      <c r="O2" s="379"/>
      <c r="Q2" s="10"/>
      <c r="R2" s="11"/>
      <c r="S2" s="566"/>
      <c r="T2" s="56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49" t="s">
        <v>15</v>
      </c>
      <c r="P3" s="550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38</v>
      </c>
      <c r="B4" s="37" t="s">
        <v>290</v>
      </c>
      <c r="C4" s="38" t="s">
        <v>563</v>
      </c>
      <c r="D4" s="39">
        <v>54</v>
      </c>
      <c r="E4" s="40">
        <f>D4*F4</f>
        <v>1104570</v>
      </c>
      <c r="F4" s="41">
        <v>20455</v>
      </c>
      <c r="G4" s="42">
        <v>44714</v>
      </c>
      <c r="H4" s="512" t="s">
        <v>520</v>
      </c>
      <c r="I4" s="409">
        <v>20470</v>
      </c>
      <c r="J4" s="45">
        <f t="shared" ref="J4:J150" si="0">I4-F4</f>
        <v>15</v>
      </c>
      <c r="K4" s="46">
        <v>39</v>
      </c>
      <c r="L4" s="47"/>
      <c r="M4" s="47"/>
      <c r="N4" s="48">
        <f t="shared" ref="N4:N114" si="1">K4*I4</f>
        <v>798330</v>
      </c>
      <c r="O4" s="509" t="s">
        <v>61</v>
      </c>
      <c r="P4" s="394">
        <v>44728</v>
      </c>
      <c r="Q4" s="49">
        <v>26893</v>
      </c>
      <c r="R4" s="50">
        <v>44718</v>
      </c>
      <c r="S4" s="51"/>
      <c r="T4" s="52"/>
      <c r="U4" s="53"/>
      <c r="V4" s="54"/>
      <c r="W4" s="55" t="s">
        <v>555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563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410" t="s">
        <v>519</v>
      </c>
      <c r="I5" s="411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95" t="s">
        <v>61</v>
      </c>
      <c r="P5" s="396">
        <v>44728</v>
      </c>
      <c r="Q5" s="66">
        <v>0</v>
      </c>
      <c r="R5" s="67">
        <v>44718</v>
      </c>
      <c r="S5" s="51"/>
      <c r="T5" s="52"/>
      <c r="U5" s="53"/>
      <c r="V5" s="54"/>
      <c r="W5" s="68" t="s">
        <v>555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564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410" t="s">
        <v>518</v>
      </c>
      <c r="I6" s="411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95" t="s">
        <v>61</v>
      </c>
      <c r="P6" s="396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/>
      <c r="V6" s="54"/>
      <c r="W6" s="53" t="s">
        <v>555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564</v>
      </c>
      <c r="D7" s="60">
        <v>0</v>
      </c>
      <c r="E7" s="40">
        <f t="shared" si="2"/>
        <v>0</v>
      </c>
      <c r="F7" s="61">
        <v>0</v>
      </c>
      <c r="G7" s="62">
        <v>44715</v>
      </c>
      <c r="H7" s="410" t="s">
        <v>515</v>
      </c>
      <c r="I7" s="411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95" t="s">
        <v>61</v>
      </c>
      <c r="P7" s="396">
        <v>44732</v>
      </c>
      <c r="Q7" s="66">
        <v>0</v>
      </c>
      <c r="R7" s="67">
        <v>44718</v>
      </c>
      <c r="S7" s="51">
        <v>0</v>
      </c>
      <c r="T7" s="52" t="s">
        <v>490</v>
      </c>
      <c r="U7" s="53"/>
      <c r="V7" s="54"/>
      <c r="W7" s="53" t="s">
        <v>555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565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410" t="s">
        <v>516</v>
      </c>
      <c r="I8" s="411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/>
      <c r="V8" s="54"/>
      <c r="W8" s="53" t="s">
        <v>555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565</v>
      </c>
      <c r="D9" s="60">
        <v>0</v>
      </c>
      <c r="E9" s="40">
        <f t="shared" si="2"/>
        <v>0</v>
      </c>
      <c r="F9" s="61">
        <v>0</v>
      </c>
      <c r="G9" s="62">
        <v>44718</v>
      </c>
      <c r="H9" s="410" t="s">
        <v>514</v>
      </c>
      <c r="I9" s="411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/>
      <c r="V9" s="54"/>
      <c r="W9" s="53" t="s">
        <v>555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566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410" t="s">
        <v>525</v>
      </c>
      <c r="I10" s="411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97" t="s">
        <v>59</v>
      </c>
      <c r="P10" s="398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/>
      <c r="V10" s="54"/>
      <c r="W10" s="53" t="s">
        <v>555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566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410" t="s">
        <v>539</v>
      </c>
      <c r="I11" s="411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97" t="s">
        <v>61</v>
      </c>
      <c r="P11" s="398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/>
      <c r="V11" s="54"/>
      <c r="W11" s="53" t="s">
        <v>555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431" t="s">
        <v>567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410" t="s">
        <v>535</v>
      </c>
      <c r="I12" s="411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97" t="s">
        <v>61</v>
      </c>
      <c r="P12" s="398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/>
      <c r="V12" s="54"/>
      <c r="W12" s="53" t="s">
        <v>555</v>
      </c>
      <c r="X12" s="70">
        <v>4176</v>
      </c>
    </row>
    <row r="13" spans="1:24" ht="22.5" customHeight="1" thickTop="1" thickBot="1" x14ac:dyDescent="0.35">
      <c r="A13" s="71" t="s">
        <v>105</v>
      </c>
      <c r="B13" s="58" t="s">
        <v>32</v>
      </c>
      <c r="C13" s="432" t="s">
        <v>567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410" t="s">
        <v>533</v>
      </c>
      <c r="I13" s="411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97" t="s">
        <v>61</v>
      </c>
      <c r="P13" s="398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/>
      <c r="V13" s="54"/>
      <c r="W13" s="53" t="s">
        <v>555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568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410" t="s">
        <v>534</v>
      </c>
      <c r="I14" s="411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97" t="s">
        <v>61</v>
      </c>
      <c r="P14" s="398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/>
      <c r="V14" s="54"/>
      <c r="W14" s="53" t="s">
        <v>555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59"/>
      <c r="D15" s="60"/>
      <c r="E15" s="40">
        <f t="shared" si="2"/>
        <v>0</v>
      </c>
      <c r="F15" s="61">
        <v>19200</v>
      </c>
      <c r="G15" s="62">
        <v>44726</v>
      </c>
      <c r="H15" s="410" t="s">
        <v>551</v>
      </c>
      <c r="I15" s="411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97" t="s">
        <v>61</v>
      </c>
      <c r="P15" s="398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/>
      <c r="V15" s="54"/>
      <c r="W15" s="53" t="s">
        <v>555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/>
      <c r="D16" s="60"/>
      <c r="E16" s="40">
        <f t="shared" si="2"/>
        <v>0</v>
      </c>
      <c r="F16" s="61">
        <v>19600</v>
      </c>
      <c r="G16" s="62">
        <v>44728</v>
      </c>
      <c r="H16" s="410" t="s">
        <v>554</v>
      </c>
      <c r="I16" s="411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97" t="s">
        <v>61</v>
      </c>
      <c r="P16" s="398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53"/>
      <c r="V16" s="54"/>
      <c r="W16" s="53" t="s">
        <v>555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/>
      <c r="D17" s="60"/>
      <c r="E17" s="40">
        <f t="shared" si="2"/>
        <v>0</v>
      </c>
      <c r="F17" s="61">
        <v>20190</v>
      </c>
      <c r="G17" s="62">
        <v>44729</v>
      </c>
      <c r="H17" s="410" t="s">
        <v>517</v>
      </c>
      <c r="I17" s="411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97"/>
      <c r="P17" s="398"/>
      <c r="Q17" s="66">
        <v>21550</v>
      </c>
      <c r="R17" s="67">
        <v>44729</v>
      </c>
      <c r="S17" s="51">
        <v>28000</v>
      </c>
      <c r="T17" s="92" t="s">
        <v>513</v>
      </c>
      <c r="U17" s="53"/>
      <c r="V17" s="54"/>
      <c r="W17" s="53" t="s">
        <v>555</v>
      </c>
      <c r="X17" s="70">
        <v>4176</v>
      </c>
    </row>
    <row r="18" spans="1:24" ht="22.5" customHeight="1" thickTop="1" thickBot="1" x14ac:dyDescent="0.35">
      <c r="A18" s="81" t="s">
        <v>69</v>
      </c>
      <c r="B18" s="58" t="s">
        <v>72</v>
      </c>
      <c r="C18" s="59"/>
      <c r="D18" s="60"/>
      <c r="E18" s="40">
        <f t="shared" si="2"/>
        <v>0</v>
      </c>
      <c r="F18" s="61">
        <v>23460</v>
      </c>
      <c r="G18" s="62">
        <v>44731</v>
      </c>
      <c r="H18" s="410" t="s">
        <v>536</v>
      </c>
      <c r="I18" s="411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97"/>
      <c r="P18" s="398"/>
      <c r="Q18" s="66">
        <v>26900</v>
      </c>
      <c r="R18" s="67">
        <v>44736</v>
      </c>
      <c r="S18" s="51">
        <v>28000</v>
      </c>
      <c r="T18" s="92" t="s">
        <v>540</v>
      </c>
      <c r="U18" s="53"/>
      <c r="V18" s="54"/>
      <c r="W18" s="53" t="s">
        <v>555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/>
      <c r="D19" s="60"/>
      <c r="E19" s="40">
        <f t="shared" si="2"/>
        <v>0</v>
      </c>
      <c r="F19" s="61">
        <v>0</v>
      </c>
      <c r="G19" s="62">
        <v>44731</v>
      </c>
      <c r="H19" s="410" t="s">
        <v>536</v>
      </c>
      <c r="I19" s="411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97"/>
      <c r="P19" s="398"/>
      <c r="Q19" s="79">
        <v>0</v>
      </c>
      <c r="R19" s="67">
        <v>44736</v>
      </c>
      <c r="S19" s="51">
        <v>0</v>
      </c>
      <c r="T19" s="92" t="s">
        <v>540</v>
      </c>
      <c r="U19" s="53"/>
      <c r="V19" s="54"/>
      <c r="W19" s="53" t="s">
        <v>555</v>
      </c>
      <c r="X19" s="70">
        <v>0</v>
      </c>
    </row>
    <row r="20" spans="1:24" ht="22.5" customHeight="1" thickTop="1" thickBot="1" x14ac:dyDescent="0.35">
      <c r="A20" s="80" t="s">
        <v>20</v>
      </c>
      <c r="B20" s="58" t="s">
        <v>72</v>
      </c>
      <c r="C20" s="59"/>
      <c r="D20" s="60"/>
      <c r="E20" s="40">
        <f t="shared" si="2"/>
        <v>0</v>
      </c>
      <c r="F20" s="61">
        <v>22790</v>
      </c>
      <c r="G20" s="62">
        <v>44734</v>
      </c>
      <c r="H20" s="410" t="s">
        <v>537</v>
      </c>
      <c r="I20" s="411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89"/>
      <c r="P20" s="90"/>
      <c r="Q20" s="79">
        <v>26900</v>
      </c>
      <c r="R20" s="67">
        <v>44736</v>
      </c>
      <c r="S20" s="51">
        <v>28000</v>
      </c>
      <c r="T20" s="92" t="s">
        <v>526</v>
      </c>
      <c r="U20" s="53"/>
      <c r="V20" s="54"/>
      <c r="W20" s="53" t="s">
        <v>555</v>
      </c>
      <c r="X20" s="70">
        <v>4176</v>
      </c>
    </row>
    <row r="21" spans="1:24" ht="22.5" customHeight="1" thickTop="1" thickBot="1" x14ac:dyDescent="0.35">
      <c r="A21" s="78" t="s">
        <v>524</v>
      </c>
      <c r="B21" s="58" t="s">
        <v>32</v>
      </c>
      <c r="C21" s="59"/>
      <c r="D21" s="60"/>
      <c r="E21" s="40">
        <f t="shared" si="2"/>
        <v>0</v>
      </c>
      <c r="F21" s="61">
        <v>0</v>
      </c>
      <c r="G21" s="62">
        <v>44734</v>
      </c>
      <c r="H21" s="410" t="s">
        <v>537</v>
      </c>
      <c r="I21" s="411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89"/>
      <c r="P21" s="90"/>
      <c r="Q21" s="79">
        <v>0</v>
      </c>
      <c r="R21" s="67">
        <v>44736</v>
      </c>
      <c r="S21" s="51">
        <v>0</v>
      </c>
      <c r="T21" s="92" t="s">
        <v>526</v>
      </c>
      <c r="U21" s="53"/>
      <c r="V21" s="54"/>
      <c r="W21" s="53" t="s">
        <v>555</v>
      </c>
      <c r="X21" s="70">
        <v>0</v>
      </c>
    </row>
    <row r="22" spans="1:24" ht="26.25" customHeight="1" thickTop="1" thickBot="1" x14ac:dyDescent="0.35">
      <c r="A22" s="81" t="s">
        <v>20</v>
      </c>
      <c r="B22" s="58" t="s">
        <v>72</v>
      </c>
      <c r="C22" s="59"/>
      <c r="D22" s="60"/>
      <c r="E22" s="40">
        <f t="shared" si="2"/>
        <v>0</v>
      </c>
      <c r="F22" s="61">
        <v>24670</v>
      </c>
      <c r="G22" s="62">
        <v>44736</v>
      </c>
      <c r="H22" s="410" t="s">
        <v>538</v>
      </c>
      <c r="I22" s="411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89"/>
      <c r="P22" s="90"/>
      <c r="Q22" s="79">
        <v>26900</v>
      </c>
      <c r="R22" s="67">
        <v>44736</v>
      </c>
      <c r="S22" s="51">
        <v>28000</v>
      </c>
      <c r="T22" s="92" t="s">
        <v>531</v>
      </c>
      <c r="U22" s="53"/>
      <c r="V22" s="54"/>
      <c r="W22" s="53" t="s">
        <v>555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/>
      <c r="D23" s="60"/>
      <c r="E23" s="40">
        <f t="shared" si="2"/>
        <v>0</v>
      </c>
      <c r="F23" s="61">
        <v>0</v>
      </c>
      <c r="G23" s="62">
        <v>44736</v>
      </c>
      <c r="H23" s="410" t="s">
        <v>538</v>
      </c>
      <c r="I23" s="411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89"/>
      <c r="P23" s="90"/>
      <c r="Q23" s="79">
        <v>0</v>
      </c>
      <c r="R23" s="67">
        <v>44736</v>
      </c>
      <c r="S23" s="51">
        <v>0</v>
      </c>
      <c r="T23" s="92" t="s">
        <v>531</v>
      </c>
      <c r="U23" s="53"/>
      <c r="V23" s="54"/>
      <c r="W23" s="53" t="s">
        <v>555</v>
      </c>
      <c r="X23" s="70">
        <v>0</v>
      </c>
    </row>
    <row r="24" spans="1:24" ht="28.5" customHeight="1" thickTop="1" thickBot="1" x14ac:dyDescent="0.35">
      <c r="A24" s="83" t="s">
        <v>458</v>
      </c>
      <c r="B24" s="58" t="s">
        <v>459</v>
      </c>
      <c r="C24" s="59"/>
      <c r="D24" s="60"/>
      <c r="E24" s="40">
        <f t="shared" si="2"/>
        <v>0</v>
      </c>
      <c r="F24" s="61">
        <v>23603</v>
      </c>
      <c r="G24" s="62">
        <v>44739</v>
      </c>
      <c r="H24" s="410"/>
      <c r="I24" s="411">
        <v>24450</v>
      </c>
      <c r="J24" s="45">
        <f t="shared" si="0"/>
        <v>847</v>
      </c>
      <c r="K24" s="76">
        <v>43</v>
      </c>
      <c r="L24" s="65"/>
      <c r="M24" s="65"/>
      <c r="N24" s="48">
        <f t="shared" si="1"/>
        <v>1051350</v>
      </c>
      <c r="O24" s="397"/>
      <c r="P24" s="90"/>
      <c r="Q24" s="79"/>
      <c r="R24" s="67"/>
      <c r="S24" s="91">
        <v>28000</v>
      </c>
      <c r="T24" s="92" t="s">
        <v>532</v>
      </c>
      <c r="U24" s="53"/>
      <c r="V24" s="54"/>
      <c r="W24" s="53" t="s">
        <v>555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32</v>
      </c>
      <c r="C25" s="59"/>
      <c r="D25" s="60"/>
      <c r="E25" s="40">
        <f t="shared" si="2"/>
        <v>0</v>
      </c>
      <c r="F25" s="61">
        <v>0</v>
      </c>
      <c r="G25" s="62">
        <v>44739</v>
      </c>
      <c r="H25" s="410"/>
      <c r="I25" s="411">
        <v>5535</v>
      </c>
      <c r="J25" s="45">
        <f t="shared" si="0"/>
        <v>5535</v>
      </c>
      <c r="K25" s="76">
        <v>43</v>
      </c>
      <c r="L25" s="65"/>
      <c r="M25" s="65"/>
      <c r="N25" s="48">
        <f t="shared" si="1"/>
        <v>238005</v>
      </c>
      <c r="O25" s="89"/>
      <c r="P25" s="90"/>
      <c r="Q25" s="79"/>
      <c r="R25" s="67"/>
      <c r="S25" s="51">
        <v>0</v>
      </c>
      <c r="T25" s="92" t="s">
        <v>532</v>
      </c>
      <c r="U25" s="53"/>
      <c r="V25" s="54"/>
      <c r="W25" s="53" t="s">
        <v>555</v>
      </c>
      <c r="X25" s="70">
        <v>0</v>
      </c>
    </row>
    <row r="26" spans="1:24" ht="22.5" customHeight="1" thickTop="1" thickBot="1" x14ac:dyDescent="0.35">
      <c r="A26" s="82" t="s">
        <v>51</v>
      </c>
      <c r="B26" s="58" t="s">
        <v>40</v>
      </c>
      <c r="C26" s="59"/>
      <c r="D26" s="60"/>
      <c r="E26" s="40">
        <f t="shared" si="2"/>
        <v>0</v>
      </c>
      <c r="F26" s="61">
        <v>23690</v>
      </c>
      <c r="G26" s="62">
        <v>44741</v>
      </c>
      <c r="H26" s="410"/>
      <c r="I26" s="411">
        <v>25150</v>
      </c>
      <c r="J26" s="45">
        <f t="shared" si="0"/>
        <v>1460</v>
      </c>
      <c r="K26" s="76">
        <v>43</v>
      </c>
      <c r="L26" s="65"/>
      <c r="M26" s="65"/>
      <c r="N26" s="48">
        <f t="shared" si="1"/>
        <v>1081450</v>
      </c>
      <c r="O26" s="89"/>
      <c r="P26" s="90"/>
      <c r="Q26" s="79"/>
      <c r="R26" s="67"/>
      <c r="S26" s="51">
        <v>28000</v>
      </c>
      <c r="T26" s="92" t="s">
        <v>542</v>
      </c>
      <c r="U26" s="53"/>
      <c r="V26" s="54"/>
      <c r="W26" s="53" t="s">
        <v>555</v>
      </c>
      <c r="X26" s="70">
        <v>4176</v>
      </c>
    </row>
    <row r="27" spans="1:24" ht="22.5" customHeight="1" thickTop="1" thickBot="1" x14ac:dyDescent="0.35">
      <c r="A27" s="82" t="s">
        <v>22</v>
      </c>
      <c r="B27" s="58" t="s">
        <v>541</v>
      </c>
      <c r="C27" s="59"/>
      <c r="D27" s="60"/>
      <c r="E27" s="40">
        <f t="shared" si="2"/>
        <v>0</v>
      </c>
      <c r="F27" s="61">
        <v>0</v>
      </c>
      <c r="G27" s="62">
        <v>44741</v>
      </c>
      <c r="H27" s="410"/>
      <c r="I27" s="411">
        <v>5400</v>
      </c>
      <c r="J27" s="45">
        <f t="shared" si="0"/>
        <v>5400</v>
      </c>
      <c r="K27" s="76">
        <v>43</v>
      </c>
      <c r="L27" s="65"/>
      <c r="M27" s="65"/>
      <c r="N27" s="48">
        <f t="shared" si="1"/>
        <v>232200</v>
      </c>
      <c r="O27" s="89"/>
      <c r="P27" s="90"/>
      <c r="Q27" s="79"/>
      <c r="R27" s="67"/>
      <c r="S27" s="91">
        <v>0</v>
      </c>
      <c r="T27" s="92" t="s">
        <v>542</v>
      </c>
      <c r="U27" s="53"/>
      <c r="V27" s="54"/>
      <c r="W27" s="53" t="s">
        <v>555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>
        <v>0</v>
      </c>
    </row>
    <row r="30" spans="1:24" ht="33" thickTop="1" thickBot="1" x14ac:dyDescent="0.35">
      <c r="A30" s="518" t="s">
        <v>556</v>
      </c>
      <c r="B30" s="93" t="s">
        <v>23</v>
      </c>
      <c r="C30" s="59"/>
      <c r="D30" s="60"/>
      <c r="E30" s="40">
        <f t="shared" si="2"/>
        <v>0</v>
      </c>
      <c r="F30" s="61">
        <v>3828.1</v>
      </c>
      <c r="G30" s="62">
        <v>44733</v>
      </c>
      <c r="H30" s="410">
        <v>44390</v>
      </c>
      <c r="I30" s="411">
        <v>3828.1</v>
      </c>
      <c r="J30" s="45">
        <f t="shared" si="0"/>
        <v>0</v>
      </c>
      <c r="K30" s="76">
        <v>96</v>
      </c>
      <c r="L30" s="65"/>
      <c r="M30" s="65"/>
      <c r="N30" s="48">
        <f t="shared" si="1"/>
        <v>367497.6</v>
      </c>
      <c r="O30" s="395" t="s">
        <v>557</v>
      </c>
      <c r="P30" s="396" t="s">
        <v>558</v>
      </c>
      <c r="Q30" s="94"/>
      <c r="R30" s="95"/>
      <c r="S30" s="91"/>
      <c r="T30" s="92"/>
      <c r="U30" s="53"/>
      <c r="V30" s="54"/>
      <c r="W30" s="53" t="s">
        <v>555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510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8.5" customHeight="1" x14ac:dyDescent="0.3">
      <c r="A55" s="413"/>
      <c r="B55" s="438" t="s">
        <v>23</v>
      </c>
      <c r="C55" s="469" t="s">
        <v>473</v>
      </c>
      <c r="D55" s="439"/>
      <c r="E55" s="60"/>
      <c r="F55" s="151"/>
      <c r="G55" s="152"/>
      <c r="H55" s="467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8"/>
      <c r="B56" s="438" t="s">
        <v>23</v>
      </c>
      <c r="C56" s="511"/>
      <c r="D56" s="440"/>
      <c r="E56" s="60"/>
      <c r="F56" s="151"/>
      <c r="G56" s="152"/>
      <c r="H56" s="467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78" t="s">
        <v>552</v>
      </c>
      <c r="C61" s="171" t="s">
        <v>553</v>
      </c>
      <c r="D61" s="168"/>
      <c r="E61" s="60"/>
      <c r="F61" s="151">
        <v>317.60000000000002</v>
      </c>
      <c r="G61" s="152">
        <v>44718</v>
      </c>
      <c r="H61" s="153">
        <v>38420</v>
      </c>
      <c r="I61" s="151">
        <v>317.60000000000002</v>
      </c>
      <c r="J61" s="45">
        <f t="shared" si="0"/>
        <v>0</v>
      </c>
      <c r="K61" s="166">
        <v>64</v>
      </c>
      <c r="L61" s="99"/>
      <c r="M61" s="99"/>
      <c r="N61" s="48">
        <f t="shared" si="1"/>
        <v>20326.400000000001</v>
      </c>
      <c r="O61" s="164" t="s">
        <v>61</v>
      </c>
      <c r="P61" s="162">
        <v>44740</v>
      </c>
      <c r="Q61" s="164"/>
      <c r="R61" s="129"/>
      <c r="S61" s="92"/>
      <c r="T61" s="92"/>
      <c r="U61" s="53"/>
      <c r="V61" s="54"/>
    </row>
    <row r="62" spans="1:24" ht="18" thickBot="1" x14ac:dyDescent="0.35">
      <c r="A62" s="472" t="s">
        <v>527</v>
      </c>
      <c r="B62" s="178" t="s">
        <v>528</v>
      </c>
      <c r="C62" s="183" t="s">
        <v>529</v>
      </c>
      <c r="D62" s="168"/>
      <c r="E62" s="60"/>
      <c r="F62" s="151">
        <v>504.4</v>
      </c>
      <c r="G62" s="152">
        <v>44734</v>
      </c>
      <c r="H62" s="475" t="s">
        <v>530</v>
      </c>
      <c r="I62" s="151">
        <v>504.4</v>
      </c>
      <c r="J62" s="45">
        <f t="shared" si="0"/>
        <v>0</v>
      </c>
      <c r="K62" s="166">
        <v>26</v>
      </c>
      <c r="L62" s="99"/>
      <c r="M62" s="99"/>
      <c r="N62" s="48">
        <f t="shared" si="1"/>
        <v>13114.4</v>
      </c>
      <c r="O62" s="516" t="s">
        <v>159</v>
      </c>
      <c r="P62" s="507">
        <v>44735</v>
      </c>
      <c r="Q62" s="164"/>
      <c r="R62" s="129"/>
      <c r="S62" s="92"/>
      <c r="T62" s="92"/>
      <c r="U62" s="53"/>
      <c r="V62" s="54"/>
    </row>
    <row r="63" spans="1:24" ht="17.25" x14ac:dyDescent="0.3">
      <c r="A63" s="468" t="s">
        <v>527</v>
      </c>
      <c r="B63" s="178" t="s">
        <v>547</v>
      </c>
      <c r="C63" s="474" t="s">
        <v>550</v>
      </c>
      <c r="D63" s="171"/>
      <c r="E63" s="60"/>
      <c r="F63" s="151">
        <v>100</v>
      </c>
      <c r="G63" s="152">
        <v>44737</v>
      </c>
      <c r="H63" s="388" t="s">
        <v>549</v>
      </c>
      <c r="I63" s="151">
        <v>100</v>
      </c>
      <c r="J63" s="45">
        <f>I63-F63</f>
        <v>0</v>
      </c>
      <c r="K63" s="166">
        <v>97.78</v>
      </c>
      <c r="L63" s="99"/>
      <c r="M63" s="99"/>
      <c r="N63" s="48">
        <f>K63*I63</f>
        <v>9778</v>
      </c>
      <c r="O63" s="588" t="s">
        <v>59</v>
      </c>
      <c r="P63" s="590">
        <v>44742</v>
      </c>
      <c r="Q63" s="167"/>
      <c r="R63" s="129"/>
      <c r="S63" s="92"/>
      <c r="T63" s="92"/>
      <c r="U63" s="53"/>
      <c r="V63" s="54"/>
    </row>
    <row r="64" spans="1:24" ht="18" customHeight="1" thickBot="1" x14ac:dyDescent="0.35">
      <c r="A64" s="80" t="s">
        <v>527</v>
      </c>
      <c r="B64" s="178" t="s">
        <v>547</v>
      </c>
      <c r="C64" s="183" t="s">
        <v>548</v>
      </c>
      <c r="D64" s="171"/>
      <c r="E64" s="60"/>
      <c r="F64" s="151">
        <v>100</v>
      </c>
      <c r="G64" s="152">
        <v>44740</v>
      </c>
      <c r="H64" s="153" t="s">
        <v>549</v>
      </c>
      <c r="I64" s="151">
        <v>100</v>
      </c>
      <c r="J64" s="45">
        <f>I64-F64</f>
        <v>0</v>
      </c>
      <c r="K64" s="166">
        <v>94.54</v>
      </c>
      <c r="L64" s="99"/>
      <c r="M64" s="99"/>
      <c r="N64" s="48">
        <f>K64*I64</f>
        <v>9454</v>
      </c>
      <c r="O64" s="589"/>
      <c r="P64" s="591"/>
      <c r="Q64" s="167"/>
      <c r="R64" s="129"/>
      <c r="S64" s="180"/>
      <c r="T64" s="52"/>
      <c r="U64" s="53"/>
      <c r="V64" s="54"/>
    </row>
    <row r="65" spans="1:22" ht="18" thickBot="1" x14ac:dyDescent="0.35">
      <c r="A65" s="515" t="s">
        <v>527</v>
      </c>
      <c r="B65" s="178" t="s">
        <v>543</v>
      </c>
      <c r="C65" s="183" t="s">
        <v>544</v>
      </c>
      <c r="D65" s="168"/>
      <c r="E65" s="60"/>
      <c r="F65" s="151">
        <v>274.60000000000002</v>
      </c>
      <c r="G65" s="152">
        <v>44742</v>
      </c>
      <c r="H65" s="475" t="s">
        <v>545</v>
      </c>
      <c r="I65" s="151">
        <v>47.202379999999998</v>
      </c>
      <c r="J65" s="45">
        <f>I65-F65</f>
        <v>-227.39762000000002</v>
      </c>
      <c r="K65" s="166">
        <v>84</v>
      </c>
      <c r="L65" s="99"/>
      <c r="M65" s="99"/>
      <c r="N65" s="48">
        <f>K65*I65</f>
        <v>3964.9999199999997</v>
      </c>
      <c r="O65" s="517" t="s">
        <v>546</v>
      </c>
      <c r="P65" s="514">
        <v>44742</v>
      </c>
      <c r="Q65" s="167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63"/>
      <c r="I87" s="64"/>
      <c r="J87" s="45">
        <f t="shared" si="0"/>
        <v>0</v>
      </c>
      <c r="K87" s="100"/>
      <c r="L87" s="544"/>
      <c r="M87" s="545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63"/>
      <c r="I88" s="64"/>
      <c r="J88" s="45">
        <f t="shared" si="0"/>
        <v>0</v>
      </c>
      <c r="K88" s="100"/>
      <c r="L88" s="544"/>
      <c r="M88" s="545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528"/>
      <c r="P94" s="538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529"/>
      <c r="P95" s="539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40" t="s">
        <v>26</v>
      </c>
      <c r="G259" s="540"/>
      <c r="H259" s="541"/>
      <c r="I259" s="317">
        <f>SUM(I4:I258)</f>
        <v>390058.12237999996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16340174.019920001</v>
      </c>
      <c r="O263" s="338"/>
      <c r="Q263" s="339">
        <f>SUM(Q4:Q262)</f>
        <v>300858</v>
      </c>
      <c r="R263" s="8"/>
      <c r="S263" s="340">
        <f>SUM(S17:S262)</f>
        <v>168000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16809032.019919999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sortState ref="A63:P65">
    <sortCondition ref="C63:C65"/>
  </sortState>
  <mergeCells count="10">
    <mergeCell ref="F259:H259"/>
    <mergeCell ref="A1:J2"/>
    <mergeCell ref="S1:T2"/>
    <mergeCell ref="W1:X1"/>
    <mergeCell ref="O3:P3"/>
    <mergeCell ref="L87:M88"/>
    <mergeCell ref="O94:O95"/>
    <mergeCell ref="P94:P95"/>
    <mergeCell ref="O63:O64"/>
    <mergeCell ref="P63:P64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2022-07-08T20:44:40Z</dcterms:modified>
</cp:coreProperties>
</file>