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/>
  </bookViews>
  <sheets>
    <sheet name="SEMANA  01    2022   " sheetId="1" r:id="rId1"/>
    <sheet name="Hoja2" sheetId="2" r:id="rId2"/>
    <sheet name="Hoja4" sheetId="4" r:id="rId3"/>
    <sheet name="Hoja5" sheetId="5" r:id="rId4"/>
    <sheet name="Hoja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G14" i="3" l="1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<sst xmlns="http://schemas.openxmlformats.org/spreadsheetml/2006/main" count="69" uniqueCount="41">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</sst>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6"/>
      <color theme="1"/>
      <name val="Script MT Bold"/>
      <family val="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41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N1" workbookViewId="0">
      <selection activeCell="T14" sqref="T14"/>
    </sheetView>
  </sheetViews>
  <sheetFormatPr baseColWidth="10" defaultColWidth="11" defaultRowHeight="15" x14ac:dyDescent="0.25"/>
  <cols>
    <col min="1" max="1" width="4.5703125" customWidth="1"/>
    <col min="2" max="2" width="49.85546875" style="6" customWidth="1"/>
    <col min="3" max="3" width="17.140625" style="6" customWidth="1"/>
    <col min="4" max="4" width="11.5703125" style="7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8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2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8" ht="2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4"/>
      <c r="R2" s="5"/>
      <c r="S2" s="5"/>
      <c r="T2" s="5"/>
    </row>
    <row r="3" spans="1:28" ht="18.75" x14ac:dyDescent="0.3">
      <c r="B3" s="6" t="s">
        <v>0</v>
      </c>
      <c r="Q3" s="4"/>
      <c r="R3" s="5"/>
      <c r="S3" s="5"/>
      <c r="T3" s="5"/>
    </row>
    <row r="4" spans="1:28" ht="19.5" thickBot="1" x14ac:dyDescent="0.35">
      <c r="B4" s="9" t="s">
        <v>1</v>
      </c>
      <c r="C4" s="9"/>
      <c r="I4" s="10"/>
      <c r="J4" s="10"/>
      <c r="K4" s="10"/>
      <c r="L4" s="11"/>
      <c r="M4" s="10"/>
      <c r="N4" s="10"/>
      <c r="O4" s="10"/>
      <c r="P4" s="12"/>
    </row>
    <row r="5" spans="1:28" ht="15.75" thickBot="1" x14ac:dyDescent="0.3">
      <c r="N5" s="13"/>
      <c r="Q5" s="14"/>
    </row>
    <row r="6" spans="1:28" ht="32.25" thickTop="1" thickBot="1" x14ac:dyDescent="0.35">
      <c r="B6" s="15"/>
      <c r="C6" s="16" t="s">
        <v>2</v>
      </c>
      <c r="D6" s="17" t="s">
        <v>3</v>
      </c>
      <c r="E6" s="18" t="s">
        <v>4</v>
      </c>
      <c r="F6" s="17" t="s">
        <v>5</v>
      </c>
      <c r="G6" s="19" t="s">
        <v>6</v>
      </c>
      <c r="H6" s="20" t="s">
        <v>7</v>
      </c>
      <c r="I6" s="21" t="s">
        <v>8</v>
      </c>
      <c r="J6" s="22" t="s">
        <v>9</v>
      </c>
      <c r="K6" s="22" t="s">
        <v>10</v>
      </c>
      <c r="L6" s="23" t="s">
        <v>11</v>
      </c>
      <c r="M6" s="24" t="s">
        <v>12</v>
      </c>
      <c r="N6" s="25" t="s">
        <v>13</v>
      </c>
      <c r="O6" s="26" t="s">
        <v>14</v>
      </c>
      <c r="P6" s="27" t="s">
        <v>15</v>
      </c>
      <c r="Q6" s="28" t="s">
        <v>16</v>
      </c>
      <c r="T6" s="29">
        <v>500</v>
      </c>
      <c r="U6" s="30">
        <v>200</v>
      </c>
      <c r="V6" s="30">
        <v>100</v>
      </c>
      <c r="W6" s="30">
        <v>50</v>
      </c>
      <c r="X6" s="30">
        <v>20</v>
      </c>
      <c r="Y6" s="30">
        <v>10</v>
      </c>
      <c r="Z6" s="30">
        <v>5</v>
      </c>
      <c r="AA6" s="31">
        <v>1</v>
      </c>
    </row>
    <row r="7" spans="1:28" ht="39" thickTop="1" thickBot="1" x14ac:dyDescent="0.35">
      <c r="A7" s="32">
        <v>1</v>
      </c>
      <c r="B7" s="33" t="s">
        <v>17</v>
      </c>
      <c r="C7" s="34" t="s">
        <v>18</v>
      </c>
      <c r="D7" s="35">
        <v>366.67</v>
      </c>
      <c r="E7" s="36">
        <v>5</v>
      </c>
      <c r="F7" s="36"/>
      <c r="G7" s="37">
        <v>0</v>
      </c>
      <c r="H7" s="38">
        <f>D7*E7+F7*D7-0.02</f>
        <v>1833.3300000000002</v>
      </c>
      <c r="I7" s="39"/>
      <c r="J7" s="39"/>
      <c r="K7" s="39"/>
      <c r="L7" s="40"/>
      <c r="M7" s="41">
        <f>I7+H7+G7-L7-0.33</f>
        <v>1833.0000000000002</v>
      </c>
      <c r="N7" s="42">
        <v>0</v>
      </c>
      <c r="O7" s="40">
        <v>0</v>
      </c>
      <c r="P7" s="43">
        <f t="shared" ref="P7:P16" si="0">M7-O7</f>
        <v>1833.0000000000002</v>
      </c>
      <c r="Q7" s="44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2">
        <v>2</v>
      </c>
      <c r="B8" s="45" t="s">
        <v>20</v>
      </c>
      <c r="C8" s="46">
        <v>41820</v>
      </c>
      <c r="D8" s="47">
        <v>460</v>
      </c>
      <c r="E8" s="48">
        <v>5</v>
      </c>
      <c r="F8" s="48"/>
      <c r="G8" s="49">
        <v>0</v>
      </c>
      <c r="H8" s="50">
        <f>D8*E8+D8*F8</f>
        <v>2300</v>
      </c>
      <c r="I8" s="51">
        <v>168.38</v>
      </c>
      <c r="J8" s="52">
        <v>161.65</v>
      </c>
      <c r="K8" s="52">
        <v>49.65</v>
      </c>
      <c r="L8" s="53">
        <v>0</v>
      </c>
      <c r="M8" s="54">
        <f>H8-I8-J8-K8</f>
        <v>1920.3199999999997</v>
      </c>
      <c r="N8" s="55">
        <v>0</v>
      </c>
      <c r="O8" s="56">
        <v>0</v>
      </c>
      <c r="P8" s="57">
        <f t="shared" si="0"/>
        <v>1920.3199999999997</v>
      </c>
      <c r="Q8" s="58" t="s">
        <v>21</v>
      </c>
      <c r="R8" s="59"/>
      <c r="S8" s="60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2">
        <v>3</v>
      </c>
      <c r="B9" s="61" t="s">
        <v>22</v>
      </c>
      <c r="C9" s="62" t="s">
        <v>23</v>
      </c>
      <c r="D9" s="63">
        <v>433.34</v>
      </c>
      <c r="E9" s="64">
        <v>6</v>
      </c>
      <c r="F9" s="65">
        <v>1</v>
      </c>
      <c r="G9" s="66">
        <f>D9*F9</f>
        <v>433.34</v>
      </c>
      <c r="H9" s="50">
        <f>D9*E9+G9-0.04</f>
        <v>3033.34</v>
      </c>
      <c r="I9" s="67"/>
      <c r="J9" s="68"/>
      <c r="K9" s="68"/>
      <c r="L9" s="69"/>
      <c r="M9" s="54">
        <f>I9+H9-0.34</f>
        <v>3033</v>
      </c>
      <c r="N9" s="70" t="s">
        <v>24</v>
      </c>
      <c r="O9" s="56">
        <v>0</v>
      </c>
      <c r="P9" s="57">
        <f t="shared" si="0"/>
        <v>3033</v>
      </c>
      <c r="Q9" s="71" t="s">
        <v>19</v>
      </c>
      <c r="R9" s="72"/>
      <c r="S9" s="73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2">
        <v>4</v>
      </c>
      <c r="B10" s="45" t="s">
        <v>25</v>
      </c>
      <c r="C10" s="74"/>
      <c r="D10" s="75">
        <v>280</v>
      </c>
      <c r="E10" s="48">
        <v>8.5</v>
      </c>
      <c r="F10" s="48"/>
      <c r="G10" s="76">
        <v>0</v>
      </c>
      <c r="H10" s="50">
        <f>D10*E10+D10*F10</f>
        <v>2380</v>
      </c>
      <c r="I10" s="77"/>
      <c r="J10" s="78"/>
      <c r="K10" s="78"/>
      <c r="L10" s="79">
        <v>0</v>
      </c>
      <c r="M10" s="54">
        <f t="shared" ref="M10:M16" si="1">I10+H10+G10-L10</f>
        <v>2380</v>
      </c>
      <c r="N10" s="80">
        <v>0</v>
      </c>
      <c r="O10" s="81">
        <v>0</v>
      </c>
      <c r="P10" s="82">
        <f t="shared" si="0"/>
        <v>2380</v>
      </c>
      <c r="Q10" s="83" t="s">
        <v>19</v>
      </c>
      <c r="R10" s="84"/>
      <c r="S10" s="84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2">
        <v>5</v>
      </c>
      <c r="B11" s="45" t="s">
        <v>26</v>
      </c>
      <c r="C11" s="74" t="s">
        <v>27</v>
      </c>
      <c r="D11" s="63">
        <v>642.86</v>
      </c>
      <c r="E11" s="65">
        <v>0</v>
      </c>
      <c r="F11" s="85"/>
      <c r="G11" s="86">
        <v>0</v>
      </c>
      <c r="H11" s="50">
        <f>D11*F11</f>
        <v>0</v>
      </c>
      <c r="I11" s="87">
        <v>0</v>
      </c>
      <c r="J11" s="88"/>
      <c r="K11" s="88"/>
      <c r="L11" s="89">
        <v>0</v>
      </c>
      <c r="M11" s="54">
        <f t="shared" si="1"/>
        <v>0</v>
      </c>
      <c r="N11" s="90">
        <v>0</v>
      </c>
      <c r="O11" s="91">
        <v>0</v>
      </c>
      <c r="P11" s="92">
        <f t="shared" si="0"/>
        <v>0</v>
      </c>
      <c r="Q11" s="93" t="s">
        <v>21</v>
      </c>
      <c r="R11" s="84"/>
      <c r="S11" s="84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2">
        <v>6</v>
      </c>
      <c r="B12" s="45" t="s">
        <v>28</v>
      </c>
      <c r="C12" s="94" t="s">
        <v>29</v>
      </c>
      <c r="D12" s="63">
        <v>357.14</v>
      </c>
      <c r="E12" s="65">
        <v>0</v>
      </c>
      <c r="F12" s="65"/>
      <c r="G12" s="66">
        <v>0</v>
      </c>
      <c r="H12" s="50">
        <f>D12*0+D12*F12</f>
        <v>0</v>
      </c>
      <c r="I12" s="95">
        <v>0</v>
      </c>
      <c r="J12" s="96"/>
      <c r="K12" s="96"/>
      <c r="L12" s="97">
        <v>0</v>
      </c>
      <c r="M12" s="54">
        <f t="shared" si="1"/>
        <v>0</v>
      </c>
      <c r="N12" s="98">
        <v>0</v>
      </c>
      <c r="O12" s="81">
        <v>0</v>
      </c>
      <c r="P12" s="99">
        <f t="shared" si="0"/>
        <v>0</v>
      </c>
      <c r="Q12" s="100" t="s">
        <v>21</v>
      </c>
      <c r="R12" s="101"/>
      <c r="S12" s="102"/>
      <c r="T12" s="10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2">
        <v>5</v>
      </c>
      <c r="B13" s="45" t="s">
        <v>30</v>
      </c>
      <c r="C13" s="104">
        <v>44242</v>
      </c>
      <c r="D13" s="105">
        <v>366.67</v>
      </c>
      <c r="E13" s="106">
        <v>6</v>
      </c>
      <c r="F13" s="48"/>
      <c r="G13" s="49"/>
      <c r="H13" s="50">
        <f>D13*E13-0.02</f>
        <v>2200</v>
      </c>
      <c r="I13" s="107"/>
      <c r="J13" s="107"/>
      <c r="K13" s="107"/>
      <c r="L13" s="108">
        <v>0</v>
      </c>
      <c r="M13" s="54">
        <f>I13+H13+G13-L13</f>
        <v>2200</v>
      </c>
      <c r="N13" s="109">
        <v>0</v>
      </c>
      <c r="O13" s="110">
        <v>0</v>
      </c>
      <c r="P13" s="99">
        <f>M13-O13</f>
        <v>2200</v>
      </c>
      <c r="Q13" s="111" t="s">
        <v>19</v>
      </c>
      <c r="R13" s="112"/>
      <c r="S13" s="102"/>
      <c r="T13" s="113">
        <v>3</v>
      </c>
      <c r="U13" s="114">
        <v>2</v>
      </c>
      <c r="V13" s="114">
        <v>2</v>
      </c>
      <c r="W13" s="114">
        <v>0</v>
      </c>
      <c r="X13" s="114">
        <v>5</v>
      </c>
      <c r="Y13" s="114">
        <v>0</v>
      </c>
      <c r="Z13" s="114">
        <v>0</v>
      </c>
      <c r="AA13" s="114">
        <v>0</v>
      </c>
      <c r="AB13" s="115"/>
    </row>
    <row r="14" spans="1:28" ht="23.25" x14ac:dyDescent="0.3">
      <c r="A14" s="32">
        <v>6</v>
      </c>
      <c r="B14" s="45" t="s">
        <v>31</v>
      </c>
      <c r="C14" s="104">
        <v>44354</v>
      </c>
      <c r="D14" s="105">
        <v>416.67</v>
      </c>
      <c r="E14" s="48">
        <v>6</v>
      </c>
      <c r="F14" s="48">
        <v>3</v>
      </c>
      <c r="G14" s="49">
        <f>D14*F14</f>
        <v>1250.01</v>
      </c>
      <c r="H14" s="50">
        <f>D14*E14-0.02</f>
        <v>2500</v>
      </c>
      <c r="I14" s="116"/>
      <c r="J14" s="116"/>
      <c r="K14" s="116"/>
      <c r="L14" s="117"/>
      <c r="M14" s="54">
        <f>I14+H14+G14-L14-0.01</f>
        <v>3750</v>
      </c>
      <c r="N14" s="109">
        <v>0</v>
      </c>
      <c r="O14" s="110">
        <v>0</v>
      </c>
      <c r="P14" s="99">
        <f>M14-O14</f>
        <v>3750</v>
      </c>
      <c r="Q14" s="111" t="s">
        <v>19</v>
      </c>
      <c r="R14" s="112"/>
      <c r="S14" s="102"/>
      <c r="T14" s="113">
        <v>5</v>
      </c>
      <c r="U14" s="114">
        <v>4</v>
      </c>
      <c r="V14" s="114">
        <v>2</v>
      </c>
      <c r="W14" s="114">
        <v>3</v>
      </c>
      <c r="X14" s="114">
        <v>0</v>
      </c>
      <c r="Y14" s="114">
        <v>5</v>
      </c>
      <c r="Z14" s="114">
        <v>10</v>
      </c>
      <c r="AA14" s="114">
        <v>0</v>
      </c>
      <c r="AB14" s="115"/>
    </row>
    <row r="15" spans="1:28" ht="24" thickBot="1" x14ac:dyDescent="0.35">
      <c r="A15" s="32">
        <v>7</v>
      </c>
      <c r="B15" s="45" t="s">
        <v>32</v>
      </c>
      <c r="C15" s="104">
        <v>44354</v>
      </c>
      <c r="D15" s="105">
        <v>300</v>
      </c>
      <c r="E15" s="48">
        <v>6</v>
      </c>
      <c r="F15" s="48"/>
      <c r="G15" s="49">
        <v>0</v>
      </c>
      <c r="H15" s="50">
        <f>D15*E15</f>
        <v>1800</v>
      </c>
      <c r="I15" s="118"/>
      <c r="J15" s="118"/>
      <c r="K15" s="118" t="s">
        <v>0</v>
      </c>
      <c r="L15" s="119"/>
      <c r="M15" s="54">
        <f>I15+H15+G15-L15</f>
        <v>1800</v>
      </c>
      <c r="N15" s="109">
        <v>0</v>
      </c>
      <c r="O15" s="110">
        <v>0</v>
      </c>
      <c r="P15" s="99">
        <f>M15-O15</f>
        <v>1800</v>
      </c>
      <c r="Q15" s="111" t="s">
        <v>19</v>
      </c>
      <c r="R15" s="112"/>
      <c r="S15" s="102"/>
      <c r="T15" s="113">
        <v>2</v>
      </c>
      <c r="U15" s="114">
        <v>3</v>
      </c>
      <c r="V15" s="114">
        <v>1</v>
      </c>
      <c r="W15" s="114">
        <v>2</v>
      </c>
      <c r="X15" s="114">
        <v>0</v>
      </c>
      <c r="Y15" s="114">
        <v>0</v>
      </c>
      <c r="Z15" s="114">
        <v>0</v>
      </c>
      <c r="AA15" s="114">
        <v>0</v>
      </c>
      <c r="AB15" s="115" t="s">
        <v>33</v>
      </c>
    </row>
    <row r="16" spans="1:28" ht="16.5" thickBot="1" x14ac:dyDescent="0.3">
      <c r="D16" s="120"/>
      <c r="E16" s="7"/>
      <c r="F16" s="2"/>
      <c r="G16" s="121">
        <v>0</v>
      </c>
      <c r="H16" s="8">
        <v>0</v>
      </c>
      <c r="I16" s="122"/>
      <c r="J16" s="122"/>
      <c r="K16" s="122"/>
      <c r="L16" s="123">
        <v>0</v>
      </c>
      <c r="M16" s="124">
        <f t="shared" si="1"/>
        <v>0</v>
      </c>
      <c r="N16" s="125">
        <v>0</v>
      </c>
      <c r="O16" s="126">
        <v>0</v>
      </c>
      <c r="P16" s="82">
        <f t="shared" si="0"/>
        <v>0</v>
      </c>
      <c r="Q16" s="44" t="s">
        <v>19</v>
      </c>
      <c r="S16" s="103"/>
      <c r="T16" s="127">
        <f t="shared" ref="T16:AA16" si="2">SUM(T7:T15)</f>
        <v>23</v>
      </c>
      <c r="U16" s="127">
        <f t="shared" si="2"/>
        <v>20</v>
      </c>
      <c r="V16" s="127">
        <f t="shared" si="2"/>
        <v>6</v>
      </c>
      <c r="W16" s="127">
        <f t="shared" si="2"/>
        <v>10</v>
      </c>
      <c r="X16" s="127">
        <f t="shared" si="2"/>
        <v>9</v>
      </c>
      <c r="Y16" s="127">
        <f t="shared" si="2"/>
        <v>8</v>
      </c>
      <c r="Z16" s="127">
        <f t="shared" si="2"/>
        <v>10</v>
      </c>
      <c r="AA16" s="127">
        <f t="shared" si="2"/>
        <v>6</v>
      </c>
    </row>
    <row r="17" spans="2:28" ht="20.25" thickTop="1" thickBot="1" x14ac:dyDescent="0.35">
      <c r="B17" s="128"/>
      <c r="C17" s="129"/>
      <c r="D17" s="130"/>
      <c r="E17" s="7"/>
      <c r="F17" s="131"/>
      <c r="G17" s="132" t="s">
        <v>34</v>
      </c>
      <c r="H17" s="133">
        <f>SUM(H7:H16)</f>
        <v>16046.67</v>
      </c>
      <c r="I17" s="134">
        <f>SUM(I7:I16)</f>
        <v>168.38</v>
      </c>
      <c r="J17" s="134"/>
      <c r="K17" s="134"/>
      <c r="L17" s="135">
        <f>SUM(L7:L16)</f>
        <v>0</v>
      </c>
      <c r="M17" s="136">
        <f>SUM(M7:M16)</f>
        <v>16916.32</v>
      </c>
      <c r="N17" s="137">
        <f>SUM(N8:N16)</f>
        <v>0</v>
      </c>
      <c r="O17" s="138">
        <f>SUM(O8:O16)</f>
        <v>0</v>
      </c>
      <c r="P17" s="139">
        <f>SUM(P7:P16)</f>
        <v>16916.32</v>
      </c>
      <c r="Q17" s="111"/>
      <c r="S17" s="103"/>
      <c r="T17" s="103"/>
      <c r="U17" s="103"/>
      <c r="V17" s="103"/>
      <c r="Z17">
        <v>0</v>
      </c>
      <c r="AB17" t="s">
        <v>0</v>
      </c>
    </row>
    <row r="18" spans="2:28" ht="19.5" thickBot="1" x14ac:dyDescent="0.35">
      <c r="B18" s="140"/>
      <c r="C18" s="141"/>
      <c r="D18" s="142"/>
      <c r="M18" s="8"/>
      <c r="P18">
        <v>1616</v>
      </c>
      <c r="Q18" s="143"/>
      <c r="S18" s="103"/>
      <c r="T18" s="144">
        <f t="shared" ref="T18:AA18" si="3">T16*T6</f>
        <v>11500</v>
      </c>
      <c r="U18" s="144">
        <f t="shared" si="3"/>
        <v>4000</v>
      </c>
      <c r="V18" s="144">
        <f t="shared" si="3"/>
        <v>600</v>
      </c>
      <c r="W18" s="145">
        <f t="shared" si="3"/>
        <v>500</v>
      </c>
      <c r="X18" s="144">
        <f t="shared" si="3"/>
        <v>180</v>
      </c>
      <c r="Y18" s="144">
        <f t="shared" si="3"/>
        <v>80</v>
      </c>
      <c r="Z18" s="144">
        <f t="shared" si="3"/>
        <v>50</v>
      </c>
      <c r="AA18" s="144">
        <f t="shared" si="3"/>
        <v>6</v>
      </c>
      <c r="AB18" s="146">
        <f>SUM(T18:AA18)</f>
        <v>16916</v>
      </c>
    </row>
    <row r="19" spans="2:28" ht="21.75" thickBot="1" x14ac:dyDescent="0.4">
      <c r="B19" s="147"/>
      <c r="C19" s="147"/>
      <c r="D19" s="32"/>
      <c r="E19" s="147"/>
      <c r="F19" s="148"/>
      <c r="G19" s="148"/>
      <c r="H19" s="149"/>
      <c r="I19" s="149"/>
      <c r="J19" s="149"/>
      <c r="K19" s="149"/>
      <c r="L19" s="149"/>
      <c r="M19" s="148"/>
      <c r="N19" s="148"/>
      <c r="P19" s="150"/>
      <c r="T19" s="151"/>
      <c r="U19" s="151"/>
      <c r="V19" s="151"/>
      <c r="W19" s="151"/>
      <c r="X19" s="151"/>
      <c r="Y19" s="151"/>
      <c r="Z19" s="151"/>
      <c r="AA19" s="151"/>
      <c r="AB19" t="s">
        <v>0</v>
      </c>
    </row>
    <row r="20" spans="2:28" ht="21.75" thickTop="1" x14ac:dyDescent="0.35">
      <c r="B20" s="147"/>
      <c r="C20" s="147"/>
      <c r="D20" s="152"/>
      <c r="E20" s="153"/>
      <c r="F20" s="153"/>
      <c r="G20" s="153"/>
      <c r="H20" s="149"/>
      <c r="I20" s="154"/>
      <c r="J20" s="154"/>
      <c r="K20" s="154"/>
      <c r="L20" s="154"/>
      <c r="M20" s="155"/>
      <c r="N20" s="156"/>
      <c r="O20" s="156"/>
      <c r="P20" s="157">
        <f>M17+P19</f>
        <v>16916.32</v>
      </c>
      <c r="Q20" s="157"/>
      <c r="W20" s="11"/>
      <c r="X20" s="158"/>
    </row>
    <row r="21" spans="2:28" ht="23.25" x14ac:dyDescent="0.35">
      <c r="B21" s="159" t="s">
        <v>35</v>
      </c>
      <c r="C21" s="159"/>
      <c r="D21" s="160"/>
      <c r="E21" s="161"/>
      <c r="F21" s="162"/>
      <c r="G21" s="153"/>
      <c r="H21" s="163"/>
      <c r="I21" s="164"/>
      <c r="J21" s="164"/>
      <c r="K21" s="164"/>
      <c r="L21" s="165"/>
      <c r="M21" s="155"/>
      <c r="N21" s="155"/>
      <c r="O21" s="155"/>
      <c r="P21" s="155"/>
      <c r="Q21" s="155"/>
      <c r="W21" t="s">
        <v>0</v>
      </c>
      <c r="X21">
        <v>0</v>
      </c>
    </row>
    <row r="22" spans="2:28" ht="15.75" x14ac:dyDescent="0.25">
      <c r="C22" s="166">
        <v>5500</v>
      </c>
      <c r="D22" s="152"/>
      <c r="E22" s="153"/>
      <c r="F22" s="153"/>
      <c r="G22" s="153"/>
      <c r="H22" s="167"/>
      <c r="I22" s="168"/>
      <c r="J22" s="168"/>
      <c r="K22" s="168"/>
      <c r="L22" s="168"/>
      <c r="M22" s="169"/>
    </row>
    <row r="23" spans="2:28" ht="15.75" x14ac:dyDescent="0.25">
      <c r="B23" s="170">
        <f>C22+C23</f>
        <v>5000</v>
      </c>
      <c r="C23" s="171">
        <v>-500</v>
      </c>
      <c r="D23" s="172">
        <v>44534</v>
      </c>
      <c r="E23" s="173"/>
      <c r="F23" s="7"/>
      <c r="G23" s="7"/>
      <c r="I23" s="174"/>
      <c r="J23" s="174"/>
      <c r="K23" s="174"/>
      <c r="L23" s="175"/>
    </row>
    <row r="24" spans="2:28" ht="15.75" x14ac:dyDescent="0.25">
      <c r="B24" s="170">
        <f>B23+C24</f>
        <v>4500</v>
      </c>
      <c r="C24" s="176">
        <v>-500</v>
      </c>
      <c r="D24" s="177">
        <v>44541</v>
      </c>
    </row>
    <row r="25" spans="2:28" ht="15.75" x14ac:dyDescent="0.25">
      <c r="B25" s="170">
        <f t="shared" ref="B25:B33" si="4">B24+C25</f>
        <v>4000</v>
      </c>
      <c r="C25" s="176">
        <v>-500</v>
      </c>
      <c r="D25" s="178">
        <v>44548</v>
      </c>
    </row>
    <row r="26" spans="2:28" ht="15.75" x14ac:dyDescent="0.25">
      <c r="B26" s="170">
        <f t="shared" si="4"/>
        <v>3500</v>
      </c>
      <c r="C26" s="176">
        <v>-500</v>
      </c>
      <c r="D26" s="178">
        <v>44554</v>
      </c>
    </row>
    <row r="27" spans="2:28" ht="15.75" x14ac:dyDescent="0.25">
      <c r="B27" s="170">
        <f t="shared" si="4"/>
        <v>3000</v>
      </c>
      <c r="C27" s="176">
        <v>-500</v>
      </c>
      <c r="D27" s="178">
        <v>44560</v>
      </c>
    </row>
    <row r="28" spans="2:28" ht="15.75" x14ac:dyDescent="0.25">
      <c r="B28" s="170">
        <f t="shared" si="4"/>
        <v>2500</v>
      </c>
      <c r="C28" s="176">
        <v>-500</v>
      </c>
      <c r="D28" s="178">
        <v>44204</v>
      </c>
    </row>
    <row r="29" spans="2:28" ht="15.75" x14ac:dyDescent="0.25">
      <c r="B29" s="170">
        <f t="shared" si="4"/>
        <v>2500</v>
      </c>
      <c r="C29" s="176"/>
      <c r="D29" s="178">
        <v>44211</v>
      </c>
    </row>
    <row r="30" spans="2:28" ht="15.75" x14ac:dyDescent="0.25">
      <c r="B30" s="170">
        <f t="shared" si="4"/>
        <v>2500</v>
      </c>
      <c r="C30" s="176"/>
      <c r="D30" s="178">
        <v>44218</v>
      </c>
    </row>
    <row r="31" spans="2:28" ht="15.75" x14ac:dyDescent="0.25">
      <c r="B31" s="170">
        <f t="shared" si="4"/>
        <v>2500</v>
      </c>
      <c r="C31" s="176"/>
      <c r="D31" s="178">
        <v>44225</v>
      </c>
    </row>
    <row r="32" spans="2:28" ht="15.75" x14ac:dyDescent="0.25">
      <c r="B32" s="170">
        <f t="shared" si="4"/>
        <v>2500</v>
      </c>
      <c r="C32" s="176"/>
      <c r="D32" s="178">
        <v>44232</v>
      </c>
    </row>
    <row r="33" spans="2:4" ht="15.75" x14ac:dyDescent="0.25">
      <c r="B33" s="170">
        <f t="shared" si="4"/>
        <v>2500</v>
      </c>
      <c r="C33" s="176"/>
      <c r="D33" s="178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9" sqref="B9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6" t="s">
        <v>38</v>
      </c>
      <c r="D2" s="7"/>
    </row>
    <row r="3" spans="2:6" ht="38.25" thickBot="1" x14ac:dyDescent="0.3">
      <c r="F3" s="187" t="s">
        <v>17</v>
      </c>
    </row>
    <row r="4" spans="2:6" s="7" customFormat="1" ht="21" x14ac:dyDescent="0.3">
      <c r="B4" s="188"/>
      <c r="C4" s="189"/>
      <c r="D4" s="189"/>
      <c r="E4" s="189"/>
      <c r="F4" s="190" t="s">
        <v>20</v>
      </c>
    </row>
    <row r="5" spans="2:6" ht="23.25" x14ac:dyDescent="0.25">
      <c r="B5" s="7" t="s">
        <v>0</v>
      </c>
      <c r="F5" s="191" t="s">
        <v>22</v>
      </c>
    </row>
    <row r="6" spans="2:6" ht="40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93" t="s">
        <v>30</v>
      </c>
    </row>
    <row r="8" spans="2:6" ht="18.75" x14ac:dyDescent="0.25">
      <c r="F8" s="193" t="s">
        <v>31</v>
      </c>
    </row>
    <row r="9" spans="2:6" ht="18.75" x14ac:dyDescent="0.25">
      <c r="B9" s="194"/>
      <c r="F9" s="186" t="s">
        <v>38</v>
      </c>
    </row>
    <row r="10" spans="2:6" x14ac:dyDescent="0.25">
      <c r="B10" s="194"/>
    </row>
    <row r="11" spans="2:6" ht="18.75" x14ac:dyDescent="0.25">
      <c r="B11" s="194"/>
      <c r="F11" s="193" t="s">
        <v>40</v>
      </c>
    </row>
    <row r="12" spans="2:6" x14ac:dyDescent="0.25">
      <c r="B12" s="194"/>
    </row>
    <row r="13" spans="2:6" ht="18.75" x14ac:dyDescent="0.3">
      <c r="B13" s="195"/>
    </row>
    <row r="14" spans="2:6" ht="18.75" x14ac:dyDescent="0.3">
      <c r="B14" s="195"/>
    </row>
    <row r="15" spans="2:6" x14ac:dyDescent="0.25">
      <c r="B15" s="194"/>
    </row>
    <row r="16" spans="2:6" x14ac:dyDescent="0.25">
      <c r="B16" s="19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5:G19"/>
  <sheetViews>
    <sheetView workbookViewId="0">
      <selection activeCell="I10" sqref="I10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9"/>
      <c r="E5" s="179"/>
      <c r="F5" s="179"/>
      <c r="G5" s="179"/>
    </row>
    <row r="6" spans="4:7" ht="26.25" x14ac:dyDescent="0.4">
      <c r="D6" s="180">
        <v>500</v>
      </c>
      <c r="E6" s="181" t="s">
        <v>37</v>
      </c>
      <c r="F6" s="182">
        <v>23</v>
      </c>
      <c r="G6" s="183">
        <f>F6*D6</f>
        <v>11500</v>
      </c>
    </row>
    <row r="7" spans="4:7" ht="26.25" x14ac:dyDescent="0.4">
      <c r="D7" s="180">
        <v>200</v>
      </c>
      <c r="E7" s="181" t="s">
        <v>37</v>
      </c>
      <c r="F7" s="182">
        <v>20</v>
      </c>
      <c r="G7" s="183">
        <f t="shared" ref="G7:G13" si="0">F7*D7</f>
        <v>4000</v>
      </c>
    </row>
    <row r="8" spans="4:7" ht="26.25" x14ac:dyDescent="0.4">
      <c r="D8" s="180">
        <v>100</v>
      </c>
      <c r="E8" s="181" t="s">
        <v>37</v>
      </c>
      <c r="F8" s="182">
        <v>6</v>
      </c>
      <c r="G8" s="183">
        <f t="shared" si="0"/>
        <v>600</v>
      </c>
    </row>
    <row r="9" spans="4:7" ht="26.25" x14ac:dyDescent="0.4">
      <c r="D9" s="180">
        <v>50</v>
      </c>
      <c r="E9" s="181" t="s">
        <v>37</v>
      </c>
      <c r="F9" s="182">
        <v>10</v>
      </c>
      <c r="G9" s="183">
        <f t="shared" si="0"/>
        <v>500</v>
      </c>
    </row>
    <row r="10" spans="4:7" ht="26.25" x14ac:dyDescent="0.4">
      <c r="D10" s="180">
        <v>20</v>
      </c>
      <c r="E10" s="181" t="s">
        <v>37</v>
      </c>
      <c r="F10" s="182">
        <v>9</v>
      </c>
      <c r="G10" s="183">
        <f t="shared" si="0"/>
        <v>180</v>
      </c>
    </row>
    <row r="11" spans="4:7" ht="26.25" x14ac:dyDescent="0.4">
      <c r="D11" s="180">
        <v>10</v>
      </c>
      <c r="E11" s="181" t="s">
        <v>37</v>
      </c>
      <c r="F11" s="182">
        <v>8</v>
      </c>
      <c r="G11" s="183">
        <f t="shared" si="0"/>
        <v>80</v>
      </c>
    </row>
    <row r="12" spans="4:7" ht="26.25" x14ac:dyDescent="0.4">
      <c r="D12" s="180">
        <v>5</v>
      </c>
      <c r="E12" s="181" t="s">
        <v>37</v>
      </c>
      <c r="F12" s="182">
        <v>10</v>
      </c>
      <c r="G12" s="183">
        <f t="shared" si="0"/>
        <v>50</v>
      </c>
    </row>
    <row r="13" spans="4:7" ht="26.25" x14ac:dyDescent="0.4">
      <c r="D13" s="180">
        <v>1</v>
      </c>
      <c r="E13" s="181" t="s">
        <v>37</v>
      </c>
      <c r="F13" s="182">
        <v>6</v>
      </c>
      <c r="G13" s="183">
        <f t="shared" si="0"/>
        <v>6</v>
      </c>
    </row>
    <row r="14" spans="4:7" ht="27" thickBot="1" x14ac:dyDescent="0.45">
      <c r="D14" s="184"/>
      <c r="G14" s="185">
        <f>SUM(G6:G13)</f>
        <v>16916</v>
      </c>
    </row>
    <row r="15" spans="4:7" ht="15.75" thickTop="1" x14ac:dyDescent="0.25"/>
    <row r="19" spans="3:3" x14ac:dyDescent="0.25">
      <c r="C1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  01    2022   </vt:lpstr>
      <vt:lpstr>Hoja2</vt:lpstr>
      <vt:lpstr>Hoja4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2022-01-08T14:59:12Z</cp:lastPrinted>
  <dcterms:created xsi:type="dcterms:W3CDTF">2022-01-08T13:11:48Z</dcterms:created>
  <dcterms:modified xsi:type="dcterms:W3CDTF">2022-01-08T16:45:32Z</dcterms:modified>
</cp:coreProperties>
</file>