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AEF89EBA-1243-44A2-B133-98847617D0D3}" xr6:coauthVersionLast="46" xr6:coauthVersionMax="46" xr10:uidLastSave="{00000000-0000-0000-0000-000000000000}"/>
  <bookViews>
    <workbookView xWindow="11550" yWindow="705" windowWidth="16740" windowHeight="13680" firstSheet="2" activeTab="3" xr2:uid="{3ADB5328-18A8-4FD2-9F89-5804157CEA5B}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3" l="1"/>
  <c r="I22" i="3"/>
  <c r="V71" i="2" l="1"/>
  <c r="R71" i="2"/>
  <c r="S71" i="2"/>
  <c r="T71" i="2"/>
  <c r="U71" i="2"/>
  <c r="W71" i="2"/>
  <c r="X71" i="2"/>
  <c r="Q71" i="2"/>
  <c r="V238" i="4" l="1"/>
  <c r="S238" i="4"/>
  <c r="Q238" i="4"/>
  <c r="L238" i="4"/>
  <c r="N237" i="4"/>
  <c r="N236" i="4"/>
  <c r="N235" i="4"/>
  <c r="I234" i="4"/>
  <c r="N234" i="4" s="1"/>
  <c r="N233" i="4"/>
  <c r="J233" i="4"/>
  <c r="N232" i="4"/>
  <c r="J232" i="4"/>
  <c r="N231" i="4"/>
  <c r="J231" i="4"/>
  <c r="N230" i="4"/>
  <c r="J230" i="4"/>
  <c r="N229" i="4"/>
  <c r="J229" i="4"/>
  <c r="N228" i="4"/>
  <c r="J228" i="4"/>
  <c r="N227" i="4"/>
  <c r="J227" i="4"/>
  <c r="N226" i="4"/>
  <c r="J226" i="4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J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X43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8" i="4" l="1"/>
  <c r="N241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5" i="3"/>
  <c r="S225" i="3"/>
  <c r="Q225" i="3"/>
  <c r="L225" i="3"/>
  <c r="N224" i="3"/>
  <c r="N223" i="3"/>
  <c r="N222" i="3"/>
  <c r="I221" i="3"/>
  <c r="N221" i="3" s="1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J150" i="3"/>
  <c r="N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5" i="3" l="1"/>
  <c r="N228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<sst xmlns="http://schemas.openxmlformats.org/spreadsheetml/2006/main" count="1056" uniqueCount="349">
  <si>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</si>
  <si>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</si>
  <si>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</si>
  <si>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</si>
  <si>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</si>
  <si>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</si>
  <si>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</si>
  <si>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</si>
  <si>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</si>
  <si>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</si>
  <si>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</si>
  <si>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</si>
  <si>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</si>
  <si>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</si>
  <si>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</si>
  <si>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</si>
  <si>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</si>
  <si>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</si>
  <si>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</si>
  <si>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</si>
  <si>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</si>
  <si>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</si>
  <si>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</si>
  <si>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</si>
  <si>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</si>
  <si>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</si>
  <si>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</si>
  <si>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</si>
  <si>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</si>
  <si>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</si>
  <si>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</si>
  <si>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</si>
  <si>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</si>
  <si>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</si>
  <si>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</si>
  <si>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</si>
  <si>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</si>
  <si>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</si>
  <si>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</si>
  <si>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</si>
  <si>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</si>
  <si>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</si>
  <si>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</si>
  <si>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</si>
  <si>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</si>
  <si>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</si>
  <si>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</si>
  <si>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</si>
  <si>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</si>
  <si>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</si>
  <si>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</si>
  <si>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</si>
  <si>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</si>
  <si>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</si>
  <si>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</si>
  <si>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</si>
  <si>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</si>
  <si>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</si>
  <si>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</si>
  <si>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</si>
  <si>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</si>
  <si>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</si>
  <si>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</si>
  <si>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</si>
  <si>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</si>
  <si>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</si>
  <si>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</si>
  <si>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</si>
  <si>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</si>
  <si>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</si>
  <si>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</si>
  <si>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</si>
  <si>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</si>
  <si>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</si>
  <si>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</si>
  <si>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</si>
  <si>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</si>
  <si>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</si>
  <si>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</si>
  <si>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</si>
  <si>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</si>
  <si>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</si>
  <si>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</si>
  <si>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</si>
  <si>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</si>
  <si>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</si>
  <si>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</si>
  <si>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</si>
  <si>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</si>
  <si>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</si>
  <si>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</si>
  <si>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</si>
  <si>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</si>
  <si>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</si>
  <si>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</si>
  <si>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</si>
  <si>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</si>
  <si>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</si>
  <si>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</si>
  <si>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</si>
  <si>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</si>
  <si>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</si>
  <si>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</si>
  <si>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</si>
  <si>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</si>
  <si>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</si>
  <si>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</si>
  <si>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</si>
  <si>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</si>
  <si>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</si>
  <si>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</si>
  <si>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</si>
  <si>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</si>
  <si>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</si>
  <si>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</si>
  <si>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</si>
  <si>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</si>
  <si>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</si>
  <si>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</si>
  <si>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</si>
  <si>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</si>
  <si>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</si>
  <si>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</si>
  <si>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</si>
  <si>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</si>
  <si>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</si>
  <si>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</si>
  <si>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</si>
  <si>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</si>
  <si>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</si>
  <si>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</si>
  <si>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</si>
  <si>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</si>
  <si>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</si>
  <si>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</si>
  <si>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</si>
  <si>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</si>
  <si>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</si>
  <si>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</si>
  <si>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</si>
  <si>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</si>
  <si>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</si>
  <si>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</si>
  <si>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</si>
  <si>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</si>
  <si>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</si>
  <si>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</si>
  <si>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</si>
  <si>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</si>
  <si>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</si>
  <si>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</si>
  <si>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</si>
  <si>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</si>
  <si>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</si>
  <si>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</si>
  <si>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</si>
  <si>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</si>
  <si>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</si>
  <si>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</si>
  <si>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</si>
  <si>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</si>
  <si>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</si>
  <si>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</si>
  <si>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</si>
  <si>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</si>
  <si>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</si>
  <si>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</si>
  <si>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</si>
  <si>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</si>
  <si>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</si>
  <si>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</si>
  <si>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</si>
  <si>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</si>
  <si>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</si>
  <si>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</si>
  <si>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</si>
  <si>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</si>
  <si>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</si>
  <si>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</si>
  <si>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</si>
  <si>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</si>
  <si>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</si>
  <si>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</si>
  <si>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</si>
  <si>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</si>
  <si>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</si>
  <si>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</si>
  <si>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</si>
  <si>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</si>
  <si>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</si>
  <si>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</si>
  <si>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</si>
  <si>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</si>
  <si>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</si>
  <si>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</si>
  <si>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</si>
  <si>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</si>
  <si>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</si>
  <si>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</si>
  <si>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</si>
  <si>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</si>
  <si>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</si>
  <si>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</si>
  <si>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</si>
  <si>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</si>
  <si>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</si>
  <si>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</si>
  <si>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</si>
  <si>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</si>
  <si>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</si>
  <si>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</si>
  <si>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</si>
  <si>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</si>
  <si>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</si>
  <si>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</si>
  <si>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</si>
  <si>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</si>
  <si>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</si>
  <si>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</si>
  <si>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</si>
  <si>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</si>
  <si>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</si>
  <si>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</si>
  <si>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</si>
  <si>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</si>
  <si>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</si>
  <si>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</si>
  <si>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</si>
  <si>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</si>
  <si>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</si>
  <si>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</si>
  <si>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</si>
  <si>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</si>
  <si>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</si>
  <si>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</si>
  <si>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</si>
  <si>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</si>
  <si>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</si>
  <si>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</si>
  <si>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</si>
  <si>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</si>
  <si>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</si>
  <si>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</si>
  <si>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</si>
  <si>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</si>
  <si>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</si>
  <si>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</si>
  <si>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</si>
  <si>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</si>
  <si>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</si>
  <si>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</si>
  <si>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</si>
  <si>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</si>
  <si>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</si>
  <si>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</si>
  <si>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</si>
  <si>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</si>
  <si>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</si>
  <si>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</si>
  <si>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</si>
  <si>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</si>
  <si>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</si>
  <si>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</si>
  <si>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</si>
  <si>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</si>
  <si>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</si>
  <si>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</si>
  <si>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</si>
  <si>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</si>
  <si>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</si>
  <si>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</si>
  <si>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</si>
  <si>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</si>
  <si>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</si>
  <si>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</si>
  <si>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</si>
  <si>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</si>
  <si>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</si>
  <si>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</si>
  <si>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</si>
  <si>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</si>
  <si>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</si>
  <si>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</si>
  <si>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</si>
  <si>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</si>
  <si>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</si>
  <si>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</si>
  <si>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</si>
  <si>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</si>
  <si>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</si>
  <si>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</si>
  <si>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</si>
  <si>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</si>
  <si>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</si>
  <si>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</si>
  <si>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</si>
  <si>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</si>
  <si>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</si>
  <si>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</si>
  <si>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</si>
  <si>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</si>
  <si>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</si>
  <si>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</si>
  <si>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</si>
  <si>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</si>
  <si>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</si>
  <si>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</si>
  <si>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</si>
  <si>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</si>
  <si>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</si>
  <si>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AGROPECUARI AEL TOPETE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</si>
  <si>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</si>
  <si>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</si>
  <si>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</si>
  <si>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</si>
  <si>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</si>
  <si>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</si>
  <si>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</si>
  <si>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</si>
  <si>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</si>
  <si>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</si>
  <si>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</si>
  <si>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</si>
  <si>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</si>
  <si>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</si>
  <si>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</si>
  <si>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</si>
  <si>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18194--</t>
  </si>
  <si>
    <t>18187--</t>
  </si>
  <si>
    <t>18243--</t>
  </si>
  <si>
    <t>18206--</t>
  </si>
  <si>
    <t>18230--</t>
  </si>
  <si>
    <t>18235--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</si>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</sst>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7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13" fillId="0" borderId="23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1" xfId="0" applyNumberFormat="1" applyFont="1" applyFill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CC"/>
      <color rgb="FF800000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5D39-6D95-4390-B014-51231B05F761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00" t="s">
        <v>22</v>
      </c>
      <c r="B1" s="600"/>
      <c r="C1" s="600"/>
      <c r="D1" s="600"/>
      <c r="E1" s="600"/>
      <c r="F1" s="600"/>
      <c r="G1" s="600"/>
      <c r="H1" s="600"/>
      <c r="I1" s="600"/>
      <c r="J1" s="60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598" t="s">
        <v>99</v>
      </c>
      <c r="X1" s="599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Q2" s="10"/>
      <c r="R2" s="11"/>
      <c r="S2" s="12"/>
      <c r="T2" s="13"/>
      <c r="U2" s="14"/>
      <c r="V2" s="15"/>
      <c r="W2" s="387"/>
      <c r="X2" s="388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2" t="s">
        <v>17</v>
      </c>
      <c r="U3" s="385"/>
      <c r="V3" s="386" t="s">
        <v>15</v>
      </c>
      <c r="W3" s="389" t="s">
        <v>106</v>
      </c>
      <c r="X3" s="390" t="s">
        <v>15</v>
      </c>
    </row>
    <row r="4" spans="1:24" ht="18" thickTop="1" x14ac:dyDescent="0.3">
      <c r="A4" s="60" t="s">
        <v>45</v>
      </c>
      <c r="B4" s="372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3">
        <v>15600</v>
      </c>
      <c r="G4" s="374">
        <v>44199</v>
      </c>
      <c r="H4" s="355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5" t="s">
        <v>35</v>
      </c>
      <c r="P4" s="376">
        <v>44223</v>
      </c>
      <c r="Q4" s="377">
        <v>18379.04</v>
      </c>
      <c r="R4" s="378">
        <v>44223</v>
      </c>
      <c r="S4" s="67"/>
      <c r="T4" s="379"/>
      <c r="U4" s="383" t="s">
        <v>130</v>
      </c>
      <c r="V4" s="384">
        <v>5568</v>
      </c>
      <c r="W4" s="380" t="s">
        <v>100</v>
      </c>
      <c r="X4" s="381">
        <v>3960</v>
      </c>
    </row>
    <row r="5" spans="1:24" ht="17.25" x14ac:dyDescent="0.3">
      <c r="A5" s="45" t="s">
        <v>45</v>
      </c>
      <c r="B5" s="372" t="s">
        <v>25</v>
      </c>
      <c r="C5" s="46" t="s">
        <v>104</v>
      </c>
      <c r="D5" s="47">
        <v>45</v>
      </c>
      <c r="E5" s="47">
        <f t="shared" si="0"/>
        <v>793350</v>
      </c>
      <c r="F5" s="373">
        <v>17630</v>
      </c>
      <c r="G5" s="374">
        <v>44201</v>
      </c>
      <c r="H5" s="355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5" t="s">
        <v>35</v>
      </c>
      <c r="P5" s="376">
        <v>44225</v>
      </c>
      <c r="Q5" s="377">
        <v>18379.04</v>
      </c>
      <c r="R5" s="378">
        <v>44225</v>
      </c>
      <c r="S5" s="67"/>
      <c r="T5" s="379"/>
      <c r="U5" s="43" t="s">
        <v>130</v>
      </c>
      <c r="V5" s="44">
        <v>5568</v>
      </c>
      <c r="W5" s="380" t="s">
        <v>100</v>
      </c>
      <c r="X5" s="381">
        <v>3960</v>
      </c>
    </row>
    <row r="6" spans="1:24" ht="18" thickBot="1" x14ac:dyDescent="0.35">
      <c r="A6" s="266" t="s">
        <v>24</v>
      </c>
      <c r="B6" s="267" t="s">
        <v>25</v>
      </c>
      <c r="C6" s="369" t="s">
        <v>72</v>
      </c>
      <c r="D6" s="370">
        <v>45</v>
      </c>
      <c r="E6" s="371">
        <f>D6*F6</f>
        <v>751050</v>
      </c>
      <c r="F6" s="270">
        <v>16690</v>
      </c>
      <c r="G6" s="271">
        <v>44202</v>
      </c>
      <c r="H6" s="354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7" t="s">
        <v>35</v>
      </c>
      <c r="P6" s="358">
        <v>44229</v>
      </c>
      <c r="Q6" s="359"/>
      <c r="R6" s="360"/>
      <c r="S6" s="41"/>
      <c r="T6" s="42"/>
      <c r="U6" s="43" t="s">
        <v>59</v>
      </c>
      <c r="V6" s="44">
        <v>0</v>
      </c>
      <c r="W6" s="43" t="s">
        <v>59</v>
      </c>
      <c r="X6" s="363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5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7" t="s">
        <v>35</v>
      </c>
      <c r="P7" s="358">
        <v>44229</v>
      </c>
      <c r="Q7" s="359">
        <v>18379.04</v>
      </c>
      <c r="R7" s="360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3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3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5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7" t="s">
        <v>35</v>
      </c>
      <c r="P9" s="358">
        <v>44229</v>
      </c>
      <c r="Q9" s="359">
        <v>18379.04</v>
      </c>
      <c r="R9" s="360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3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3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5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7" t="s">
        <v>35</v>
      </c>
      <c r="P11" s="358">
        <v>44230</v>
      </c>
      <c r="Q11" s="359">
        <v>18379.04</v>
      </c>
      <c r="R11" s="360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3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3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6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7" t="s">
        <v>35</v>
      </c>
      <c r="P13" s="358">
        <v>44231</v>
      </c>
      <c r="Q13" s="359">
        <v>18287.14</v>
      </c>
      <c r="R13" s="360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3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6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7" t="s">
        <v>35</v>
      </c>
      <c r="P14" s="358">
        <v>44230</v>
      </c>
      <c r="Q14" s="359">
        <v>4582</v>
      </c>
      <c r="R14" s="360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3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5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7" t="s">
        <v>35</v>
      </c>
      <c r="P15" s="358">
        <v>44238</v>
      </c>
      <c r="Q15" s="123"/>
      <c r="R15" s="396"/>
      <c r="S15" s="41"/>
      <c r="T15" s="42"/>
      <c r="U15" s="43" t="s">
        <v>59</v>
      </c>
      <c r="V15" s="44">
        <v>0</v>
      </c>
      <c r="W15" s="43" t="s">
        <v>59</v>
      </c>
      <c r="X15" s="363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6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7" t="s">
        <v>35</v>
      </c>
      <c r="P16" s="358">
        <v>44232</v>
      </c>
      <c r="Q16" s="359">
        <v>18379.04</v>
      </c>
      <c r="R16" s="360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3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6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7" t="s">
        <v>35</v>
      </c>
      <c r="P17" s="358">
        <v>44231</v>
      </c>
      <c r="Q17" s="359">
        <v>4582</v>
      </c>
      <c r="R17" s="360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3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5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7" t="s">
        <v>35</v>
      </c>
      <c r="P18" s="358">
        <v>44235</v>
      </c>
      <c r="Q18" s="359">
        <v>18379.04</v>
      </c>
      <c r="R18" s="360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3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5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7" t="s">
        <v>35</v>
      </c>
      <c r="P19" s="358">
        <v>44232</v>
      </c>
      <c r="Q19" s="359">
        <v>4582</v>
      </c>
      <c r="R19" s="360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3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6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7" t="s">
        <v>35</v>
      </c>
      <c r="P20" s="358">
        <v>44236</v>
      </c>
      <c r="Q20" s="359">
        <v>21127.89</v>
      </c>
      <c r="R20" s="360">
        <v>44236</v>
      </c>
      <c r="S20" s="41"/>
      <c r="T20" s="42"/>
      <c r="U20" s="403" t="s">
        <v>148</v>
      </c>
      <c r="V20" s="404">
        <v>5568</v>
      </c>
      <c r="W20" s="43" t="s">
        <v>100</v>
      </c>
      <c r="X20" s="363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6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7" t="s">
        <v>35</v>
      </c>
      <c r="P21" s="358">
        <v>44235</v>
      </c>
      <c r="Q21" s="359">
        <v>1832.8</v>
      </c>
      <c r="R21" s="360">
        <v>44235</v>
      </c>
      <c r="S21" s="41"/>
      <c r="T21" s="42"/>
      <c r="U21" s="403" t="s">
        <v>148</v>
      </c>
      <c r="V21" s="404">
        <v>0</v>
      </c>
      <c r="W21" s="43" t="s">
        <v>100</v>
      </c>
      <c r="X21" s="363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5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7" t="s">
        <v>35</v>
      </c>
      <c r="P22" s="358">
        <v>44242</v>
      </c>
      <c r="Q22" s="359">
        <v>21127.89</v>
      </c>
      <c r="R22" s="360">
        <v>44242</v>
      </c>
      <c r="S22" s="41"/>
      <c r="T22" s="42"/>
      <c r="U22" s="403" t="s">
        <v>148</v>
      </c>
      <c r="V22" s="404">
        <v>5568</v>
      </c>
      <c r="W22" s="43" t="s">
        <v>100</v>
      </c>
      <c r="X22" s="363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5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7" t="s">
        <v>35</v>
      </c>
      <c r="P23" s="358">
        <v>44239</v>
      </c>
      <c r="Q23" s="359">
        <v>1832.8</v>
      </c>
      <c r="R23" s="360">
        <v>44239</v>
      </c>
      <c r="S23" s="41"/>
      <c r="T23" s="42"/>
      <c r="U23" s="403" t="s">
        <v>148</v>
      </c>
      <c r="V23" s="404">
        <v>0</v>
      </c>
      <c r="W23" s="43" t="s">
        <v>100</v>
      </c>
      <c r="X23" s="363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5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7" t="s">
        <v>35</v>
      </c>
      <c r="P24" s="358">
        <v>44246</v>
      </c>
      <c r="Q24" s="359"/>
      <c r="R24" s="360"/>
      <c r="S24" s="41"/>
      <c r="T24" s="42"/>
      <c r="U24" s="403" t="s">
        <v>59</v>
      </c>
      <c r="V24" s="404">
        <v>0</v>
      </c>
      <c r="W24" s="43" t="s">
        <v>59</v>
      </c>
      <c r="X24" s="363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5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61" t="s">
        <v>35</v>
      </c>
      <c r="P25" s="358">
        <v>44249</v>
      </c>
      <c r="Q25" s="359"/>
      <c r="R25" s="362"/>
      <c r="S25" s="65"/>
      <c r="T25" s="65"/>
      <c r="U25" s="403" t="s">
        <v>59</v>
      </c>
      <c r="V25" s="404">
        <v>0</v>
      </c>
      <c r="W25" s="43" t="s">
        <v>59</v>
      </c>
      <c r="X25" s="363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5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7" t="s">
        <v>35</v>
      </c>
      <c r="P26" s="358">
        <v>44243</v>
      </c>
      <c r="Q26" s="359">
        <v>18379.04</v>
      </c>
      <c r="R26" s="360">
        <v>44243</v>
      </c>
      <c r="S26" s="41"/>
      <c r="T26" s="42"/>
      <c r="U26" s="403" t="s">
        <v>148</v>
      </c>
      <c r="V26" s="404">
        <v>5568</v>
      </c>
      <c r="W26" s="43" t="s">
        <v>100</v>
      </c>
      <c r="X26" s="363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5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7" t="s">
        <v>35</v>
      </c>
      <c r="P27" s="358">
        <v>44249</v>
      </c>
      <c r="Q27" s="359">
        <v>18379.04</v>
      </c>
      <c r="R27" s="360">
        <v>44249</v>
      </c>
      <c r="S27" s="41"/>
      <c r="T27" s="42"/>
      <c r="U27" s="403" t="s">
        <v>148</v>
      </c>
      <c r="V27" s="404">
        <v>5568</v>
      </c>
      <c r="W27" s="43" t="s">
        <v>100</v>
      </c>
      <c r="X27" s="363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5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7" t="s">
        <v>35</v>
      </c>
      <c r="P28" s="358">
        <v>44250</v>
      </c>
      <c r="Q28" s="359">
        <v>18379.04</v>
      </c>
      <c r="R28" s="360">
        <v>44250</v>
      </c>
      <c r="S28" s="67"/>
      <c r="T28" s="67"/>
      <c r="U28" s="403" t="s">
        <v>148</v>
      </c>
      <c r="V28" s="404">
        <v>5568</v>
      </c>
      <c r="W28" s="43" t="s">
        <v>100</v>
      </c>
      <c r="X28" s="363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5" t="s">
        <v>137</v>
      </c>
      <c r="I29" s="51">
        <v>22460</v>
      </c>
      <c r="J29" s="35">
        <f t="shared" si="6"/>
        <v>4670</v>
      </c>
      <c r="K29" s="56">
        <v>31</v>
      </c>
      <c r="L29" s="402">
        <v>-54</v>
      </c>
      <c r="M29" s="52"/>
      <c r="N29" s="57">
        <f t="shared" si="4"/>
        <v>696260</v>
      </c>
      <c r="O29" s="357" t="s">
        <v>35</v>
      </c>
      <c r="P29" s="358">
        <v>44251</v>
      </c>
      <c r="Q29" s="359">
        <v>18379.04</v>
      </c>
      <c r="R29" s="360">
        <v>44251</v>
      </c>
      <c r="S29" s="67"/>
      <c r="T29" s="67"/>
      <c r="U29" s="403" t="s">
        <v>148</v>
      </c>
      <c r="V29" s="404">
        <v>5568</v>
      </c>
      <c r="W29" s="43" t="s">
        <v>100</v>
      </c>
      <c r="X29" s="363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5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7" t="s">
        <v>35</v>
      </c>
      <c r="P30" s="358">
        <v>44253</v>
      </c>
      <c r="Q30" s="359">
        <v>18379.04</v>
      </c>
      <c r="R30" s="360">
        <v>44253</v>
      </c>
      <c r="S30" s="67"/>
      <c r="T30" s="67"/>
      <c r="U30" s="403" t="s">
        <v>148</v>
      </c>
      <c r="V30" s="404">
        <v>5568</v>
      </c>
      <c r="W30" s="43" t="s">
        <v>100</v>
      </c>
      <c r="X30" s="363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3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3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3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3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3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3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3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3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3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4"/>
      <c r="X40" s="365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4"/>
      <c r="X41" s="366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4"/>
      <c r="X42" s="366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4"/>
      <c r="X43" s="366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4"/>
      <c r="X44" s="366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4"/>
      <c r="X45" s="366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4"/>
      <c r="X46" s="366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7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8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20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3"/>
      <c r="P54" s="334"/>
      <c r="Q54" s="81"/>
      <c r="R54" s="82"/>
      <c r="S54" s="83"/>
      <c r="T54" s="83"/>
      <c r="U54" s="84"/>
      <c r="V54" s="85"/>
    </row>
    <row r="55" spans="1:24" s="328" customFormat="1" ht="17.25" x14ac:dyDescent="0.3">
      <c r="A55" s="613" t="s">
        <v>55</v>
      </c>
      <c r="B55" s="329" t="s">
        <v>56</v>
      </c>
      <c r="C55" s="601" t="s">
        <v>62</v>
      </c>
      <c r="D55" s="330"/>
      <c r="E55" s="47"/>
      <c r="F55" s="321">
        <v>319.5</v>
      </c>
      <c r="G55" s="322">
        <v>44200</v>
      </c>
      <c r="H55" s="603">
        <v>195</v>
      </c>
      <c r="I55" s="275">
        <v>319.5</v>
      </c>
      <c r="J55" s="35">
        <f t="shared" si="6"/>
        <v>0</v>
      </c>
      <c r="K55" s="323">
        <v>74.5</v>
      </c>
      <c r="L55" s="324"/>
      <c r="M55" s="324"/>
      <c r="N55" s="332">
        <f t="shared" si="4"/>
        <v>23802.75</v>
      </c>
      <c r="O55" s="615" t="s">
        <v>35</v>
      </c>
      <c r="P55" s="617">
        <v>44222</v>
      </c>
      <c r="Q55" s="94"/>
      <c r="R55" s="325"/>
      <c r="S55" s="67"/>
      <c r="T55" s="67"/>
      <c r="U55" s="326"/>
      <c r="V55" s="327"/>
      <c r="W55"/>
      <c r="X55"/>
    </row>
    <row r="56" spans="1:24" ht="18" thickBot="1" x14ac:dyDescent="0.35">
      <c r="A56" s="614"/>
      <c r="B56" s="329" t="s">
        <v>58</v>
      </c>
      <c r="C56" s="602"/>
      <c r="D56" s="331"/>
      <c r="E56" s="47"/>
      <c r="F56" s="51">
        <v>184.1</v>
      </c>
      <c r="G56" s="87">
        <v>44200</v>
      </c>
      <c r="H56" s="604"/>
      <c r="I56" s="48">
        <v>184.1</v>
      </c>
      <c r="J56" s="35">
        <f t="shared" si="6"/>
        <v>0</v>
      </c>
      <c r="K56" s="36">
        <v>80</v>
      </c>
      <c r="L56" s="52"/>
      <c r="M56" s="52"/>
      <c r="N56" s="332">
        <f t="shared" si="4"/>
        <v>14728</v>
      </c>
      <c r="O56" s="616"/>
      <c r="P56" s="618"/>
      <c r="Q56" s="94"/>
      <c r="R56" s="40"/>
      <c r="S56" s="67"/>
      <c r="T56" s="67"/>
      <c r="U56" s="43"/>
      <c r="V56" s="44"/>
    </row>
    <row r="57" spans="1:24" ht="32.25" thickBot="1" x14ac:dyDescent="0.35">
      <c r="A57" s="335" t="s">
        <v>55</v>
      </c>
      <c r="B57" s="329" t="s">
        <v>56</v>
      </c>
      <c r="C57" s="339" t="s">
        <v>63</v>
      </c>
      <c r="D57" s="331"/>
      <c r="E57" s="47"/>
      <c r="F57" s="51">
        <v>1249.2</v>
      </c>
      <c r="G57" s="87">
        <v>44200</v>
      </c>
      <c r="H57" s="336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2">
        <f t="shared" si="4"/>
        <v>93065.400000000009</v>
      </c>
      <c r="O57" s="337" t="s">
        <v>35</v>
      </c>
      <c r="P57" s="338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605" t="s">
        <v>55</v>
      </c>
      <c r="B60" s="292" t="s">
        <v>58</v>
      </c>
      <c r="C60" s="607" t="s">
        <v>57</v>
      </c>
      <c r="D60" s="293"/>
      <c r="E60" s="93"/>
      <c r="F60" s="51">
        <v>195.3</v>
      </c>
      <c r="G60" s="87">
        <v>44207</v>
      </c>
      <c r="H60" s="60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623" t="s">
        <v>35</v>
      </c>
      <c r="P60" s="61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606"/>
      <c r="B61" s="292" t="s">
        <v>56</v>
      </c>
      <c r="C61" s="608"/>
      <c r="D61" s="293"/>
      <c r="E61" s="93"/>
      <c r="F61" s="51">
        <v>344.7</v>
      </c>
      <c r="G61" s="87">
        <v>44207</v>
      </c>
      <c r="H61" s="61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624"/>
      <c r="P61" s="61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3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619" t="s">
        <v>55</v>
      </c>
      <c r="B63" s="86" t="s">
        <v>58</v>
      </c>
      <c r="C63" s="590" t="s">
        <v>115</v>
      </c>
      <c r="D63" s="91"/>
      <c r="E63" s="93"/>
      <c r="F63" s="51">
        <v>413.7</v>
      </c>
      <c r="G63" s="49">
        <v>44211</v>
      </c>
      <c r="H63" s="626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628" t="s">
        <v>35</v>
      </c>
      <c r="P63" s="59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620"/>
      <c r="B64" s="86" t="s">
        <v>56</v>
      </c>
      <c r="C64" s="625"/>
      <c r="D64" s="91"/>
      <c r="E64" s="93"/>
      <c r="F64" s="51">
        <v>542.70000000000005</v>
      </c>
      <c r="G64" s="422">
        <v>44211</v>
      </c>
      <c r="H64" s="627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629"/>
      <c r="P64" s="597"/>
      <c r="Q64" s="94"/>
      <c r="R64" s="40"/>
      <c r="S64" s="41"/>
      <c r="T64" s="42"/>
      <c r="U64" s="43"/>
      <c r="V64" s="44"/>
    </row>
    <row r="65" spans="1:22" ht="31.5" customHeight="1" x14ac:dyDescent="0.3">
      <c r="A65" s="632" t="s">
        <v>55</v>
      </c>
      <c r="B65" s="398" t="s">
        <v>56</v>
      </c>
      <c r="C65" s="634" t="s">
        <v>127</v>
      </c>
      <c r="D65" s="91"/>
      <c r="E65" s="93"/>
      <c r="F65" s="51">
        <v>874.2</v>
      </c>
      <c r="G65" s="423">
        <v>44214</v>
      </c>
      <c r="H65" s="627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630" t="s">
        <v>35</v>
      </c>
      <c r="P65" s="574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633"/>
      <c r="B66" s="398" t="s">
        <v>56</v>
      </c>
      <c r="C66" s="635"/>
      <c r="D66" s="96"/>
      <c r="E66" s="97"/>
      <c r="F66" s="51">
        <v>265.60000000000002</v>
      </c>
      <c r="G66" s="422">
        <v>44214</v>
      </c>
      <c r="H66" s="63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631"/>
      <c r="P66" s="575"/>
      <c r="Q66" s="94"/>
      <c r="R66" s="40"/>
      <c r="S66" s="41"/>
      <c r="T66" s="42"/>
      <c r="U66" s="43"/>
      <c r="V66" s="44"/>
    </row>
    <row r="67" spans="1:22" ht="17.25" customHeight="1" x14ac:dyDescent="0.3">
      <c r="A67" s="588" t="s">
        <v>55</v>
      </c>
      <c r="B67" s="398" t="s">
        <v>56</v>
      </c>
      <c r="C67" s="590" t="s">
        <v>186</v>
      </c>
      <c r="D67" s="96"/>
      <c r="E67" s="97"/>
      <c r="F67" s="421">
        <v>327.7</v>
      </c>
      <c r="G67" s="592">
        <v>44216</v>
      </c>
      <c r="H67" s="594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630" t="s">
        <v>35</v>
      </c>
      <c r="P67" s="574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589"/>
      <c r="B68" s="398" t="s">
        <v>58</v>
      </c>
      <c r="C68" s="591"/>
      <c r="D68" s="96"/>
      <c r="E68" s="97"/>
      <c r="F68" s="421">
        <v>308.2</v>
      </c>
      <c r="G68" s="593"/>
      <c r="H68" s="595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631"/>
      <c r="P68" s="575"/>
      <c r="Q68" s="94"/>
      <c r="R68" s="40"/>
      <c r="S68" s="41"/>
      <c r="T68" s="42"/>
      <c r="U68" s="43"/>
      <c r="V68" s="44"/>
    </row>
    <row r="69" spans="1:22" ht="32.25" thickTop="1" x14ac:dyDescent="0.3">
      <c r="A69" s="399" t="s">
        <v>55</v>
      </c>
      <c r="B69" s="398" t="s">
        <v>56</v>
      </c>
      <c r="C69" s="393" t="s">
        <v>128</v>
      </c>
      <c r="D69" s="96"/>
      <c r="E69" s="97"/>
      <c r="F69" s="51">
        <v>1734</v>
      </c>
      <c r="G69" s="423">
        <v>44221</v>
      </c>
      <c r="H69" s="397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400" t="s">
        <v>35</v>
      </c>
      <c r="P69" s="401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9"/>
      <c r="B70" s="428"/>
      <c r="C70" s="429"/>
      <c r="D70" s="96"/>
      <c r="E70" s="97"/>
      <c r="F70" s="421"/>
      <c r="G70" s="430"/>
      <c r="H70" s="431"/>
      <c r="I70" s="48"/>
      <c r="J70" s="35"/>
      <c r="K70" s="36"/>
      <c r="L70" s="52"/>
      <c r="M70" s="52"/>
      <c r="N70" s="38"/>
      <c r="O70" s="432"/>
      <c r="P70" s="433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4" t="s">
        <v>170</v>
      </c>
      <c r="B71" s="438" t="s">
        <v>172</v>
      </c>
      <c r="C71" s="409" t="s">
        <v>177</v>
      </c>
      <c r="D71" s="91"/>
      <c r="E71" s="93"/>
      <c r="F71" s="421">
        <f>65.5+149.1+66.3</f>
        <v>280.89999999999998</v>
      </c>
      <c r="G71" s="425">
        <v>44211</v>
      </c>
      <c r="H71" s="434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7" t="s">
        <v>35</v>
      </c>
      <c r="P71" s="426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5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9" t="s">
        <v>171</v>
      </c>
      <c r="B74" s="437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5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61" t="s">
        <v>35</v>
      </c>
      <c r="P74" s="358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5" t="s">
        <v>171</v>
      </c>
      <c r="B76" s="436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5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61" t="s">
        <v>35</v>
      </c>
      <c r="P76" s="358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42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586" t="s">
        <v>171</v>
      </c>
      <c r="B78" s="444" t="s">
        <v>172</v>
      </c>
      <c r="C78" s="580" t="s">
        <v>180</v>
      </c>
      <c r="D78" s="441"/>
      <c r="E78" s="97"/>
      <c r="F78" s="51">
        <v>151.80000000000001</v>
      </c>
      <c r="G78" s="49">
        <v>44221</v>
      </c>
      <c r="H78" s="582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630" t="s">
        <v>35</v>
      </c>
      <c r="P78" s="576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587"/>
      <c r="B79" s="440" t="s">
        <v>181</v>
      </c>
      <c r="C79" s="581"/>
      <c r="D79" s="441"/>
      <c r="E79" s="97"/>
      <c r="F79" s="51">
        <v>441</v>
      </c>
      <c r="G79" s="49">
        <v>44221</v>
      </c>
      <c r="H79" s="583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631"/>
      <c r="P79" s="577"/>
      <c r="Q79" s="39"/>
      <c r="R79" s="40"/>
      <c r="S79" s="41"/>
      <c r="T79" s="41"/>
      <c r="U79" s="43"/>
      <c r="V79" s="44"/>
    </row>
    <row r="80" spans="1:22" ht="17.25" x14ac:dyDescent="0.3">
      <c r="A80" s="578" t="s">
        <v>171</v>
      </c>
      <c r="B80" s="440" t="s">
        <v>181</v>
      </c>
      <c r="C80" s="580" t="s">
        <v>182</v>
      </c>
      <c r="D80" s="441"/>
      <c r="E80" s="97"/>
      <c r="F80" s="51">
        <v>103</v>
      </c>
      <c r="G80" s="49">
        <v>44226</v>
      </c>
      <c r="H80" s="582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584" t="s">
        <v>35</v>
      </c>
      <c r="P80" s="574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579"/>
      <c r="B81" s="445" t="s">
        <v>172</v>
      </c>
      <c r="C81" s="581"/>
      <c r="D81" s="441"/>
      <c r="E81" s="97"/>
      <c r="F81" s="51">
        <f>23.2+20+94.2</f>
        <v>137.4</v>
      </c>
      <c r="G81" s="49">
        <v>44226</v>
      </c>
      <c r="H81" s="583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585"/>
      <c r="P81" s="575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3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4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3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3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3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3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3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3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3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3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3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3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3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3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3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3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3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9"/>
      <c r="P122" s="315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300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300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9"/>
      <c r="P125" s="315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300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1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1"/>
      <c r="P128" s="316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3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300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9"/>
      <c r="P131" s="315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300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9"/>
      <c r="P133" s="315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9"/>
      <c r="P134" s="315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9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9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9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9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9"/>
      <c r="P139" s="315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9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300"/>
      <c r="P141" s="317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300"/>
      <c r="P142" s="317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3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3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3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1"/>
      <c r="P146" s="316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3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3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3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2"/>
      <c r="P150" s="318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2"/>
      <c r="P151" s="318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3"/>
      <c r="P152" s="317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3"/>
      <c r="P153" s="317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3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3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3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3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3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3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3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3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3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3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3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3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2"/>
      <c r="P166" s="318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3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3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3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3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3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3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3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3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3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3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3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3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3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3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3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3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3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3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3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3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3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3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3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3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3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3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3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3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3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3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3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3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3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3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3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3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3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3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3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3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3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3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3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3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3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3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3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3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3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3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300"/>
      <c r="P217" s="317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300"/>
      <c r="P218" s="317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300"/>
      <c r="P219" s="317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300"/>
      <c r="P220" s="317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300"/>
      <c r="P224" s="317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300"/>
      <c r="P225" s="317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300"/>
      <c r="P226" s="317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300"/>
      <c r="P227" s="317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4"/>
      <c r="P228" s="317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4"/>
      <c r="P229" s="317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4"/>
      <c r="P230" s="317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4"/>
      <c r="P231" s="317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4"/>
      <c r="P232" s="317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4"/>
      <c r="P233" s="317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4"/>
      <c r="P234" s="317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4"/>
      <c r="P235" s="317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621" t="s">
        <v>19</v>
      </c>
      <c r="G236" s="621"/>
      <c r="H236" s="62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4"/>
      <c r="P236" s="317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5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5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6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7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7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7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8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9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7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7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10"/>
      <c r="R247" s="222"/>
      <c r="S247" s="243"/>
      <c r="U247" s="245"/>
      <c r="V247"/>
    </row>
    <row r="248" spans="1:22" x14ac:dyDescent="0.25">
      <c r="A248" s="250"/>
      <c r="N248" s="199"/>
      <c r="O248" s="311"/>
      <c r="R248" s="222"/>
      <c r="S248" s="243"/>
      <c r="U248" s="245"/>
      <c r="V248"/>
    </row>
    <row r="249" spans="1:22" x14ac:dyDescent="0.25">
      <c r="A249" s="250"/>
      <c r="O249" s="311"/>
      <c r="S249" s="243"/>
      <c r="U249" s="245"/>
      <c r="V249"/>
    </row>
    <row r="250" spans="1:22" x14ac:dyDescent="0.25">
      <c r="A250" s="206"/>
      <c r="B250" s="207"/>
      <c r="N250" s="199"/>
      <c r="O250" s="307"/>
      <c r="S250" s="243"/>
      <c r="U250" s="245"/>
      <c r="V250"/>
    </row>
    <row r="251" spans="1:22" x14ac:dyDescent="0.25">
      <c r="A251" s="250"/>
      <c r="B251" s="207"/>
      <c r="N251" s="199"/>
      <c r="O251" s="307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7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7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7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9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9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9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9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9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9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9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9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9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9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9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9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9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8F90-F4A3-4E2A-BB2D-3A436C7C29D5}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600" t="s">
        <v>89</v>
      </c>
      <c r="B1" s="600"/>
      <c r="C1" s="600"/>
      <c r="D1" s="600"/>
      <c r="E1" s="600"/>
      <c r="F1" s="600"/>
      <c r="G1" s="600"/>
      <c r="H1" s="600"/>
      <c r="I1" s="600"/>
      <c r="J1" s="60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598" t="s">
        <v>99</v>
      </c>
      <c r="X1" s="599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Q2" s="10"/>
      <c r="R2" s="11"/>
      <c r="S2" s="12"/>
      <c r="T2" s="13"/>
      <c r="U2" s="14"/>
      <c r="V2" s="15"/>
      <c r="W2" s="387"/>
      <c r="X2" s="388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8"/>
      <c r="V3" s="419"/>
      <c r="W3" s="389" t="s">
        <v>106</v>
      </c>
      <c r="X3" s="413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4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61" t="s">
        <v>35</v>
      </c>
      <c r="P4" s="358">
        <v>44256</v>
      </c>
      <c r="Q4" s="359">
        <v>20028.099999999999</v>
      </c>
      <c r="R4" s="362">
        <v>44256</v>
      </c>
      <c r="S4" s="41"/>
      <c r="T4" s="42"/>
      <c r="U4" s="383" t="s">
        <v>216</v>
      </c>
      <c r="V4" s="384">
        <v>5568</v>
      </c>
      <c r="W4" s="416" t="s">
        <v>169</v>
      </c>
      <c r="X4" s="417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4" t="s">
        <v>169</v>
      </c>
      <c r="X5" s="415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5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61" t="s">
        <v>35</v>
      </c>
      <c r="P6" s="358">
        <v>44256</v>
      </c>
      <c r="Q6" s="359">
        <v>16287.14</v>
      </c>
      <c r="R6" s="362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3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5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61" t="s">
        <v>35</v>
      </c>
      <c r="P7" s="358">
        <v>44257</v>
      </c>
      <c r="Q7" s="359">
        <v>18379.04</v>
      </c>
      <c r="R7" s="362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3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5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61" t="s">
        <v>35</v>
      </c>
      <c r="P8" s="358">
        <v>44258</v>
      </c>
      <c r="Q8" s="359">
        <v>22959.3</v>
      </c>
      <c r="R8" s="362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3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5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61" t="s">
        <v>35</v>
      </c>
      <c r="P9" s="358">
        <v>44263</v>
      </c>
      <c r="Q9" s="359">
        <v>22959.3</v>
      </c>
      <c r="R9" s="362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3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5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61" t="s">
        <v>35</v>
      </c>
      <c r="P10" s="358">
        <v>44264</v>
      </c>
      <c r="Q10" s="359">
        <v>22959.3</v>
      </c>
      <c r="R10" s="362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3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5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61" t="s">
        <v>35</v>
      </c>
      <c r="P11" s="358">
        <v>44265</v>
      </c>
      <c r="Q11" s="359">
        <v>21127.89</v>
      </c>
      <c r="R11" s="362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3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5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61" t="s">
        <v>35</v>
      </c>
      <c r="P12" s="358">
        <v>44264</v>
      </c>
      <c r="Q12" s="359">
        <v>1832.8</v>
      </c>
      <c r="R12" s="362">
        <v>44264</v>
      </c>
      <c r="S12" s="41"/>
      <c r="T12" s="42"/>
      <c r="U12" s="43" t="s">
        <v>216</v>
      </c>
      <c r="V12" s="327">
        <v>0</v>
      </c>
      <c r="W12" s="43" t="s">
        <v>169</v>
      </c>
      <c r="X12" s="363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5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61" t="s">
        <v>35</v>
      </c>
      <c r="P13" s="358">
        <v>44267</v>
      </c>
      <c r="Q13" s="359">
        <v>22867.46</v>
      </c>
      <c r="R13" s="362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3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6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61" t="s">
        <v>35</v>
      </c>
      <c r="P14" s="358">
        <v>44271</v>
      </c>
      <c r="Q14" s="359">
        <v>18560.490000000002</v>
      </c>
      <c r="R14" s="362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3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6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61" t="s">
        <v>35</v>
      </c>
      <c r="P15" s="358">
        <v>44271</v>
      </c>
      <c r="Q15" s="359">
        <v>22959.3</v>
      </c>
      <c r="R15" s="362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3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5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61" t="s">
        <v>35</v>
      </c>
      <c r="P16" s="358">
        <v>44273</v>
      </c>
      <c r="Q16" s="359" t="s">
        <v>18</v>
      </c>
      <c r="R16" s="362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3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5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61" t="s">
        <v>35</v>
      </c>
      <c r="P17" s="358">
        <v>44271</v>
      </c>
      <c r="Q17" s="359">
        <v>4582</v>
      </c>
      <c r="R17" s="362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3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6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61" t="s">
        <v>35</v>
      </c>
      <c r="P18" s="358">
        <v>44273</v>
      </c>
      <c r="Q18" s="359">
        <v>18287.14</v>
      </c>
      <c r="R18" s="362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3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6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61" t="s">
        <v>35</v>
      </c>
      <c r="P19" s="358">
        <v>44271</v>
      </c>
      <c r="Q19" s="359">
        <v>4582</v>
      </c>
      <c r="R19" s="362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3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5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61" t="s">
        <v>35</v>
      </c>
      <c r="P20" s="358">
        <v>44277</v>
      </c>
      <c r="Q20" s="359">
        <v>22959.3</v>
      </c>
      <c r="R20" s="362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3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5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61" t="s">
        <v>35</v>
      </c>
      <c r="P21" s="358">
        <v>44274</v>
      </c>
      <c r="Q21" s="359">
        <v>18287.14</v>
      </c>
      <c r="R21" s="362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3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5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61" t="s">
        <v>35</v>
      </c>
      <c r="P22" s="358">
        <v>44277</v>
      </c>
      <c r="Q22" s="359">
        <v>4582</v>
      </c>
      <c r="R22" s="362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3">
        <v>0</v>
      </c>
    </row>
    <row r="23" spans="1:24" ht="33" thickTop="1" thickBot="1" x14ac:dyDescent="0.35">
      <c r="A23" s="420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5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61" t="s">
        <v>35</v>
      </c>
      <c r="P23" s="358">
        <v>44278</v>
      </c>
      <c r="Q23" s="359">
        <v>18379.04</v>
      </c>
      <c r="R23" s="362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3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5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61" t="s">
        <v>35</v>
      </c>
      <c r="P24" s="358">
        <v>44278</v>
      </c>
      <c r="Q24" s="359">
        <v>4582</v>
      </c>
      <c r="R24" s="362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3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5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61" t="s">
        <v>35</v>
      </c>
      <c r="P25" s="358">
        <v>44278</v>
      </c>
      <c r="Q25" s="359">
        <v>18379.04</v>
      </c>
      <c r="R25" s="362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3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5" t="s">
        <v>232</v>
      </c>
      <c r="I26" s="51">
        <v>5260</v>
      </c>
      <c r="J26" s="35">
        <f t="shared" si="3"/>
        <v>5260</v>
      </c>
      <c r="K26" s="460">
        <v>29.9</v>
      </c>
      <c r="L26" s="52"/>
      <c r="M26" s="52"/>
      <c r="N26" s="57">
        <f t="shared" si="1"/>
        <v>157274</v>
      </c>
      <c r="O26" s="361" t="s">
        <v>35</v>
      </c>
      <c r="P26" s="358">
        <v>44279</v>
      </c>
      <c r="Q26" s="359">
        <v>4582</v>
      </c>
      <c r="R26" s="362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3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5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61" t="s">
        <v>35</v>
      </c>
      <c r="P27" s="358">
        <v>44279</v>
      </c>
      <c r="Q27" s="359">
        <v>18379.04</v>
      </c>
      <c r="R27" s="362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3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5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61" t="s">
        <v>206</v>
      </c>
      <c r="P28" s="358">
        <v>44280</v>
      </c>
      <c r="Q28" s="359">
        <v>4582</v>
      </c>
      <c r="R28" s="362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3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3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3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3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3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3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20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3"/>
      <c r="P37" s="334"/>
      <c r="Q37" s="81"/>
      <c r="R37" s="82"/>
      <c r="S37" s="83"/>
      <c r="T37" s="83"/>
      <c r="U37" s="84"/>
      <c r="V37" s="85"/>
    </row>
    <row r="38" spans="1:24" s="328" customFormat="1" ht="27.75" customHeight="1" x14ac:dyDescent="0.3">
      <c r="A38" s="645" t="s">
        <v>138</v>
      </c>
      <c r="B38" s="329" t="s">
        <v>56</v>
      </c>
      <c r="C38" s="643" t="s">
        <v>184</v>
      </c>
      <c r="D38" s="330"/>
      <c r="E38" s="47"/>
      <c r="F38" s="321">
        <v>1321.6</v>
      </c>
      <c r="G38" s="322">
        <v>44228</v>
      </c>
      <c r="H38" s="647">
        <v>245</v>
      </c>
      <c r="I38" s="275">
        <v>1321.6</v>
      </c>
      <c r="J38" s="35">
        <f t="shared" si="3"/>
        <v>0</v>
      </c>
      <c r="K38" s="323">
        <v>74.5</v>
      </c>
      <c r="L38" s="324"/>
      <c r="M38" s="324"/>
      <c r="N38" s="332">
        <f t="shared" si="1"/>
        <v>98459.199999999997</v>
      </c>
      <c r="O38" s="615" t="s">
        <v>35</v>
      </c>
      <c r="P38" s="617">
        <v>44251</v>
      </c>
      <c r="Q38" s="94"/>
      <c r="R38" s="325"/>
      <c r="S38" s="67"/>
      <c r="T38" s="67"/>
      <c r="U38" s="326"/>
      <c r="V38" s="327"/>
      <c r="W38"/>
      <c r="X38"/>
    </row>
    <row r="39" spans="1:24" ht="24.75" customHeight="1" thickBot="1" x14ac:dyDescent="0.35">
      <c r="A39" s="646"/>
      <c r="B39" s="329" t="s">
        <v>139</v>
      </c>
      <c r="C39" s="644"/>
      <c r="D39" s="331"/>
      <c r="E39" s="47"/>
      <c r="F39" s="51">
        <v>69.599999999999994</v>
      </c>
      <c r="G39" s="87">
        <v>44228</v>
      </c>
      <c r="H39" s="648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2">
        <f t="shared" si="1"/>
        <v>4941.5999999999995</v>
      </c>
      <c r="O39" s="616"/>
      <c r="P39" s="61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11" t="s">
        <v>138</v>
      </c>
      <c r="B40" s="329" t="s">
        <v>56</v>
      </c>
      <c r="C40" s="446" t="s">
        <v>185</v>
      </c>
      <c r="D40" s="331"/>
      <c r="E40" s="47"/>
      <c r="F40" s="51">
        <v>342.6</v>
      </c>
      <c r="G40" s="87">
        <v>44228</v>
      </c>
      <c r="H40" s="412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2">
        <f t="shared" si="1"/>
        <v>25523.7</v>
      </c>
      <c r="O40" s="448" t="s">
        <v>35</v>
      </c>
      <c r="P40" s="447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3" t="s">
        <v>138</v>
      </c>
      <c r="B41" s="329" t="s">
        <v>58</v>
      </c>
      <c r="C41" s="446" t="s">
        <v>183</v>
      </c>
      <c r="D41" s="331"/>
      <c r="E41" s="47"/>
      <c r="F41" s="51">
        <v>184</v>
      </c>
      <c r="G41" s="87">
        <v>44229</v>
      </c>
      <c r="H41" s="340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2">
        <f t="shared" si="1"/>
        <v>14720</v>
      </c>
      <c r="O41" s="448" t="s">
        <v>35</v>
      </c>
      <c r="P41" s="447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52" t="s">
        <v>138</v>
      </c>
      <c r="B42" s="86" t="s">
        <v>56</v>
      </c>
      <c r="C42" s="410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6" t="s">
        <v>35</v>
      </c>
      <c r="P42" s="426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3" t="s">
        <v>138</v>
      </c>
      <c r="B43" s="86" t="s">
        <v>56</v>
      </c>
      <c r="C43" s="455" t="s">
        <v>219</v>
      </c>
      <c r="D43" s="69"/>
      <c r="E43" s="47"/>
      <c r="F43" s="51">
        <v>324.60000000000002</v>
      </c>
      <c r="G43" s="459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68"/>
      <c r="P43" s="569"/>
      <c r="Q43" s="94"/>
      <c r="R43" s="40"/>
      <c r="S43" s="67"/>
      <c r="T43" s="67"/>
      <c r="U43" s="43"/>
      <c r="V43" s="44"/>
    </row>
    <row r="44" spans="1:24" ht="24" customHeight="1" x14ac:dyDescent="0.3">
      <c r="A44" s="637" t="s">
        <v>138</v>
      </c>
      <c r="B44" s="86" t="s">
        <v>56</v>
      </c>
      <c r="C44" s="653" t="s">
        <v>217</v>
      </c>
      <c r="D44" s="69"/>
      <c r="E44" s="47"/>
      <c r="F44" s="51">
        <v>961.2</v>
      </c>
      <c r="G44" s="639">
        <v>44242</v>
      </c>
      <c r="H44" s="655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641" t="s">
        <v>35</v>
      </c>
      <c r="P44" s="651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638"/>
      <c r="B45" s="292" t="s">
        <v>58</v>
      </c>
      <c r="C45" s="654"/>
      <c r="D45" s="293"/>
      <c r="E45" s="93"/>
      <c r="F45" s="51">
        <v>199.4</v>
      </c>
      <c r="G45" s="640"/>
      <c r="H45" s="656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642"/>
      <c r="P45" s="652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3" t="s">
        <v>138</v>
      </c>
      <c r="B46" s="292" t="s">
        <v>56</v>
      </c>
      <c r="C46" s="455" t="s">
        <v>218</v>
      </c>
      <c r="D46" s="293"/>
      <c r="E46" s="93"/>
      <c r="F46" s="51">
        <v>328.4</v>
      </c>
      <c r="G46" s="454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7" t="s">
        <v>35</v>
      </c>
      <c r="P46" s="458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7" t="s">
        <v>138</v>
      </c>
      <c r="B47" s="292" t="s">
        <v>56</v>
      </c>
      <c r="C47" s="349" t="s">
        <v>174</v>
      </c>
      <c r="D47" s="293"/>
      <c r="E47" s="93"/>
      <c r="F47" s="51">
        <v>347.4</v>
      </c>
      <c r="G47" s="87">
        <v>44249</v>
      </c>
      <c r="H47" s="408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7" t="s">
        <v>35</v>
      </c>
      <c r="P47" s="458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1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9" t="s">
        <v>35</v>
      </c>
      <c r="P48" s="450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87" t="s">
        <v>279</v>
      </c>
      <c r="D49" s="91"/>
      <c r="E49" s="93"/>
      <c r="F49" s="51">
        <v>707.9</v>
      </c>
      <c r="G49" s="49">
        <v>44251</v>
      </c>
      <c r="H49" s="342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7" t="s">
        <v>280</v>
      </c>
      <c r="P49" s="358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91"/>
      <c r="B50" s="86"/>
      <c r="C50" s="590"/>
      <c r="D50" s="91"/>
      <c r="E50" s="93"/>
      <c r="F50" s="51"/>
      <c r="G50" s="49"/>
      <c r="H50" s="405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628"/>
      <c r="P50" s="596"/>
      <c r="Q50" s="94"/>
      <c r="R50" s="40"/>
      <c r="S50" s="41"/>
      <c r="T50" s="42"/>
      <c r="U50" s="43"/>
      <c r="V50" s="44"/>
    </row>
    <row r="51" spans="1:22" ht="18.75" customHeight="1" x14ac:dyDescent="0.3">
      <c r="A51" s="392"/>
      <c r="B51" s="86"/>
      <c r="C51" s="591"/>
      <c r="D51" s="91"/>
      <c r="E51" s="93"/>
      <c r="F51" s="51"/>
      <c r="G51" s="49"/>
      <c r="H51" s="394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649"/>
      <c r="P51" s="650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2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4" t="s">
        <v>35</v>
      </c>
      <c r="P55" s="345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61" t="s">
        <v>35</v>
      </c>
      <c r="P58" s="358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61" t="s">
        <v>35</v>
      </c>
      <c r="P60" s="358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4"/>
      <c r="P64" s="317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4"/>
      <c r="P65" s="317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4"/>
      <c r="P66" s="317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621" t="s">
        <v>19</v>
      </c>
      <c r="G67" s="621"/>
      <c r="H67" s="62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4"/>
      <c r="P67" s="317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5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5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6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7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7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7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8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9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7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7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10"/>
      <c r="R78" s="222"/>
      <c r="S78" s="243"/>
      <c r="U78" s="245"/>
      <c r="V78"/>
    </row>
    <row r="79" spans="1:24" x14ac:dyDescent="0.25">
      <c r="A79" s="250"/>
      <c r="N79" s="199"/>
      <c r="O79" s="311"/>
      <c r="R79" s="222"/>
      <c r="S79" s="243"/>
      <c r="U79" s="245"/>
      <c r="V79"/>
    </row>
    <row r="80" spans="1:24" x14ac:dyDescent="0.25">
      <c r="A80" s="250"/>
      <c r="O80" s="311"/>
      <c r="S80" s="243"/>
      <c r="U80" s="245"/>
      <c r="V80"/>
    </row>
    <row r="81" spans="1:22" x14ac:dyDescent="0.25">
      <c r="A81" s="206"/>
      <c r="B81" s="207"/>
      <c r="N81" s="199"/>
      <c r="O81" s="307"/>
      <c r="S81" s="243"/>
      <c r="U81" s="245"/>
      <c r="V81"/>
    </row>
    <row r="82" spans="1:22" x14ac:dyDescent="0.25">
      <c r="A82" s="250"/>
      <c r="B82" s="207"/>
      <c r="N82" s="199"/>
      <c r="O82" s="307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7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7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7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9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9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9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9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9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9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9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9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9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9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9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9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9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BFBC-2931-481C-9740-7A25C8410867}">
  <sheetPr>
    <tabColor theme="7" tint="-0.499984740745262"/>
  </sheetPr>
  <dimension ref="A1:X25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65" sqref="B6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43" customWidth="1"/>
    <col min="7" max="7" width="14.140625" style="544" bestFit="1" customWidth="1"/>
    <col min="8" max="8" width="13.28515625" style="546" customWidth="1"/>
    <col min="9" max="9" width="16.28515625" style="543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00" t="s">
        <v>160</v>
      </c>
      <c r="B1" s="600"/>
      <c r="C1" s="600"/>
      <c r="D1" s="600"/>
      <c r="E1" s="600"/>
      <c r="F1" s="600"/>
      <c r="G1" s="600"/>
      <c r="H1" s="600"/>
      <c r="I1" s="600"/>
      <c r="J1" s="60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598" t="s">
        <v>99</v>
      </c>
      <c r="X1" s="599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Q2" s="10"/>
      <c r="R2" s="11"/>
      <c r="S2" s="12"/>
      <c r="T2" s="13"/>
      <c r="U2" s="14"/>
      <c r="V2" s="15"/>
      <c r="W2" s="387"/>
      <c r="X2" s="388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32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9" t="s">
        <v>106</v>
      </c>
      <c r="X3" s="390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33">
        <v>23660</v>
      </c>
      <c r="G4" s="271">
        <v>44257</v>
      </c>
      <c r="H4" s="33" t="s">
        <v>239</v>
      </c>
      <c r="I4" s="534">
        <v>23790</v>
      </c>
      <c r="J4" s="35">
        <f t="shared" ref="J4:J112" si="0">I4-F4</f>
        <v>130</v>
      </c>
      <c r="K4" s="36">
        <v>29.9</v>
      </c>
      <c r="L4" s="37"/>
      <c r="M4" s="37"/>
      <c r="N4" s="38">
        <f t="shared" ref="N4:N116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320</v>
      </c>
      <c r="V4" s="44">
        <v>5568</v>
      </c>
      <c r="W4" s="380" t="s">
        <v>246</v>
      </c>
      <c r="X4" s="381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5">
        <f>D5*F5</f>
        <v>0</v>
      </c>
      <c r="F5" s="535">
        <v>0</v>
      </c>
      <c r="G5" s="276">
        <v>44257</v>
      </c>
      <c r="H5" s="50" t="s">
        <v>235</v>
      </c>
      <c r="I5" s="531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320</v>
      </c>
      <c r="V5" s="44">
        <v>0</v>
      </c>
      <c r="W5" s="380" t="s">
        <v>246</v>
      </c>
      <c r="X5" s="381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5">
        <f t="shared" ref="E6:E46" si="2">D6*F6</f>
        <v>923525</v>
      </c>
      <c r="F6" s="535">
        <v>21730</v>
      </c>
      <c r="G6" s="276">
        <v>44259</v>
      </c>
      <c r="H6" s="50" t="s">
        <v>234</v>
      </c>
      <c r="I6" s="531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320</v>
      </c>
      <c r="V6" s="44">
        <v>5568</v>
      </c>
      <c r="W6" s="43" t="s">
        <v>246</v>
      </c>
      <c r="X6" s="363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5">
        <f t="shared" si="2"/>
        <v>0</v>
      </c>
      <c r="F7" s="535">
        <v>0</v>
      </c>
      <c r="G7" s="276">
        <v>44259</v>
      </c>
      <c r="H7" s="50" t="s">
        <v>241</v>
      </c>
      <c r="I7" s="531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320</v>
      </c>
      <c r="V7" s="44">
        <v>0</v>
      </c>
      <c r="W7" s="43" t="s">
        <v>246</v>
      </c>
      <c r="X7" s="363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5">
        <f t="shared" si="2"/>
        <v>899300</v>
      </c>
      <c r="F8" s="535">
        <v>21160</v>
      </c>
      <c r="G8" s="276">
        <v>44260</v>
      </c>
      <c r="H8" s="50" t="s">
        <v>242</v>
      </c>
      <c r="I8" s="531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320</v>
      </c>
      <c r="V8" s="44">
        <v>5568</v>
      </c>
      <c r="W8" s="43" t="s">
        <v>246</v>
      </c>
      <c r="X8" s="363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5">
        <f t="shared" si="2"/>
        <v>0</v>
      </c>
      <c r="F9" s="535">
        <v>0</v>
      </c>
      <c r="G9" s="276">
        <v>44260</v>
      </c>
      <c r="H9" s="50" t="s">
        <v>240</v>
      </c>
      <c r="I9" s="531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320</v>
      </c>
      <c r="V9" s="44">
        <v>0</v>
      </c>
      <c r="W9" s="43" t="s">
        <v>246</v>
      </c>
      <c r="X9" s="363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5">
        <f t="shared" si="2"/>
        <v>956565</v>
      </c>
      <c r="F10" s="535">
        <v>21990</v>
      </c>
      <c r="G10" s="276">
        <v>44262</v>
      </c>
      <c r="H10" s="50" t="s">
        <v>243</v>
      </c>
      <c r="I10" s="531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320</v>
      </c>
      <c r="V10" s="44">
        <v>5568</v>
      </c>
      <c r="W10" s="43" t="s">
        <v>246</v>
      </c>
      <c r="X10" s="363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5">
        <f t="shared" si="2"/>
        <v>0</v>
      </c>
      <c r="F11" s="535">
        <v>0</v>
      </c>
      <c r="G11" s="276">
        <v>44262</v>
      </c>
      <c r="H11" s="55" t="s">
        <v>244</v>
      </c>
      <c r="I11" s="531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320</v>
      </c>
      <c r="V11" s="44">
        <v>0</v>
      </c>
      <c r="W11" s="43" t="s">
        <v>246</v>
      </c>
      <c r="X11" s="363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5">
        <f t="shared" si="2"/>
        <v>1008765</v>
      </c>
      <c r="F12" s="535">
        <v>23190</v>
      </c>
      <c r="G12" s="276">
        <v>44264</v>
      </c>
      <c r="H12" s="55" t="s">
        <v>245</v>
      </c>
      <c r="I12" s="531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320</v>
      </c>
      <c r="V12" s="44">
        <v>5568</v>
      </c>
      <c r="W12" s="43" t="s">
        <v>246</v>
      </c>
      <c r="X12" s="363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5">
        <f t="shared" si="2"/>
        <v>0</v>
      </c>
      <c r="F13" s="535">
        <v>0</v>
      </c>
      <c r="G13" s="276">
        <v>44264</v>
      </c>
      <c r="H13" s="356" t="s">
        <v>274</v>
      </c>
      <c r="I13" s="531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7" t="s">
        <v>224</v>
      </c>
      <c r="P13" s="358">
        <v>44291</v>
      </c>
      <c r="Q13" s="359">
        <v>4582</v>
      </c>
      <c r="R13" s="360">
        <v>44291</v>
      </c>
      <c r="S13" s="41"/>
      <c r="T13" s="42"/>
      <c r="U13" s="43" t="s">
        <v>320</v>
      </c>
      <c r="V13" s="44">
        <v>0</v>
      </c>
      <c r="W13" s="43" t="s">
        <v>246</v>
      </c>
      <c r="X13" s="363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5">
        <f t="shared" si="2"/>
        <v>977795</v>
      </c>
      <c r="F14" s="535">
        <v>21490</v>
      </c>
      <c r="G14" s="276">
        <v>44266</v>
      </c>
      <c r="H14" s="356" t="s">
        <v>278</v>
      </c>
      <c r="I14" s="531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7" t="s">
        <v>224</v>
      </c>
      <c r="P14" s="358">
        <v>44292</v>
      </c>
      <c r="Q14" s="359">
        <v>18379.04</v>
      </c>
      <c r="R14" s="360">
        <v>44292</v>
      </c>
      <c r="S14" s="41"/>
      <c r="T14" s="42"/>
      <c r="U14" s="43" t="s">
        <v>320</v>
      </c>
      <c r="V14" s="44">
        <v>5568</v>
      </c>
      <c r="W14" s="43" t="s">
        <v>246</v>
      </c>
      <c r="X14" s="363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5">
        <f t="shared" si="2"/>
        <v>0</v>
      </c>
      <c r="F15" s="535">
        <v>0</v>
      </c>
      <c r="G15" s="276">
        <v>44266</v>
      </c>
      <c r="H15" s="356" t="s">
        <v>276</v>
      </c>
      <c r="I15" s="531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7" t="s">
        <v>277</v>
      </c>
      <c r="P15" s="358">
        <v>44292</v>
      </c>
      <c r="Q15" s="359">
        <v>4582</v>
      </c>
      <c r="R15" s="360">
        <v>44292</v>
      </c>
      <c r="S15" s="41"/>
      <c r="T15" s="42"/>
      <c r="U15" s="43" t="s">
        <v>320</v>
      </c>
      <c r="V15" s="44">
        <v>0</v>
      </c>
      <c r="W15" s="43" t="s">
        <v>246</v>
      </c>
      <c r="X15" s="363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5">
        <f t="shared" si="2"/>
        <v>960960</v>
      </c>
      <c r="F16" s="535">
        <v>21120</v>
      </c>
      <c r="G16" s="276">
        <v>44267</v>
      </c>
      <c r="H16" s="355" t="s">
        <v>281</v>
      </c>
      <c r="I16" s="531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7" t="s">
        <v>224</v>
      </c>
      <c r="P16" s="358">
        <v>44292</v>
      </c>
      <c r="Q16" s="359">
        <v>18379.04</v>
      </c>
      <c r="R16" s="360">
        <v>44292</v>
      </c>
      <c r="S16" s="41"/>
      <c r="T16" s="42"/>
      <c r="U16" s="43" t="s">
        <v>320</v>
      </c>
      <c r="V16" s="44">
        <v>5568</v>
      </c>
      <c r="W16" s="43" t="s">
        <v>246</v>
      </c>
      <c r="X16" s="363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5">
        <f t="shared" si="2"/>
        <v>0</v>
      </c>
      <c r="F17" s="535">
        <v>0</v>
      </c>
      <c r="G17" s="276">
        <v>44267</v>
      </c>
      <c r="H17" s="355" t="s">
        <v>275</v>
      </c>
      <c r="I17" s="531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7" t="s">
        <v>224</v>
      </c>
      <c r="P17" s="358">
        <v>44292</v>
      </c>
      <c r="Q17" s="359">
        <v>4490.3599999999997</v>
      </c>
      <c r="R17" s="360">
        <v>44292</v>
      </c>
      <c r="S17" s="41"/>
      <c r="T17" s="42"/>
      <c r="U17" s="43" t="s">
        <v>320</v>
      </c>
      <c r="V17" s="44">
        <v>0</v>
      </c>
      <c r="W17" s="43" t="s">
        <v>246</v>
      </c>
      <c r="X17" s="363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5">
        <f t="shared" si="2"/>
        <v>1043315</v>
      </c>
      <c r="F18" s="535">
        <v>22930</v>
      </c>
      <c r="G18" s="276">
        <v>44269</v>
      </c>
      <c r="H18" s="355" t="s">
        <v>285</v>
      </c>
      <c r="I18" s="531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7" t="s">
        <v>224</v>
      </c>
      <c r="P18" s="358">
        <v>44292</v>
      </c>
      <c r="Q18" s="483">
        <v>20112</v>
      </c>
      <c r="R18" s="484">
        <v>44274</v>
      </c>
      <c r="S18" s="41"/>
      <c r="T18" s="42"/>
      <c r="U18" s="43" t="s">
        <v>320</v>
      </c>
      <c r="V18" s="44">
        <v>5568</v>
      </c>
      <c r="W18" s="43" t="s">
        <v>246</v>
      </c>
      <c r="X18" s="363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5">
        <f t="shared" si="2"/>
        <v>0</v>
      </c>
      <c r="F19" s="535">
        <v>0</v>
      </c>
      <c r="G19" s="276">
        <v>44269</v>
      </c>
      <c r="H19" s="355" t="s">
        <v>286</v>
      </c>
      <c r="I19" s="531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7" t="s">
        <v>224</v>
      </c>
      <c r="P19" s="358">
        <v>44292</v>
      </c>
      <c r="Q19" s="483">
        <v>5028</v>
      </c>
      <c r="R19" s="484">
        <v>44274</v>
      </c>
      <c r="S19" s="41"/>
      <c r="T19" s="42"/>
      <c r="U19" s="43" t="s">
        <v>320</v>
      </c>
      <c r="V19" s="44"/>
      <c r="W19" s="43" t="s">
        <v>246</v>
      </c>
      <c r="X19" s="363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5">
        <f t="shared" si="2"/>
        <v>949440</v>
      </c>
      <c r="F20" s="535">
        <v>20640</v>
      </c>
      <c r="G20" s="276">
        <v>44271</v>
      </c>
      <c r="H20" s="355" t="s">
        <v>287</v>
      </c>
      <c r="I20" s="531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7" t="s">
        <v>224</v>
      </c>
      <c r="P20" s="358">
        <v>44293</v>
      </c>
      <c r="Q20" s="483">
        <v>20112</v>
      </c>
      <c r="R20" s="484">
        <v>44274</v>
      </c>
      <c r="S20" s="41"/>
      <c r="T20" s="42"/>
      <c r="U20" s="563" t="s">
        <v>333</v>
      </c>
      <c r="V20" s="564">
        <v>5568</v>
      </c>
      <c r="W20" s="43" t="s">
        <v>246</v>
      </c>
      <c r="X20" s="363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5">
        <f t="shared" si="2"/>
        <v>0</v>
      </c>
      <c r="F21" s="535">
        <v>0</v>
      </c>
      <c r="G21" s="276">
        <v>44271</v>
      </c>
      <c r="H21" s="355" t="s">
        <v>288</v>
      </c>
      <c r="I21" s="531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7" t="s">
        <v>277</v>
      </c>
      <c r="P21" s="358">
        <v>44293</v>
      </c>
      <c r="Q21" s="483">
        <v>5028</v>
      </c>
      <c r="R21" s="484">
        <v>44274</v>
      </c>
      <c r="S21" s="41"/>
      <c r="T21" s="42"/>
      <c r="U21" s="563" t="s">
        <v>333</v>
      </c>
      <c r="V21" s="564">
        <v>0</v>
      </c>
      <c r="W21" s="43" t="s">
        <v>246</v>
      </c>
      <c r="X21" s="363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5">
        <f t="shared" si="2"/>
        <v>1000960</v>
      </c>
      <c r="F22" s="535">
        <v>21760</v>
      </c>
      <c r="G22" s="276">
        <v>44273</v>
      </c>
      <c r="H22" s="355" t="s">
        <v>289</v>
      </c>
      <c r="I22" s="531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7" t="s">
        <v>224</v>
      </c>
      <c r="P22" s="358">
        <v>44294</v>
      </c>
      <c r="Q22" s="483">
        <v>20112</v>
      </c>
      <c r="R22" s="484">
        <v>44274</v>
      </c>
      <c r="S22" s="41"/>
      <c r="T22" s="42"/>
      <c r="U22" s="563" t="s">
        <v>333</v>
      </c>
      <c r="V22" s="564">
        <v>5568</v>
      </c>
      <c r="W22" s="43" t="s">
        <v>246</v>
      </c>
      <c r="X22" s="363">
        <v>3960</v>
      </c>
    </row>
    <row r="23" spans="1:24" ht="31.5" x14ac:dyDescent="0.3">
      <c r="A23" s="420" t="s">
        <v>37</v>
      </c>
      <c r="B23" s="273" t="s">
        <v>28</v>
      </c>
      <c r="C23" s="274" t="s">
        <v>256</v>
      </c>
      <c r="D23" s="47">
        <v>0</v>
      </c>
      <c r="E23" s="465">
        <f t="shared" si="2"/>
        <v>0</v>
      </c>
      <c r="F23" s="535">
        <v>0</v>
      </c>
      <c r="G23" s="276">
        <v>44273</v>
      </c>
      <c r="H23" s="355" t="s">
        <v>290</v>
      </c>
      <c r="I23" s="531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61" t="s">
        <v>224</v>
      </c>
      <c r="P23" s="358">
        <v>44295</v>
      </c>
      <c r="Q23" s="483">
        <v>5028</v>
      </c>
      <c r="R23" s="484">
        <v>44274</v>
      </c>
      <c r="S23" s="65"/>
      <c r="T23" s="65"/>
      <c r="U23" s="563" t="s">
        <v>333</v>
      </c>
      <c r="V23" s="564">
        <v>0</v>
      </c>
      <c r="W23" s="43" t="s">
        <v>246</v>
      </c>
      <c r="X23" s="363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5">
        <f t="shared" si="2"/>
        <v>970140</v>
      </c>
      <c r="F24" s="535">
        <v>21090</v>
      </c>
      <c r="G24" s="276">
        <v>44273</v>
      </c>
      <c r="H24" s="355">
        <v>32332</v>
      </c>
      <c r="I24" s="531">
        <v>21090</v>
      </c>
      <c r="J24" s="35">
        <f t="shared" ref="J24:J59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7" t="s">
        <v>224</v>
      </c>
      <c r="P24" s="358">
        <v>44295</v>
      </c>
      <c r="Q24" s="490">
        <v>0</v>
      </c>
      <c r="R24" s="491"/>
      <c r="S24" s="41"/>
      <c r="T24" s="42"/>
      <c r="U24" s="563" t="s">
        <v>59</v>
      </c>
      <c r="V24" s="564">
        <v>0</v>
      </c>
      <c r="W24" s="43" t="s">
        <v>59</v>
      </c>
      <c r="X24" s="363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5">
        <f t="shared" si="2"/>
        <v>1052480</v>
      </c>
      <c r="F25" s="535">
        <v>22880</v>
      </c>
      <c r="G25" s="276">
        <v>44274</v>
      </c>
      <c r="H25" s="355" t="s">
        <v>291</v>
      </c>
      <c r="I25" s="531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7" t="s">
        <v>206</v>
      </c>
      <c r="P25" s="358">
        <v>44298</v>
      </c>
      <c r="Q25" s="483">
        <v>20112</v>
      </c>
      <c r="R25" s="484">
        <v>44274</v>
      </c>
      <c r="S25" s="41"/>
      <c r="T25" s="42"/>
      <c r="U25" s="563" t="s">
        <v>333</v>
      </c>
      <c r="V25" s="564">
        <v>5568</v>
      </c>
      <c r="W25" s="43" t="s">
        <v>246</v>
      </c>
      <c r="X25" s="363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5">
        <f t="shared" si="2"/>
        <v>0</v>
      </c>
      <c r="F26" s="535">
        <v>0</v>
      </c>
      <c r="G26" s="276">
        <v>44274</v>
      </c>
      <c r="H26" s="355" t="s">
        <v>292</v>
      </c>
      <c r="I26" s="531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7" t="s">
        <v>206</v>
      </c>
      <c r="P26" s="358">
        <v>44298</v>
      </c>
      <c r="Q26" s="483">
        <v>5028</v>
      </c>
      <c r="R26" s="484">
        <v>44274</v>
      </c>
      <c r="S26" s="67"/>
      <c r="T26" s="67"/>
      <c r="U26" s="563" t="s">
        <v>333</v>
      </c>
      <c r="V26" s="564">
        <v>0</v>
      </c>
      <c r="W26" s="43" t="s">
        <v>246</v>
      </c>
      <c r="X26" s="363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5">
        <f t="shared" si="2"/>
        <v>1067520</v>
      </c>
      <c r="F27" s="535">
        <v>22240</v>
      </c>
      <c r="G27" s="276">
        <v>44276</v>
      </c>
      <c r="H27" s="355" t="s">
        <v>293</v>
      </c>
      <c r="I27" s="531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7" t="s">
        <v>294</v>
      </c>
      <c r="P27" s="358">
        <v>44299</v>
      </c>
      <c r="Q27" s="485">
        <v>20112</v>
      </c>
      <c r="R27" s="486">
        <v>44282</v>
      </c>
      <c r="S27" s="67"/>
      <c r="T27" s="67"/>
      <c r="U27" s="563" t="s">
        <v>333</v>
      </c>
      <c r="V27" s="564">
        <v>5568</v>
      </c>
      <c r="W27" s="43" t="s">
        <v>246</v>
      </c>
      <c r="X27" s="363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5">
        <f t="shared" si="2"/>
        <v>0</v>
      </c>
      <c r="F28" s="535">
        <v>0</v>
      </c>
      <c r="G28" s="276">
        <v>44276</v>
      </c>
      <c r="H28" s="355" t="s">
        <v>295</v>
      </c>
      <c r="I28" s="531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7" t="s">
        <v>206</v>
      </c>
      <c r="P28" s="358">
        <v>44299</v>
      </c>
      <c r="Q28" s="485">
        <v>5028</v>
      </c>
      <c r="R28" s="486">
        <v>44282</v>
      </c>
      <c r="S28" s="67"/>
      <c r="T28" s="67"/>
      <c r="U28" s="563" t="s">
        <v>333</v>
      </c>
      <c r="V28" s="564">
        <v>0</v>
      </c>
      <c r="W28" s="43" t="s">
        <v>246</v>
      </c>
      <c r="X28" s="363">
        <v>0</v>
      </c>
    </row>
    <row r="29" spans="1:24" ht="17.25" x14ac:dyDescent="0.3">
      <c r="A29" s="464" t="s">
        <v>24</v>
      </c>
      <c r="B29" s="283" t="s">
        <v>122</v>
      </c>
      <c r="C29" s="274" t="s">
        <v>261</v>
      </c>
      <c r="D29" s="47">
        <v>48</v>
      </c>
      <c r="E29" s="465">
        <f t="shared" si="2"/>
        <v>1023360</v>
      </c>
      <c r="F29" s="535">
        <v>21320</v>
      </c>
      <c r="G29" s="276">
        <v>44277</v>
      </c>
      <c r="H29" s="355">
        <v>32379</v>
      </c>
      <c r="I29" s="531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7" t="s">
        <v>224</v>
      </c>
      <c r="P29" s="358">
        <v>44301</v>
      </c>
      <c r="Q29" s="461">
        <v>0</v>
      </c>
      <c r="R29" s="462"/>
      <c r="S29" s="67"/>
      <c r="T29" s="67"/>
      <c r="U29" s="563" t="s">
        <v>59</v>
      </c>
      <c r="V29" s="564">
        <v>0</v>
      </c>
      <c r="W29" s="43" t="s">
        <v>59</v>
      </c>
      <c r="X29" s="363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5">
        <f t="shared" si="2"/>
        <v>1103520</v>
      </c>
      <c r="F30" s="535">
        <v>22990</v>
      </c>
      <c r="G30" s="276">
        <v>44278</v>
      </c>
      <c r="H30" s="355" t="s">
        <v>302</v>
      </c>
      <c r="I30" s="531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7" t="s">
        <v>224</v>
      </c>
      <c r="P30" s="358">
        <v>44300</v>
      </c>
      <c r="Q30" s="485">
        <v>20112</v>
      </c>
      <c r="R30" s="486">
        <v>44282</v>
      </c>
      <c r="S30" s="67"/>
      <c r="T30" s="67"/>
      <c r="U30" s="563" t="s">
        <v>333</v>
      </c>
      <c r="V30" s="564">
        <v>5568</v>
      </c>
      <c r="W30" s="43" t="s">
        <v>246</v>
      </c>
      <c r="X30" s="363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5">
        <f t="shared" si="2"/>
        <v>0</v>
      </c>
      <c r="F31" s="535">
        <v>0</v>
      </c>
      <c r="G31" s="276">
        <v>44278</v>
      </c>
      <c r="H31" s="355" t="s">
        <v>300</v>
      </c>
      <c r="I31" s="531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7" t="s">
        <v>224</v>
      </c>
      <c r="P31" s="358">
        <v>44300</v>
      </c>
      <c r="Q31" s="485">
        <v>5028</v>
      </c>
      <c r="R31" s="486">
        <v>44282</v>
      </c>
      <c r="S31" s="67"/>
      <c r="T31" s="67"/>
      <c r="U31" s="563" t="s">
        <v>333</v>
      </c>
      <c r="V31" s="564">
        <v>0</v>
      </c>
      <c r="W31" s="43" t="s">
        <v>246</v>
      </c>
      <c r="X31" s="363">
        <v>0</v>
      </c>
    </row>
    <row r="32" spans="1:24" ht="17.25" x14ac:dyDescent="0.3">
      <c r="A32" s="463" t="s">
        <v>24</v>
      </c>
      <c r="B32" s="283" t="s">
        <v>230</v>
      </c>
      <c r="C32" s="274" t="s">
        <v>260</v>
      </c>
      <c r="D32" s="47">
        <v>48</v>
      </c>
      <c r="E32" s="465">
        <f t="shared" si="2"/>
        <v>1015200</v>
      </c>
      <c r="F32" s="535">
        <v>21150</v>
      </c>
      <c r="G32" s="276">
        <v>44279</v>
      </c>
      <c r="H32" s="355">
        <v>32399</v>
      </c>
      <c r="I32" s="531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7" t="s">
        <v>35</v>
      </c>
      <c r="P32" s="358">
        <v>44312</v>
      </c>
      <c r="Q32" s="461">
        <v>0</v>
      </c>
      <c r="R32" s="462"/>
      <c r="S32" s="67"/>
      <c r="T32" s="67"/>
      <c r="U32" s="563" t="s">
        <v>59</v>
      </c>
      <c r="V32" s="564">
        <v>0</v>
      </c>
      <c r="W32" s="43" t="s">
        <v>59</v>
      </c>
      <c r="X32" s="363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5">
        <f t="shared" si="2"/>
        <v>1092960</v>
      </c>
      <c r="F33" s="535">
        <v>22770</v>
      </c>
      <c r="G33" s="276">
        <v>44280</v>
      </c>
      <c r="H33" s="355" t="s">
        <v>304</v>
      </c>
      <c r="I33" s="531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7" t="s">
        <v>35</v>
      </c>
      <c r="P33" s="358">
        <v>44305</v>
      </c>
      <c r="Q33" s="485">
        <v>20112</v>
      </c>
      <c r="R33" s="486">
        <v>44282</v>
      </c>
      <c r="S33" s="67"/>
      <c r="T33" s="67"/>
      <c r="U33" s="563" t="s">
        <v>333</v>
      </c>
      <c r="V33" s="564">
        <v>5568</v>
      </c>
      <c r="W33" s="43" t="s">
        <v>246</v>
      </c>
      <c r="X33" s="363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5">
        <f t="shared" si="2"/>
        <v>0</v>
      </c>
      <c r="F34" s="535">
        <v>0</v>
      </c>
      <c r="G34" s="276">
        <v>44280</v>
      </c>
      <c r="H34" s="355" t="s">
        <v>303</v>
      </c>
      <c r="I34" s="531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7" t="s">
        <v>35</v>
      </c>
      <c r="P34" s="358">
        <v>44305</v>
      </c>
      <c r="Q34" s="485">
        <v>5028</v>
      </c>
      <c r="R34" s="486">
        <v>44282</v>
      </c>
      <c r="S34" s="67"/>
      <c r="T34" s="67"/>
      <c r="U34" s="563" t="s">
        <v>333</v>
      </c>
      <c r="V34" s="564">
        <v>0</v>
      </c>
      <c r="W34" s="43" t="s">
        <v>246</v>
      </c>
      <c r="X34" s="363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5">
        <f t="shared" si="2"/>
        <v>1074720</v>
      </c>
      <c r="F35" s="535">
        <v>22390</v>
      </c>
      <c r="G35" s="276">
        <v>44281</v>
      </c>
      <c r="H35" s="355" t="s">
        <v>313</v>
      </c>
      <c r="I35" s="531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7" t="s">
        <v>35</v>
      </c>
      <c r="P35" s="358">
        <v>44306</v>
      </c>
      <c r="Q35" s="485">
        <v>20112</v>
      </c>
      <c r="R35" s="486">
        <v>44282</v>
      </c>
      <c r="S35" s="67"/>
      <c r="T35" s="67"/>
      <c r="U35" s="563" t="s">
        <v>333</v>
      </c>
      <c r="V35" s="564">
        <v>5568</v>
      </c>
      <c r="W35" s="43" t="s">
        <v>246</v>
      </c>
      <c r="X35" s="363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5">
        <f t="shared" si="2"/>
        <v>0</v>
      </c>
      <c r="F36" s="535">
        <v>0</v>
      </c>
      <c r="G36" s="276">
        <v>44281</v>
      </c>
      <c r="H36" s="355" t="s">
        <v>301</v>
      </c>
      <c r="I36" s="531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7" t="s">
        <v>224</v>
      </c>
      <c r="P36" s="358">
        <v>44305</v>
      </c>
      <c r="Q36" s="485">
        <v>5028</v>
      </c>
      <c r="R36" s="486">
        <v>44282</v>
      </c>
      <c r="S36" s="67"/>
      <c r="T36" s="67"/>
      <c r="U36" s="563" t="s">
        <v>333</v>
      </c>
      <c r="V36" s="564">
        <v>0</v>
      </c>
      <c r="W36" s="43" t="s">
        <v>246</v>
      </c>
      <c r="X36" s="363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5">
        <f t="shared" si="2"/>
        <v>1078155</v>
      </c>
      <c r="F37" s="535">
        <v>22230</v>
      </c>
      <c r="G37" s="276">
        <v>44283</v>
      </c>
      <c r="H37" s="489" t="s">
        <v>314</v>
      </c>
      <c r="I37" s="531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7" t="s">
        <v>35</v>
      </c>
      <c r="P37" s="358">
        <v>44307</v>
      </c>
      <c r="Q37" s="485">
        <v>20112</v>
      </c>
      <c r="R37" s="486">
        <v>44286</v>
      </c>
      <c r="S37" s="67"/>
      <c r="T37" s="67"/>
      <c r="U37" s="563" t="s">
        <v>333</v>
      </c>
      <c r="V37" s="564">
        <v>5568</v>
      </c>
      <c r="W37" s="43" t="s">
        <v>246</v>
      </c>
      <c r="X37" s="363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5">
        <f t="shared" si="2"/>
        <v>0</v>
      </c>
      <c r="F38" s="535">
        <v>0</v>
      </c>
      <c r="G38" s="276">
        <v>44283</v>
      </c>
      <c r="H38" s="489" t="s">
        <v>312</v>
      </c>
      <c r="I38" s="531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7" t="s">
        <v>35</v>
      </c>
      <c r="P38" s="358">
        <v>44306</v>
      </c>
      <c r="Q38" s="485">
        <v>5028</v>
      </c>
      <c r="R38" s="486">
        <v>44286</v>
      </c>
      <c r="S38" s="67"/>
      <c r="T38" s="67"/>
      <c r="U38" s="563" t="s">
        <v>333</v>
      </c>
      <c r="V38" s="564">
        <v>0</v>
      </c>
      <c r="W38" s="43" t="s">
        <v>246</v>
      </c>
      <c r="X38" s="363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5">
        <f t="shared" si="2"/>
        <v>1026745</v>
      </c>
      <c r="F39" s="535">
        <v>21170</v>
      </c>
      <c r="G39" s="276">
        <v>44284</v>
      </c>
      <c r="H39" s="355" t="s">
        <v>315</v>
      </c>
      <c r="I39" s="531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7" t="s">
        <v>277</v>
      </c>
      <c r="P39" s="358">
        <v>44309</v>
      </c>
      <c r="Q39" s="485">
        <v>20112</v>
      </c>
      <c r="R39" s="486">
        <v>44286</v>
      </c>
      <c r="S39" s="67"/>
      <c r="T39" s="67"/>
      <c r="U39" s="563" t="s">
        <v>333</v>
      </c>
      <c r="V39" s="564">
        <v>5568</v>
      </c>
      <c r="W39" s="43" t="s">
        <v>246</v>
      </c>
      <c r="X39" s="363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5">
        <f t="shared" si="2"/>
        <v>0</v>
      </c>
      <c r="F40" s="535">
        <v>0</v>
      </c>
      <c r="G40" s="276">
        <v>44284</v>
      </c>
      <c r="H40" s="355" t="s">
        <v>322</v>
      </c>
      <c r="I40" s="531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7" t="s">
        <v>206</v>
      </c>
      <c r="P40" s="358">
        <v>44307</v>
      </c>
      <c r="Q40" s="485">
        <v>5028</v>
      </c>
      <c r="R40" s="486">
        <v>44286</v>
      </c>
      <c r="S40" s="67"/>
      <c r="T40" s="67"/>
      <c r="U40" s="563" t="s">
        <v>333</v>
      </c>
      <c r="V40" s="564">
        <v>0</v>
      </c>
      <c r="W40" s="364" t="s">
        <v>246</v>
      </c>
      <c r="X40" s="365">
        <v>0</v>
      </c>
    </row>
    <row r="41" spans="1:24" ht="17.25" x14ac:dyDescent="0.3">
      <c r="A41" s="573" t="s">
        <v>24</v>
      </c>
      <c r="B41" s="283" t="s">
        <v>41</v>
      </c>
      <c r="C41" s="274" t="s">
        <v>266</v>
      </c>
      <c r="D41" s="47">
        <v>48.5</v>
      </c>
      <c r="E41" s="465">
        <f t="shared" si="2"/>
        <v>1004920</v>
      </c>
      <c r="F41" s="535">
        <v>20720</v>
      </c>
      <c r="G41" s="276">
        <v>44284</v>
      </c>
      <c r="H41" s="565"/>
      <c r="I41" s="531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66"/>
      <c r="P41" s="567"/>
      <c r="Q41" s="39"/>
      <c r="R41" s="40"/>
      <c r="S41" s="67"/>
      <c r="T41" s="67"/>
      <c r="U41" s="43" t="s">
        <v>59</v>
      </c>
      <c r="V41" s="44">
        <v>0</v>
      </c>
      <c r="W41" s="364" t="s">
        <v>59</v>
      </c>
      <c r="X41" s="366">
        <v>0</v>
      </c>
    </row>
    <row r="42" spans="1:24" ht="17.25" x14ac:dyDescent="0.3">
      <c r="A42" s="272"/>
      <c r="B42" s="283"/>
      <c r="C42" s="274"/>
      <c r="D42" s="47"/>
      <c r="E42" s="465">
        <f t="shared" si="2"/>
        <v>0</v>
      </c>
      <c r="F42" s="535"/>
      <c r="G42" s="276"/>
      <c r="H42" s="50"/>
      <c r="I42" s="53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4"/>
      <c r="X42" s="366">
        <v>0</v>
      </c>
    </row>
    <row r="43" spans="1:24" ht="17.25" x14ac:dyDescent="0.3">
      <c r="A43" s="281"/>
      <c r="B43" s="283"/>
      <c r="C43" s="274"/>
      <c r="D43" s="47"/>
      <c r="E43" s="465">
        <f t="shared" si="2"/>
        <v>0</v>
      </c>
      <c r="F43" s="535"/>
      <c r="G43" s="276"/>
      <c r="H43" s="50"/>
      <c r="I43" s="53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4"/>
      <c r="X43" s="366">
        <f>SUM(X4:X42)</f>
        <v>67320</v>
      </c>
    </row>
    <row r="44" spans="1:24" ht="17.25" x14ac:dyDescent="0.3">
      <c r="A44" s="272"/>
      <c r="B44" s="283"/>
      <c r="C44" s="274"/>
      <c r="D44" s="47"/>
      <c r="E44" s="465">
        <f t="shared" si="2"/>
        <v>0</v>
      </c>
      <c r="F44" s="535"/>
      <c r="G44" s="276"/>
      <c r="H44" s="50"/>
      <c r="I44" s="53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4"/>
      <c r="X44" s="366"/>
    </row>
    <row r="45" spans="1:24" ht="17.25" x14ac:dyDescent="0.3">
      <c r="A45" s="45"/>
      <c r="B45" s="68"/>
      <c r="C45" s="46"/>
      <c r="D45" s="47"/>
      <c r="E45" s="465">
        <f t="shared" si="2"/>
        <v>0</v>
      </c>
      <c r="F45" s="536"/>
      <c r="G45" s="49"/>
      <c r="H45" s="50"/>
      <c r="I45" s="53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4"/>
      <c r="X45" s="366"/>
    </row>
    <row r="46" spans="1:24" ht="17.25" x14ac:dyDescent="0.3">
      <c r="A46" s="60"/>
      <c r="B46" s="45"/>
      <c r="C46" s="69"/>
      <c r="D46" s="47"/>
      <c r="E46" s="465">
        <f t="shared" si="2"/>
        <v>0</v>
      </c>
      <c r="F46" s="536"/>
      <c r="G46" s="49"/>
      <c r="H46" s="50"/>
      <c r="I46" s="53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4"/>
      <c r="X46" s="366"/>
    </row>
    <row r="47" spans="1:24" ht="17.25" x14ac:dyDescent="0.3">
      <c r="A47" s="45"/>
      <c r="B47" s="45"/>
      <c r="C47" s="69"/>
      <c r="D47" s="47"/>
      <c r="E47" s="465"/>
      <c r="F47" s="536"/>
      <c r="G47" s="49"/>
      <c r="H47" s="50"/>
      <c r="I47" s="53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7"/>
    </row>
    <row r="48" spans="1:24" ht="17.25" x14ac:dyDescent="0.3">
      <c r="A48" s="45"/>
      <c r="B48" s="45"/>
      <c r="C48" s="69"/>
      <c r="D48" s="47"/>
      <c r="E48" s="465"/>
      <c r="F48" s="536"/>
      <c r="G48" s="49"/>
      <c r="H48" s="50"/>
      <c r="I48" s="53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8"/>
    </row>
    <row r="49" spans="1:24" ht="17.25" x14ac:dyDescent="0.3">
      <c r="A49" s="60"/>
      <c r="B49" s="61"/>
      <c r="C49" s="69"/>
      <c r="D49" s="47"/>
      <c r="E49" s="465"/>
      <c r="F49" s="536"/>
      <c r="G49" s="49"/>
      <c r="H49" s="50"/>
      <c r="I49" s="53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5"/>
      <c r="F50" s="536"/>
      <c r="G50" s="49"/>
      <c r="H50" s="50"/>
      <c r="I50" s="53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31"/>
      <c r="G51" s="49"/>
      <c r="H51" s="50"/>
      <c r="I51" s="53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20"/>
      <c r="D52" s="72"/>
      <c r="E52" s="73"/>
      <c r="F52" s="537"/>
      <c r="G52" s="75"/>
      <c r="H52" s="76"/>
      <c r="I52" s="537"/>
      <c r="J52" s="77">
        <f t="shared" si="3"/>
        <v>0</v>
      </c>
      <c r="K52" s="78"/>
      <c r="L52" s="79"/>
      <c r="M52" s="79"/>
      <c r="N52" s="80">
        <f t="shared" si="1"/>
        <v>0</v>
      </c>
      <c r="O52" s="333"/>
      <c r="P52" s="334"/>
      <c r="Q52" s="81"/>
      <c r="R52" s="82"/>
      <c r="S52" s="83"/>
      <c r="T52" s="83"/>
      <c r="U52" s="84"/>
      <c r="V52" s="85"/>
    </row>
    <row r="53" spans="1:24" s="328" customFormat="1" ht="47.25" x14ac:dyDescent="0.3">
      <c r="A53" s="518" t="s">
        <v>55</v>
      </c>
      <c r="B53" s="329" t="s">
        <v>56</v>
      </c>
      <c r="C53" s="350" t="s">
        <v>306</v>
      </c>
      <c r="D53" s="330"/>
      <c r="E53" s="47"/>
      <c r="F53" s="530">
        <v>1161.2</v>
      </c>
      <c r="G53" s="322">
        <v>44256</v>
      </c>
      <c r="H53" s="538">
        <v>314</v>
      </c>
      <c r="I53" s="535">
        <v>1161.2</v>
      </c>
      <c r="J53" s="35">
        <f t="shared" si="3"/>
        <v>0</v>
      </c>
      <c r="K53" s="323">
        <v>75.5</v>
      </c>
      <c r="L53" s="324"/>
      <c r="M53" s="324"/>
      <c r="N53" s="332">
        <f t="shared" si="1"/>
        <v>87670.6</v>
      </c>
      <c r="O53" s="520" t="s">
        <v>35</v>
      </c>
      <c r="P53" s="521">
        <v>44300</v>
      </c>
      <c r="Q53" s="94"/>
      <c r="R53" s="325"/>
      <c r="S53" s="67"/>
      <c r="T53" s="67"/>
      <c r="U53" s="326"/>
      <c r="V53" s="327"/>
      <c r="W53"/>
      <c r="X53"/>
    </row>
    <row r="54" spans="1:24" ht="18" customHeight="1" thickBot="1" x14ac:dyDescent="0.35">
      <c r="A54" s="519" t="s">
        <v>55</v>
      </c>
      <c r="B54" s="329" t="s">
        <v>56</v>
      </c>
      <c r="C54" s="351"/>
      <c r="D54" s="331"/>
      <c r="E54" s="47"/>
      <c r="F54" s="531">
        <v>1274.5</v>
      </c>
      <c r="G54" s="87">
        <v>44263</v>
      </c>
      <c r="H54" s="526">
        <v>306</v>
      </c>
      <c r="I54" s="536">
        <v>1274.5</v>
      </c>
      <c r="J54" s="35">
        <f t="shared" si="3"/>
        <v>0</v>
      </c>
      <c r="K54" s="36">
        <v>75.5</v>
      </c>
      <c r="L54" s="52"/>
      <c r="M54" s="52"/>
      <c r="N54" s="332">
        <f t="shared" si="1"/>
        <v>96224.75</v>
      </c>
      <c r="O54" s="522" t="s">
        <v>224</v>
      </c>
      <c r="P54" s="521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613" t="s">
        <v>55</v>
      </c>
      <c r="B55" s="329" t="s">
        <v>56</v>
      </c>
      <c r="C55" s="643" t="s">
        <v>317</v>
      </c>
      <c r="D55" s="331"/>
      <c r="E55" s="47"/>
      <c r="F55" s="531">
        <f>270.8+233.4</f>
        <v>504.20000000000005</v>
      </c>
      <c r="G55" s="87">
        <v>44270</v>
      </c>
      <c r="H55" s="603">
        <v>324</v>
      </c>
      <c r="I55" s="536">
        <v>504.2</v>
      </c>
      <c r="J55" s="35">
        <f t="shared" si="3"/>
        <v>0</v>
      </c>
      <c r="K55" s="36">
        <v>73.5</v>
      </c>
      <c r="L55" s="52"/>
      <c r="M55" s="52"/>
      <c r="N55" s="332">
        <f t="shared" si="1"/>
        <v>37058.699999999997</v>
      </c>
      <c r="O55" s="663" t="s">
        <v>224</v>
      </c>
      <c r="P55" s="66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614"/>
      <c r="B56" s="329" t="s">
        <v>56</v>
      </c>
      <c r="C56" s="644"/>
      <c r="D56" s="331"/>
      <c r="E56" s="47"/>
      <c r="F56" s="531">
        <v>936.4</v>
      </c>
      <c r="G56" s="87">
        <v>44270</v>
      </c>
      <c r="H56" s="604"/>
      <c r="I56" s="536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664"/>
      <c r="P56" s="66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27" t="s">
        <v>316</v>
      </c>
      <c r="D57" s="69"/>
      <c r="E57" s="47"/>
      <c r="F57" s="529">
        <v>1564.8</v>
      </c>
      <c r="G57" s="49">
        <v>44277</v>
      </c>
      <c r="H57" s="294">
        <v>331</v>
      </c>
      <c r="I57" s="531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17.25" customHeight="1" x14ac:dyDescent="0.3">
      <c r="A58" s="659" t="s">
        <v>165</v>
      </c>
      <c r="B58" s="61" t="s">
        <v>53</v>
      </c>
      <c r="C58" s="451" t="s">
        <v>204</v>
      </c>
      <c r="D58" s="96"/>
      <c r="E58" s="97"/>
      <c r="F58" s="531">
        <v>1200</v>
      </c>
      <c r="G58" s="49">
        <v>44257</v>
      </c>
      <c r="H58" s="661">
        <v>48</v>
      </c>
      <c r="I58" s="531">
        <v>1200</v>
      </c>
      <c r="J58" s="35">
        <f t="shared" si="3"/>
        <v>0</v>
      </c>
      <c r="K58" s="56">
        <v>22</v>
      </c>
      <c r="L58" s="52"/>
      <c r="M58" s="52"/>
      <c r="N58" s="38">
        <f t="shared" si="1"/>
        <v>26400</v>
      </c>
      <c r="O58" s="628" t="s">
        <v>206</v>
      </c>
      <c r="P58" s="596">
        <v>44272</v>
      </c>
      <c r="Q58" s="94"/>
      <c r="R58" s="40"/>
      <c r="S58" s="41"/>
      <c r="T58" s="42"/>
      <c r="U58" s="43"/>
      <c r="V58" s="44"/>
    </row>
    <row r="59" spans="1:24" ht="17.25" x14ac:dyDescent="0.3">
      <c r="A59" s="660"/>
      <c r="B59" s="61" t="s">
        <v>205</v>
      </c>
      <c r="C59" s="100" t="s">
        <v>210</v>
      </c>
      <c r="D59" s="96"/>
      <c r="E59" s="97"/>
      <c r="F59" s="531">
        <v>8994</v>
      </c>
      <c r="G59" s="49">
        <v>44261</v>
      </c>
      <c r="H59" s="662"/>
      <c r="I59" s="531">
        <v>8994</v>
      </c>
      <c r="J59" s="35">
        <f t="shared" si="3"/>
        <v>0</v>
      </c>
      <c r="K59" s="56">
        <v>40.5</v>
      </c>
      <c r="L59" s="52"/>
      <c r="M59" s="52"/>
      <c r="N59" s="57">
        <f t="shared" si="1"/>
        <v>364257</v>
      </c>
      <c r="O59" s="649"/>
      <c r="P59" s="650"/>
      <c r="Q59" s="39"/>
      <c r="R59" s="40"/>
      <c r="S59" s="41"/>
      <c r="T59" s="42"/>
      <c r="U59" s="43"/>
      <c r="V59" s="44"/>
    </row>
    <row r="60" spans="1:24" ht="17.25" x14ac:dyDescent="0.3">
      <c r="A60" s="60" t="s">
        <v>208</v>
      </c>
      <c r="B60" s="61" t="s">
        <v>33</v>
      </c>
      <c r="C60" s="96" t="s">
        <v>209</v>
      </c>
      <c r="D60" s="96"/>
      <c r="E60" s="97"/>
      <c r="F60" s="531">
        <v>960</v>
      </c>
      <c r="G60" s="49">
        <v>44263</v>
      </c>
      <c r="H60" s="50" t="s">
        <v>211</v>
      </c>
      <c r="I60" s="531">
        <v>960</v>
      </c>
      <c r="J60" s="35">
        <f t="shared" si="0"/>
        <v>0</v>
      </c>
      <c r="K60" s="56">
        <v>50</v>
      </c>
      <c r="L60" s="52"/>
      <c r="M60" s="52"/>
      <c r="N60" s="57">
        <f t="shared" si="1"/>
        <v>48000</v>
      </c>
      <c r="O60" s="156" t="s">
        <v>212</v>
      </c>
      <c r="P60" s="59">
        <v>44265</v>
      </c>
      <c r="Q60" s="39"/>
      <c r="R60" s="40"/>
      <c r="S60" s="41"/>
      <c r="T60" s="42"/>
      <c r="U60" s="43"/>
      <c r="V60" s="44"/>
    </row>
    <row r="61" spans="1:24" ht="17.25" x14ac:dyDescent="0.25">
      <c r="A61" s="102" t="s">
        <v>208</v>
      </c>
      <c r="B61" s="58" t="s">
        <v>33</v>
      </c>
      <c r="C61" s="91" t="s">
        <v>222</v>
      </c>
      <c r="D61" s="91"/>
      <c r="E61" s="93"/>
      <c r="F61" s="531">
        <v>2012</v>
      </c>
      <c r="G61" s="49">
        <v>44278</v>
      </c>
      <c r="H61" s="50" t="s">
        <v>223</v>
      </c>
      <c r="I61" s="531">
        <v>2012</v>
      </c>
      <c r="J61" s="35">
        <f t="shared" si="0"/>
        <v>0</v>
      </c>
      <c r="K61" s="56">
        <v>50</v>
      </c>
      <c r="L61" s="52"/>
      <c r="M61" s="52"/>
      <c r="N61" s="57">
        <f t="shared" si="1"/>
        <v>100600</v>
      </c>
      <c r="O61" s="156" t="s">
        <v>224</v>
      </c>
      <c r="P61" s="59">
        <v>44279</v>
      </c>
      <c r="Q61" s="39"/>
      <c r="R61" s="40"/>
      <c r="S61" s="41"/>
      <c r="T61" s="42"/>
      <c r="U61" s="43"/>
      <c r="V61" s="44"/>
    </row>
    <row r="62" spans="1:24" ht="17.25" x14ac:dyDescent="0.25">
      <c r="A62" s="102"/>
      <c r="B62" s="58"/>
      <c r="C62" s="96"/>
      <c r="D62" s="96"/>
      <c r="E62" s="97"/>
      <c r="F62" s="531"/>
      <c r="G62" s="49"/>
      <c r="H62" s="50"/>
      <c r="I62" s="53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31"/>
      <c r="G63" s="49"/>
      <c r="H63" s="50"/>
      <c r="I63" s="53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3">
      <c r="A64" s="60"/>
      <c r="B64" s="61"/>
      <c r="C64" s="96"/>
      <c r="D64" s="96"/>
      <c r="E64" s="97"/>
      <c r="F64" s="531"/>
      <c r="G64" s="49"/>
      <c r="H64" s="50"/>
      <c r="I64" s="53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1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31"/>
      <c r="G65" s="49"/>
      <c r="H65" s="50"/>
      <c r="I65" s="53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31"/>
      <c r="G66" s="49"/>
      <c r="H66" s="50"/>
      <c r="I66" s="53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8.75" x14ac:dyDescent="0.3">
      <c r="A67" s="61"/>
      <c r="B67" s="103"/>
      <c r="C67" s="96"/>
      <c r="D67" s="96"/>
      <c r="E67" s="97"/>
      <c r="F67" s="531"/>
      <c r="G67" s="49"/>
      <c r="H67" s="50"/>
      <c r="I67" s="53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x14ac:dyDescent="0.3">
      <c r="A68" s="61"/>
      <c r="B68" s="61"/>
      <c r="C68" s="96"/>
      <c r="D68" s="96"/>
      <c r="E68" s="97"/>
      <c r="F68" s="531"/>
      <c r="G68" s="49"/>
      <c r="H68" s="50"/>
      <c r="I68" s="53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31"/>
      <c r="G69" s="49"/>
      <c r="H69" s="50"/>
      <c r="I69" s="53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102"/>
      <c r="B70" s="61"/>
      <c r="C70" s="96"/>
      <c r="D70" s="96"/>
      <c r="E70" s="97"/>
      <c r="F70" s="531"/>
      <c r="G70" s="49"/>
      <c r="H70" s="50"/>
      <c r="I70" s="53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61"/>
      <c r="B71" s="61"/>
      <c r="C71" s="96"/>
      <c r="D71" s="96"/>
      <c r="E71" s="97"/>
      <c r="F71" s="531"/>
      <c r="G71" s="49"/>
      <c r="H71" s="50"/>
      <c r="I71" s="53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31"/>
      <c r="G72" s="49"/>
      <c r="H72" s="50"/>
      <c r="I72" s="53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96"/>
      <c r="D73" s="96"/>
      <c r="E73" s="97"/>
      <c r="F73" s="531"/>
      <c r="G73" s="49"/>
      <c r="H73" s="50"/>
      <c r="I73" s="53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31"/>
      <c r="G74" s="49"/>
      <c r="H74" s="50"/>
      <c r="I74" s="53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31"/>
      <c r="G75" s="49"/>
      <c r="H75" s="50"/>
      <c r="I75" s="53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61"/>
      <c r="B76" s="61"/>
      <c r="C76" s="96"/>
      <c r="D76" s="96"/>
      <c r="E76" s="97"/>
      <c r="F76" s="531"/>
      <c r="G76" s="49"/>
      <c r="H76" s="50"/>
      <c r="I76" s="53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53"/>
      <c r="B77" s="61"/>
      <c r="C77" s="96"/>
      <c r="D77" s="96"/>
      <c r="E77" s="97"/>
      <c r="F77" s="531"/>
      <c r="G77" s="49"/>
      <c r="H77" s="50"/>
      <c r="I77" s="53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314"/>
      <c r="Q77" s="104"/>
      <c r="R77" s="40"/>
      <c r="S77" s="41"/>
      <c r="T77" s="42"/>
      <c r="U77" s="43"/>
      <c r="V77" s="44"/>
    </row>
    <row r="78" spans="1:22" ht="17.25" x14ac:dyDescent="0.3">
      <c r="A78" s="60"/>
      <c r="B78" s="61"/>
      <c r="C78" s="96"/>
      <c r="D78" s="96"/>
      <c r="E78" s="97"/>
      <c r="F78" s="531"/>
      <c r="G78" s="49"/>
      <c r="H78" s="50"/>
      <c r="I78" s="53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31"/>
      <c r="G79" s="49"/>
      <c r="H79" s="50"/>
      <c r="I79" s="53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105"/>
      <c r="B80" s="61"/>
      <c r="C80" s="96"/>
      <c r="D80" s="96"/>
      <c r="E80" s="97"/>
      <c r="F80" s="531"/>
      <c r="G80" s="49"/>
      <c r="H80" s="50"/>
      <c r="I80" s="53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106"/>
      <c r="Q80" s="39"/>
      <c r="R80" s="40"/>
      <c r="S80" s="41"/>
      <c r="T80" s="42"/>
      <c r="U80" s="43"/>
      <c r="V80" s="44"/>
    </row>
    <row r="81" spans="1:22" ht="17.25" x14ac:dyDescent="0.3">
      <c r="A81" s="107"/>
      <c r="B81" s="61"/>
      <c r="C81" s="96"/>
      <c r="D81" s="96"/>
      <c r="E81" s="97"/>
      <c r="F81" s="531"/>
      <c r="G81" s="49"/>
      <c r="H81" s="50"/>
      <c r="I81" s="53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x14ac:dyDescent="0.3">
      <c r="A82" s="108"/>
      <c r="B82" s="61"/>
      <c r="C82" s="96"/>
      <c r="D82" s="96"/>
      <c r="E82" s="97"/>
      <c r="F82" s="531"/>
      <c r="G82" s="49"/>
      <c r="H82" s="50"/>
      <c r="I82" s="53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2"/>
      <c r="D83" s="92"/>
      <c r="E83" s="109"/>
      <c r="F83" s="531"/>
      <c r="G83" s="49"/>
      <c r="H83" s="50"/>
      <c r="I83" s="53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7"/>
      <c r="B84" s="61"/>
      <c r="C84" s="96"/>
      <c r="D84" s="96"/>
      <c r="E84" s="97"/>
      <c r="F84" s="531"/>
      <c r="G84" s="49"/>
      <c r="H84" s="110"/>
      <c r="I84" s="53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2"/>
      <c r="D85" s="92"/>
      <c r="E85" s="109"/>
      <c r="F85" s="531"/>
      <c r="G85" s="49"/>
      <c r="H85" s="110"/>
      <c r="I85" s="53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6"/>
      <c r="D86" s="96"/>
      <c r="E86" s="97"/>
      <c r="F86" s="531"/>
      <c r="G86" s="49"/>
      <c r="H86" s="110"/>
      <c r="I86" s="53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1"/>
      <c r="D87" s="91"/>
      <c r="E87" s="93"/>
      <c r="F87" s="531"/>
      <c r="G87" s="49"/>
      <c r="H87" s="110"/>
      <c r="I87" s="53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96"/>
      <c r="D88" s="96"/>
      <c r="E88" s="97"/>
      <c r="F88" s="531"/>
      <c r="G88" s="49"/>
      <c r="H88" s="113"/>
      <c r="I88" s="53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313"/>
      <c r="Q88" s="64"/>
      <c r="R88" s="112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31"/>
      <c r="G89" s="49"/>
      <c r="H89" s="113"/>
      <c r="I89" s="53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3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31"/>
      <c r="G90" s="49"/>
      <c r="H90" s="113"/>
      <c r="I90" s="53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3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31"/>
      <c r="G91" s="49"/>
      <c r="H91" s="113"/>
      <c r="I91" s="53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3"/>
      <c r="Q91" s="64"/>
      <c r="R91" s="112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31"/>
      <c r="G92" s="49"/>
      <c r="H92" s="113"/>
      <c r="I92" s="53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3"/>
      <c r="Q92" s="64"/>
      <c r="R92" s="112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31"/>
      <c r="G93" s="49"/>
      <c r="H93" s="113"/>
      <c r="I93" s="53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3"/>
      <c r="Q93" s="64"/>
      <c r="R93" s="112"/>
      <c r="S93" s="41"/>
      <c r="T93" s="42"/>
      <c r="U93" s="43"/>
      <c r="V93" s="44"/>
    </row>
    <row r="94" spans="1:22" ht="17.25" x14ac:dyDescent="0.3">
      <c r="A94" s="60"/>
      <c r="B94" s="61"/>
      <c r="C94" s="95"/>
      <c r="D94" s="95"/>
      <c r="E94" s="114"/>
      <c r="F94" s="531"/>
      <c r="G94" s="49"/>
      <c r="H94" s="113"/>
      <c r="I94" s="53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3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31"/>
      <c r="G95" s="49"/>
      <c r="H95" s="113"/>
      <c r="I95" s="53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3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31"/>
      <c r="G96" s="49"/>
      <c r="H96" s="113"/>
      <c r="I96" s="53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3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31"/>
      <c r="G97" s="49"/>
      <c r="H97" s="113"/>
      <c r="I97" s="53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3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31"/>
      <c r="G98" s="49"/>
      <c r="H98" s="113"/>
      <c r="I98" s="53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3"/>
      <c r="Q98" s="64"/>
      <c r="R98" s="112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31"/>
      <c r="G99" s="49"/>
      <c r="H99" s="113"/>
      <c r="I99" s="53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3"/>
      <c r="Q99" s="64"/>
      <c r="R99" s="112"/>
      <c r="S99" s="41"/>
      <c r="T99" s="42"/>
      <c r="U99" s="43"/>
      <c r="V99" s="44"/>
    </row>
    <row r="100" spans="1:22" ht="17.25" x14ac:dyDescent="0.3">
      <c r="A100" s="115"/>
      <c r="B100" s="61"/>
      <c r="C100" s="116"/>
      <c r="D100" s="116"/>
      <c r="E100" s="117"/>
      <c r="F100" s="531"/>
      <c r="G100" s="49"/>
      <c r="H100" s="118"/>
      <c r="I100" s="53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3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31"/>
      <c r="G101" s="49"/>
      <c r="H101" s="118"/>
      <c r="I101" s="53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3"/>
      <c r="Q101" s="10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31"/>
      <c r="G102" s="49"/>
      <c r="H102" s="118"/>
      <c r="I102" s="53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3"/>
      <c r="Q102" s="64"/>
      <c r="R102" s="112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31"/>
      <c r="G103" s="49"/>
      <c r="H103" s="110"/>
      <c r="I103" s="53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31"/>
      <c r="G104" s="49"/>
      <c r="H104" s="110"/>
      <c r="I104" s="53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31"/>
      <c r="G105" s="49"/>
      <c r="H105" s="110"/>
      <c r="I105" s="53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31"/>
      <c r="G106" s="49"/>
      <c r="H106" s="110"/>
      <c r="I106" s="53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21"/>
      <c r="B107" s="61"/>
      <c r="C107" s="96"/>
      <c r="D107" s="96"/>
      <c r="E107" s="97"/>
      <c r="F107" s="531"/>
      <c r="G107" s="49"/>
      <c r="H107" s="122"/>
      <c r="I107" s="531"/>
      <c r="J107" s="35">
        <f t="shared" si="0"/>
        <v>0</v>
      </c>
      <c r="K107" s="56"/>
      <c r="L107" s="52"/>
      <c r="M107" s="52"/>
      <c r="N107" s="57">
        <f t="shared" si="1"/>
        <v>0</v>
      </c>
      <c r="O107" s="299"/>
      <c r="P107" s="315"/>
      <c r="Q107" s="123"/>
      <c r="R107" s="124"/>
      <c r="S107" s="41"/>
      <c r="T107" s="42"/>
      <c r="U107" s="43"/>
      <c r="V107" s="44"/>
    </row>
    <row r="108" spans="1:22" ht="17.25" x14ac:dyDescent="0.3">
      <c r="A108" s="66"/>
      <c r="B108" s="61"/>
      <c r="C108" s="96"/>
      <c r="D108" s="96"/>
      <c r="E108" s="97"/>
      <c r="F108" s="531"/>
      <c r="G108" s="125"/>
      <c r="H108" s="122"/>
      <c r="I108" s="531"/>
      <c r="J108" s="35">
        <f t="shared" si="0"/>
        <v>0</v>
      </c>
      <c r="K108" s="56"/>
      <c r="L108" s="52"/>
      <c r="M108" s="52"/>
      <c r="N108" s="57">
        <f t="shared" si="1"/>
        <v>0</v>
      </c>
      <c r="O108" s="300"/>
      <c r="P108" s="127"/>
      <c r="Q108" s="64"/>
      <c r="R108" s="112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31"/>
      <c r="G109" s="539"/>
      <c r="H109" s="122"/>
      <c r="I109" s="531"/>
      <c r="J109" s="35">
        <f t="shared" si="0"/>
        <v>0</v>
      </c>
      <c r="K109" s="56"/>
      <c r="L109" s="52"/>
      <c r="M109" s="52"/>
      <c r="N109" s="57">
        <f t="shared" si="1"/>
        <v>0</v>
      </c>
      <c r="O109" s="300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31"/>
      <c r="G110" s="539"/>
      <c r="H110" s="122"/>
      <c r="I110" s="531"/>
      <c r="J110" s="35">
        <f t="shared" si="0"/>
        <v>0</v>
      </c>
      <c r="K110" s="128"/>
      <c r="L110" s="52"/>
      <c r="M110" s="52" t="s">
        <v>18</v>
      </c>
      <c r="N110" s="57">
        <f t="shared" si="1"/>
        <v>0</v>
      </c>
      <c r="O110" s="299"/>
      <c r="P110" s="315"/>
      <c r="Q110" s="123"/>
      <c r="R110" s="124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31"/>
      <c r="G111" s="539"/>
      <c r="H111" s="122"/>
      <c r="I111" s="531"/>
      <c r="J111" s="35">
        <f t="shared" si="0"/>
        <v>0</v>
      </c>
      <c r="K111" s="128"/>
      <c r="L111" s="52"/>
      <c r="M111" s="52"/>
      <c r="N111" s="57">
        <f t="shared" si="1"/>
        <v>0</v>
      </c>
      <c r="O111" s="300"/>
      <c r="P111" s="127"/>
      <c r="Q111" s="64"/>
      <c r="R111" s="112"/>
      <c r="S111" s="41"/>
      <c r="T111" s="42"/>
      <c r="U111" s="43"/>
      <c r="V111" s="44"/>
    </row>
    <row r="112" spans="1:22" ht="17.25" x14ac:dyDescent="0.3">
      <c r="A112" s="115"/>
      <c r="B112" s="61"/>
      <c r="C112" s="129"/>
      <c r="D112" s="129"/>
      <c r="E112" s="130"/>
      <c r="F112" s="531"/>
      <c r="G112" s="539"/>
      <c r="H112" s="50"/>
      <c r="I112" s="531"/>
      <c r="J112" s="35">
        <f t="shared" si="0"/>
        <v>0</v>
      </c>
      <c r="K112" s="56"/>
      <c r="L112" s="52"/>
      <c r="M112" s="52"/>
      <c r="N112" s="57">
        <f t="shared" si="1"/>
        <v>0</v>
      </c>
      <c r="O112" s="301"/>
      <c r="P112" s="316"/>
      <c r="Q112" s="39"/>
      <c r="R112" s="40"/>
      <c r="S112" s="41"/>
      <c r="T112" s="42"/>
      <c r="U112" s="43"/>
      <c r="V112" s="44"/>
    </row>
    <row r="113" spans="1:22" ht="17.25" x14ac:dyDescent="0.3">
      <c r="A113" s="132"/>
      <c r="B113" s="61"/>
      <c r="C113" s="96"/>
      <c r="D113" s="96"/>
      <c r="E113" s="97"/>
      <c r="F113" s="531"/>
      <c r="G113" s="539"/>
      <c r="H113" s="110"/>
      <c r="I113" s="531"/>
      <c r="J113" s="35">
        <f>I113-F113</f>
        <v>0</v>
      </c>
      <c r="K113" s="128"/>
      <c r="L113" s="133"/>
      <c r="M113" s="133"/>
      <c r="N113" s="57">
        <f t="shared" si="1"/>
        <v>0</v>
      </c>
      <c r="O113" s="301"/>
      <c r="P113" s="316"/>
      <c r="Q113" s="123"/>
      <c r="R113" s="124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31"/>
      <c r="G114" s="539"/>
      <c r="H114" s="110"/>
      <c r="I114" s="531"/>
      <c r="J114" s="35">
        <f t="shared" ref="J114:J212" si="4">I114-F114</f>
        <v>0</v>
      </c>
      <c r="K114" s="128"/>
      <c r="L114" s="133"/>
      <c r="M114" s="133"/>
      <c r="N114" s="57">
        <f t="shared" si="1"/>
        <v>0</v>
      </c>
      <c r="O114" s="156"/>
      <c r="P114" s="313"/>
      <c r="Q114" s="123"/>
      <c r="R114" s="124"/>
      <c r="S114" s="41"/>
      <c r="T114" s="42"/>
      <c r="U114" s="43"/>
      <c r="V114" s="44"/>
    </row>
    <row r="115" spans="1:22" ht="17.25" x14ac:dyDescent="0.3">
      <c r="A115" s="108"/>
      <c r="B115" s="61"/>
      <c r="C115" s="96"/>
      <c r="D115" s="96"/>
      <c r="E115" s="97"/>
      <c r="F115" s="531"/>
      <c r="G115" s="539"/>
      <c r="H115" s="122"/>
      <c r="I115" s="531"/>
      <c r="J115" s="35">
        <f t="shared" si="4"/>
        <v>0</v>
      </c>
      <c r="K115" s="135"/>
      <c r="L115" s="133"/>
      <c r="M115" s="133"/>
      <c r="N115" s="136">
        <f t="shared" si="1"/>
        <v>0</v>
      </c>
      <c r="O115" s="300"/>
      <c r="P115" s="127"/>
      <c r="Q115" s="123"/>
      <c r="R115" s="124"/>
      <c r="S115" s="41"/>
      <c r="T115" s="42"/>
      <c r="U115" s="43"/>
      <c r="V115" s="44"/>
    </row>
    <row r="116" spans="1:22" ht="18.75" x14ac:dyDescent="0.3">
      <c r="A116" s="108"/>
      <c r="B116" s="61"/>
      <c r="C116" s="96"/>
      <c r="D116" s="96"/>
      <c r="E116" s="97"/>
      <c r="F116" s="531"/>
      <c r="G116" s="539"/>
      <c r="H116" s="110"/>
      <c r="I116" s="531"/>
      <c r="J116" s="35">
        <f t="shared" si="4"/>
        <v>0</v>
      </c>
      <c r="K116" s="137"/>
      <c r="L116" s="138"/>
      <c r="M116" s="138"/>
      <c r="N116" s="136">
        <f t="shared" si="1"/>
        <v>0</v>
      </c>
      <c r="O116" s="299"/>
      <c r="P116" s="315"/>
      <c r="Q116" s="123"/>
      <c r="R116" s="124"/>
      <c r="S116" s="41"/>
      <c r="T116" s="42"/>
      <c r="U116" s="43"/>
      <c r="V116" s="44"/>
    </row>
    <row r="117" spans="1:22" ht="17.25" x14ac:dyDescent="0.3">
      <c r="A117" s="139"/>
      <c r="B117" s="61"/>
      <c r="C117" s="96"/>
      <c r="D117" s="96"/>
      <c r="E117" s="97"/>
      <c r="F117" s="529"/>
      <c r="G117" s="539"/>
      <c r="H117" s="110"/>
      <c r="I117" s="531"/>
      <c r="J117" s="35">
        <f t="shared" si="4"/>
        <v>0</v>
      </c>
      <c r="K117" s="137"/>
      <c r="L117" s="141"/>
      <c r="M117" s="141"/>
      <c r="N117" s="136">
        <f>K117*I117</f>
        <v>0</v>
      </c>
      <c r="O117" s="300"/>
      <c r="P117" s="127"/>
      <c r="Q117" s="123"/>
      <c r="R117" s="124"/>
      <c r="S117" s="41"/>
      <c r="T117" s="42"/>
      <c r="U117" s="43"/>
      <c r="V117" s="44"/>
    </row>
    <row r="118" spans="1:22" ht="17.25" x14ac:dyDescent="0.3">
      <c r="A118" s="121"/>
      <c r="B118" s="61"/>
      <c r="C118" s="96"/>
      <c r="D118" s="96"/>
      <c r="E118" s="97"/>
      <c r="F118" s="531"/>
      <c r="G118" s="539"/>
      <c r="H118" s="110"/>
      <c r="I118" s="531"/>
      <c r="J118" s="35">
        <f t="shared" si="4"/>
        <v>0</v>
      </c>
      <c r="K118" s="137"/>
      <c r="L118" s="133"/>
      <c r="M118" s="133"/>
      <c r="N118" s="136">
        <f t="shared" ref="N118:N202" si="5">K118*I118</f>
        <v>0</v>
      </c>
      <c r="O118" s="299"/>
      <c r="P118" s="315"/>
      <c r="Q118" s="123"/>
      <c r="R118" s="124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31"/>
      <c r="G119" s="539"/>
      <c r="H119" s="122"/>
      <c r="I119" s="531"/>
      <c r="J119" s="35">
        <f t="shared" si="4"/>
        <v>0</v>
      </c>
      <c r="K119" s="56"/>
      <c r="L119" s="133"/>
      <c r="M119" s="133"/>
      <c r="N119" s="57">
        <f t="shared" si="5"/>
        <v>0</v>
      </c>
      <c r="O119" s="299"/>
      <c r="P119" s="315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31"/>
      <c r="G120" s="539"/>
      <c r="H120" s="122"/>
      <c r="I120" s="531"/>
      <c r="J120" s="35">
        <f t="shared" si="4"/>
        <v>0</v>
      </c>
      <c r="K120" s="137"/>
      <c r="L120" s="133"/>
      <c r="M120" s="133"/>
      <c r="N120" s="136">
        <f t="shared" si="5"/>
        <v>0</v>
      </c>
      <c r="O120" s="299"/>
      <c r="P120" s="315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31"/>
      <c r="G121" s="539"/>
      <c r="H121" s="143"/>
      <c r="I121" s="531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9"/>
      <c r="P121" s="315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31"/>
      <c r="G122" s="539"/>
      <c r="H122" s="143"/>
      <c r="I122" s="531"/>
      <c r="J122" s="35">
        <f t="shared" si="4"/>
        <v>0</v>
      </c>
      <c r="K122" s="137"/>
      <c r="L122" s="145"/>
      <c r="M122" s="145"/>
      <c r="N122" s="136">
        <f t="shared" si="5"/>
        <v>0</v>
      </c>
      <c r="O122" s="299"/>
      <c r="P122" s="315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31"/>
      <c r="G123" s="539"/>
      <c r="H123" s="143"/>
      <c r="I123" s="531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9"/>
      <c r="P123" s="315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31"/>
      <c r="G124" s="539"/>
      <c r="H124" s="143"/>
      <c r="I124" s="531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9"/>
      <c r="P124" s="315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31"/>
      <c r="G125" s="539"/>
      <c r="H125" s="143"/>
      <c r="I125" s="531"/>
      <c r="J125" s="35">
        <f t="shared" si="4"/>
        <v>0</v>
      </c>
      <c r="K125" s="56"/>
      <c r="L125" s="52"/>
      <c r="M125" s="52"/>
      <c r="N125" s="57">
        <f t="shared" si="5"/>
        <v>0</v>
      </c>
      <c r="O125" s="299"/>
      <c r="P125" s="315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146"/>
      <c r="D126" s="146"/>
      <c r="E126" s="147"/>
      <c r="F126" s="531"/>
      <c r="G126" s="539"/>
      <c r="H126" s="143"/>
      <c r="I126" s="531"/>
      <c r="J126" s="35">
        <f t="shared" si="4"/>
        <v>0</v>
      </c>
      <c r="K126" s="56"/>
      <c r="L126" s="52"/>
      <c r="M126" s="52"/>
      <c r="N126" s="57">
        <f t="shared" si="5"/>
        <v>0</v>
      </c>
      <c r="O126" s="300"/>
      <c r="P126" s="317"/>
      <c r="Q126" s="39"/>
      <c r="R126" s="40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31"/>
      <c r="G127" s="539"/>
      <c r="H127" s="143"/>
      <c r="I127" s="531"/>
      <c r="J127" s="35">
        <f t="shared" si="4"/>
        <v>0</v>
      </c>
      <c r="K127" s="56"/>
      <c r="L127" s="52"/>
      <c r="M127" s="52"/>
      <c r="N127" s="57">
        <f t="shared" si="5"/>
        <v>0</v>
      </c>
      <c r="O127" s="300"/>
      <c r="P127" s="317"/>
      <c r="Q127" s="39"/>
      <c r="R127" s="40"/>
      <c r="S127" s="41"/>
      <c r="T127" s="42"/>
      <c r="U127" s="43"/>
      <c r="V127" s="44"/>
    </row>
    <row r="128" spans="1:22" ht="17.25" x14ac:dyDescent="0.3">
      <c r="A128" s="60"/>
      <c r="B128" s="61"/>
      <c r="C128" s="129"/>
      <c r="D128" s="129"/>
      <c r="E128" s="130"/>
      <c r="F128" s="531"/>
      <c r="G128" s="539"/>
      <c r="H128" s="50"/>
      <c r="I128" s="531"/>
      <c r="J128" s="35">
        <f t="shared" si="4"/>
        <v>0</v>
      </c>
      <c r="K128" s="56"/>
      <c r="L128" s="52"/>
      <c r="M128" s="52"/>
      <c r="N128" s="57">
        <f t="shared" si="5"/>
        <v>0</v>
      </c>
      <c r="O128" s="156"/>
      <c r="P128" s="313"/>
      <c r="Q128" s="39"/>
      <c r="R128" s="40"/>
      <c r="S128" s="41"/>
      <c r="T128" s="42"/>
      <c r="U128" s="43"/>
      <c r="V128" s="44"/>
    </row>
    <row r="129" spans="1:22" ht="17.25" x14ac:dyDescent="0.3">
      <c r="A129" s="108"/>
      <c r="B129" s="61"/>
      <c r="C129" s="148"/>
      <c r="D129" s="148"/>
      <c r="E129" s="130"/>
      <c r="F129" s="531"/>
      <c r="G129" s="539"/>
      <c r="H129" s="50"/>
      <c r="I129" s="531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3"/>
      <c r="Q129" s="39"/>
      <c r="R129" s="40"/>
      <c r="S129" s="41"/>
      <c r="T129" s="42"/>
      <c r="U129" s="43"/>
      <c r="V129" s="44"/>
    </row>
    <row r="130" spans="1:22" ht="17.25" x14ac:dyDescent="0.3">
      <c r="A130" s="115"/>
      <c r="B130" s="61"/>
      <c r="C130" s="129"/>
      <c r="D130" s="129"/>
      <c r="E130" s="130"/>
      <c r="F130" s="531"/>
      <c r="G130" s="539"/>
      <c r="H130" s="50"/>
      <c r="I130" s="531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3"/>
      <c r="Q130" s="39"/>
      <c r="R130" s="40"/>
      <c r="S130" s="41"/>
      <c r="T130" s="42"/>
      <c r="U130" s="43"/>
      <c r="V130" s="44"/>
    </row>
    <row r="131" spans="1:22" ht="18.75" x14ac:dyDescent="0.3">
      <c r="A131" s="149"/>
      <c r="B131" s="150"/>
      <c r="C131" s="95"/>
      <c r="D131" s="95"/>
      <c r="E131" s="114"/>
      <c r="F131" s="531"/>
      <c r="G131" s="539"/>
      <c r="H131" s="50"/>
      <c r="I131" s="531"/>
      <c r="J131" s="35">
        <f t="shared" si="4"/>
        <v>0</v>
      </c>
      <c r="K131" s="56"/>
      <c r="L131" s="52"/>
      <c r="M131" s="52"/>
      <c r="N131" s="57">
        <f t="shared" si="5"/>
        <v>0</v>
      </c>
      <c r="O131" s="301"/>
      <c r="P131" s="316"/>
      <c r="Q131" s="39"/>
      <c r="R131" s="40"/>
      <c r="S131" s="41"/>
      <c r="T131" s="42"/>
      <c r="U131" s="43"/>
      <c r="V131" s="44"/>
    </row>
    <row r="132" spans="1:22" ht="17.25" x14ac:dyDescent="0.3">
      <c r="A132" s="115"/>
      <c r="B132" s="61"/>
      <c r="C132" s="151"/>
      <c r="D132" s="151"/>
      <c r="E132" s="152"/>
      <c r="F132" s="531"/>
      <c r="G132" s="539"/>
      <c r="H132" s="50"/>
      <c r="I132" s="531"/>
      <c r="J132" s="35">
        <f t="shared" si="4"/>
        <v>0</v>
      </c>
      <c r="K132" s="56"/>
      <c r="L132" s="52"/>
      <c r="M132" s="52"/>
      <c r="N132" s="57">
        <f t="shared" si="5"/>
        <v>0</v>
      </c>
      <c r="O132" s="156"/>
      <c r="P132" s="313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31"/>
      <c r="G133" s="539"/>
      <c r="H133" s="50"/>
      <c r="I133" s="53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3"/>
      <c r="Q133" s="39"/>
      <c r="R133" s="40"/>
      <c r="S133" s="41"/>
      <c r="T133" s="42"/>
      <c r="U133" s="43"/>
      <c r="V133" s="44"/>
    </row>
    <row r="134" spans="1:22" ht="17.25" x14ac:dyDescent="0.3">
      <c r="A134" s="153"/>
      <c r="B134" s="61"/>
      <c r="C134" s="154"/>
      <c r="D134" s="154"/>
      <c r="E134" s="155"/>
      <c r="F134" s="531"/>
      <c r="G134" s="539"/>
      <c r="H134" s="50"/>
      <c r="I134" s="53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3"/>
      <c r="Q134" s="39"/>
      <c r="R134" s="40"/>
      <c r="S134" s="41"/>
      <c r="T134" s="42"/>
      <c r="U134" s="43"/>
      <c r="V134" s="44"/>
    </row>
    <row r="135" spans="1:22" ht="17.25" x14ac:dyDescent="0.3">
      <c r="A135" s="115"/>
      <c r="B135" s="61"/>
      <c r="C135" s="157"/>
      <c r="D135" s="157"/>
      <c r="E135" s="158"/>
      <c r="F135" s="531"/>
      <c r="G135" s="49"/>
      <c r="H135" s="50"/>
      <c r="I135" s="531"/>
      <c r="J135" s="35">
        <f t="shared" si="4"/>
        <v>0</v>
      </c>
      <c r="K135" s="56"/>
      <c r="L135" s="52"/>
      <c r="M135" s="52"/>
      <c r="N135" s="57">
        <f t="shared" si="5"/>
        <v>0</v>
      </c>
      <c r="O135" s="302"/>
      <c r="P135" s="318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31"/>
      <c r="G136" s="49"/>
      <c r="H136" s="50"/>
      <c r="I136" s="531"/>
      <c r="J136" s="35">
        <f t="shared" si="4"/>
        <v>0</v>
      </c>
      <c r="K136" s="56"/>
      <c r="L136" s="52"/>
      <c r="M136" s="52"/>
      <c r="N136" s="57">
        <f t="shared" si="5"/>
        <v>0</v>
      </c>
      <c r="O136" s="302"/>
      <c r="P136" s="318"/>
      <c r="Q136" s="39"/>
      <c r="R136" s="40"/>
      <c r="S136" s="41"/>
      <c r="T136" s="42"/>
      <c r="U136" s="43"/>
      <c r="V136" s="44"/>
    </row>
    <row r="137" spans="1:22" x14ac:dyDescent="0.25">
      <c r="A137" s="115"/>
      <c r="B137" s="107"/>
      <c r="C137" s="159"/>
      <c r="D137" s="159"/>
      <c r="E137" s="160"/>
      <c r="F137" s="531"/>
      <c r="G137" s="539"/>
      <c r="H137" s="143"/>
      <c r="I137" s="531"/>
      <c r="J137" s="35">
        <f t="shared" si="4"/>
        <v>0</v>
      </c>
      <c r="N137" s="57">
        <f t="shared" si="5"/>
        <v>0</v>
      </c>
      <c r="O137" s="303"/>
      <c r="P137" s="317"/>
      <c r="Q137" s="163"/>
      <c r="R137" s="164"/>
      <c r="S137" s="165"/>
      <c r="T137" s="166"/>
      <c r="U137" s="167"/>
      <c r="V137" s="168"/>
    </row>
    <row r="138" spans="1:22" ht="17.25" x14ac:dyDescent="0.3">
      <c r="A138" s="115"/>
      <c r="B138" s="61"/>
      <c r="C138" s="154"/>
      <c r="D138" s="154"/>
      <c r="E138" s="155"/>
      <c r="F138" s="531"/>
      <c r="G138" s="539"/>
      <c r="H138" s="143"/>
      <c r="I138" s="531"/>
      <c r="J138" s="35">
        <f t="shared" si="4"/>
        <v>0</v>
      </c>
      <c r="N138" s="57">
        <f t="shared" si="5"/>
        <v>0</v>
      </c>
      <c r="O138" s="303"/>
      <c r="P138" s="317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31"/>
      <c r="G139" s="539"/>
      <c r="H139" s="50"/>
      <c r="I139" s="53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3"/>
      <c r="Q139" s="39"/>
      <c r="R139" s="40"/>
      <c r="S139" s="41"/>
      <c r="T139" s="42"/>
      <c r="U139" s="43"/>
      <c r="V139" s="44"/>
    </row>
    <row r="140" spans="1:22" ht="17.25" x14ac:dyDescent="0.3">
      <c r="A140" s="115"/>
      <c r="B140" s="61"/>
      <c r="C140" s="154"/>
      <c r="D140" s="154"/>
      <c r="E140" s="155"/>
      <c r="F140" s="531"/>
      <c r="G140" s="539"/>
      <c r="H140" s="50"/>
      <c r="I140" s="531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3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69"/>
      <c r="D141" s="169"/>
      <c r="E141" s="114"/>
      <c r="F141" s="531"/>
      <c r="G141" s="49"/>
      <c r="H141" s="50"/>
      <c r="I141" s="531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3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31"/>
      <c r="G142" s="49"/>
      <c r="H142" s="50"/>
      <c r="I142" s="531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3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31"/>
      <c r="G143" s="49"/>
      <c r="H143" s="50"/>
      <c r="I143" s="531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3"/>
      <c r="Q143" s="39"/>
      <c r="R143" s="40"/>
      <c r="S143" s="41"/>
      <c r="T143" s="42"/>
      <c r="U143" s="43"/>
      <c r="V143" s="44"/>
    </row>
    <row r="144" spans="1:22" x14ac:dyDescent="0.25">
      <c r="A144" s="115"/>
      <c r="B144" s="107"/>
      <c r="C144" s="170"/>
      <c r="D144" s="170"/>
      <c r="E144" s="109"/>
      <c r="F144" s="531"/>
      <c r="G144" s="49"/>
      <c r="H144" s="50"/>
      <c r="I144" s="53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3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69"/>
      <c r="D145" s="169"/>
      <c r="E145" s="114"/>
      <c r="F145" s="531"/>
      <c r="G145" s="49"/>
      <c r="H145" s="50"/>
      <c r="I145" s="53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3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48"/>
      <c r="D146" s="148"/>
      <c r="E146" s="130"/>
      <c r="F146" s="531"/>
      <c r="G146" s="539"/>
      <c r="H146" s="50"/>
      <c r="I146" s="53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3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31"/>
      <c r="G147" s="539"/>
      <c r="H147" s="50"/>
      <c r="I147" s="53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3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31"/>
      <c r="G148" s="539"/>
      <c r="H148" s="50"/>
      <c r="I148" s="53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3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31"/>
      <c r="G149" s="539"/>
      <c r="H149" s="50"/>
      <c r="I149" s="531"/>
      <c r="J149" s="35">
        <v>0</v>
      </c>
      <c r="K149" s="56"/>
      <c r="L149" s="52"/>
      <c r="M149" s="52"/>
      <c r="N149" s="57">
        <f t="shared" si="5"/>
        <v>0</v>
      </c>
      <c r="O149" s="156"/>
      <c r="P149" s="313"/>
      <c r="Q149" s="39"/>
      <c r="R149" s="40"/>
      <c r="S149" s="41"/>
      <c r="T149" s="42"/>
      <c r="U149" s="43"/>
      <c r="V149" s="44"/>
    </row>
    <row r="150" spans="1:22" x14ac:dyDescent="0.25">
      <c r="A150" s="153"/>
      <c r="B150" s="107"/>
      <c r="C150" s="154"/>
      <c r="D150" s="154"/>
      <c r="E150" s="155"/>
      <c r="F150" s="531"/>
      <c r="G150" s="539"/>
      <c r="H150" s="50"/>
      <c r="I150" s="53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3"/>
      <c r="Q150" s="39"/>
      <c r="R150" s="40"/>
      <c r="S150" s="41"/>
      <c r="T150" s="42"/>
      <c r="U150" s="43"/>
      <c r="V150" s="44"/>
    </row>
    <row r="151" spans="1:22" ht="17.25" x14ac:dyDescent="0.3">
      <c r="A151" s="171"/>
      <c r="B151" s="61"/>
      <c r="C151" s="157"/>
      <c r="D151" s="157"/>
      <c r="E151" s="158"/>
      <c r="F151" s="531"/>
      <c r="G151" s="49"/>
      <c r="H151" s="50"/>
      <c r="I151" s="531"/>
      <c r="J151" s="35">
        <f>I151-F151</f>
        <v>0</v>
      </c>
      <c r="K151" s="56"/>
      <c r="L151" s="52"/>
      <c r="M151" s="52"/>
      <c r="N151" s="57">
        <f>K151*I151</f>
        <v>0</v>
      </c>
      <c r="O151" s="302"/>
      <c r="P151" s="318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72"/>
      <c r="D152" s="172"/>
      <c r="E152" s="173"/>
      <c r="F152" s="531"/>
      <c r="G152" s="539"/>
      <c r="H152" s="50"/>
      <c r="I152" s="53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3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31"/>
      <c r="G153" s="539"/>
      <c r="H153" s="50"/>
      <c r="I153" s="53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3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31"/>
      <c r="G154" s="539"/>
      <c r="H154" s="55"/>
      <c r="I154" s="53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3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40"/>
      <c r="G155" s="49"/>
      <c r="H155" s="55"/>
      <c r="I155" s="53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3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40"/>
      <c r="G156" s="49"/>
      <c r="H156" s="50"/>
      <c r="I156" s="53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3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40"/>
      <c r="G157" s="49"/>
      <c r="H157" s="50"/>
      <c r="I157" s="53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3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40"/>
      <c r="G158" s="49"/>
      <c r="H158" s="50"/>
      <c r="I158" s="53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3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40"/>
      <c r="G159" s="49"/>
      <c r="H159" s="50"/>
      <c r="I159" s="53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3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40"/>
      <c r="G160" s="49"/>
      <c r="H160" s="50"/>
      <c r="I160" s="53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3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40"/>
      <c r="G161" s="49"/>
      <c r="H161" s="50"/>
      <c r="I161" s="53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3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31"/>
      <c r="G162" s="49"/>
      <c r="H162" s="50"/>
      <c r="I162" s="53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3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48"/>
      <c r="D163" s="148"/>
      <c r="E163" s="130"/>
      <c r="F163" s="531"/>
      <c r="G163" s="539"/>
      <c r="H163" s="50"/>
      <c r="I163" s="53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3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31"/>
      <c r="G164" s="539"/>
      <c r="H164" s="50"/>
      <c r="I164" s="53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3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31"/>
      <c r="G165" s="539"/>
      <c r="H165" s="50"/>
      <c r="I165" s="53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3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31"/>
      <c r="G166" s="539"/>
      <c r="H166" s="50"/>
      <c r="I166" s="53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3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31"/>
      <c r="G167" s="539"/>
      <c r="H167" s="50"/>
      <c r="I167" s="53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3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31"/>
      <c r="G168" s="539"/>
      <c r="H168" s="50"/>
      <c r="I168" s="53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3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31"/>
      <c r="G169" s="539"/>
      <c r="H169" s="50"/>
      <c r="I169" s="53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3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31"/>
      <c r="G170" s="539"/>
      <c r="H170" s="50"/>
      <c r="I170" s="53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3"/>
      <c r="Q170" s="39"/>
      <c r="R170" s="40"/>
      <c r="S170" s="41"/>
      <c r="T170" s="42"/>
      <c r="U170" s="43"/>
      <c r="V170" s="44"/>
    </row>
    <row r="171" spans="1:22" x14ac:dyDescent="0.25">
      <c r="A171" s="107"/>
      <c r="B171" s="159"/>
      <c r="C171" s="148"/>
      <c r="D171" s="148"/>
      <c r="E171" s="130"/>
      <c r="F171" s="531"/>
      <c r="G171" s="49"/>
      <c r="H171" s="50"/>
      <c r="I171" s="53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3"/>
      <c r="Q171" s="39"/>
      <c r="R171" s="40"/>
      <c r="S171" s="41"/>
      <c r="T171" s="42"/>
      <c r="U171" s="43"/>
      <c r="V171" s="44"/>
    </row>
    <row r="172" spans="1:22" x14ac:dyDescent="0.25">
      <c r="A172" s="171"/>
      <c r="B172" s="107"/>
      <c r="C172" s="148"/>
      <c r="D172" s="148"/>
      <c r="E172" s="130"/>
      <c r="F172" s="531"/>
      <c r="G172" s="539"/>
      <c r="H172" s="50"/>
      <c r="I172" s="53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3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31"/>
      <c r="G173" s="539"/>
      <c r="H173" s="50"/>
      <c r="I173" s="53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3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31"/>
      <c r="G174" s="539"/>
      <c r="H174" s="50"/>
      <c r="I174" s="53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3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31"/>
      <c r="G175" s="539"/>
      <c r="H175" s="50"/>
      <c r="I175" s="53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3"/>
      <c r="Q175" s="39"/>
      <c r="R175" s="40"/>
      <c r="S175" s="41"/>
      <c r="T175" s="42"/>
      <c r="U175" s="43"/>
      <c r="V175" s="44"/>
    </row>
    <row r="176" spans="1:22" x14ac:dyDescent="0.25">
      <c r="A176" s="176"/>
      <c r="B176" s="107"/>
      <c r="C176" s="148"/>
      <c r="D176" s="148"/>
      <c r="E176" s="130"/>
      <c r="F176" s="531"/>
      <c r="G176" s="539"/>
      <c r="H176" s="50"/>
      <c r="I176" s="53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3"/>
      <c r="Q176" s="39"/>
      <c r="R176" s="40"/>
      <c r="S176" s="41"/>
      <c r="T176" s="42"/>
      <c r="U176" s="43"/>
      <c r="V176" s="44"/>
    </row>
    <row r="177" spans="1:22" x14ac:dyDescent="0.25">
      <c r="A177" s="115"/>
      <c r="B177" s="107"/>
      <c r="C177" s="148"/>
      <c r="D177" s="148"/>
      <c r="E177" s="130"/>
      <c r="F177" s="531"/>
      <c r="G177" s="539"/>
      <c r="H177" s="50"/>
      <c r="I177" s="53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3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31"/>
      <c r="G178" s="539"/>
      <c r="H178" s="50"/>
      <c r="I178" s="53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3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31"/>
      <c r="G179" s="539"/>
      <c r="H179" s="50"/>
      <c r="I179" s="53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3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31"/>
      <c r="G180" s="539"/>
      <c r="H180" s="50"/>
      <c r="I180" s="53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3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31"/>
      <c r="G181" s="539"/>
      <c r="H181" s="50"/>
      <c r="I181" s="53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3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31"/>
      <c r="G182" s="539"/>
      <c r="H182" s="50"/>
      <c r="I182" s="53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3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31"/>
      <c r="G183" s="539"/>
      <c r="H183" s="50"/>
      <c r="I183" s="53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3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31"/>
      <c r="G184" s="539"/>
      <c r="H184" s="50"/>
      <c r="I184" s="53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3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31"/>
      <c r="G185" s="539"/>
      <c r="H185" s="50"/>
      <c r="I185" s="53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3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77"/>
      <c r="D186" s="177"/>
      <c r="E186" s="97"/>
      <c r="F186" s="531"/>
      <c r="G186" s="539"/>
      <c r="H186" s="50"/>
      <c r="I186" s="53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3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48"/>
      <c r="D187" s="148"/>
      <c r="E187" s="130"/>
      <c r="F187" s="531"/>
      <c r="G187" s="539"/>
      <c r="H187" s="50"/>
      <c r="I187" s="53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3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69"/>
      <c r="D188" s="169"/>
      <c r="E188" s="114"/>
      <c r="F188" s="531"/>
      <c r="G188" s="539"/>
      <c r="H188" s="50"/>
      <c r="I188" s="53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3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70"/>
      <c r="D189" s="170"/>
      <c r="E189" s="109"/>
      <c r="F189" s="531"/>
      <c r="G189" s="539"/>
      <c r="H189" s="50"/>
      <c r="I189" s="53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3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31"/>
      <c r="G190" s="539"/>
      <c r="H190" s="50"/>
      <c r="I190" s="53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3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69"/>
      <c r="D191" s="169"/>
      <c r="E191" s="114"/>
      <c r="F191" s="531"/>
      <c r="G191" s="539"/>
      <c r="H191" s="50"/>
      <c r="I191" s="53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3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54"/>
      <c r="D192" s="154"/>
      <c r="E192" s="155"/>
      <c r="F192" s="531"/>
      <c r="G192" s="539"/>
      <c r="H192" s="50"/>
      <c r="I192" s="53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3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96"/>
      <c r="D193" s="96"/>
      <c r="E193" s="97"/>
      <c r="F193" s="531"/>
      <c r="G193" s="539"/>
      <c r="H193" s="50"/>
      <c r="I193" s="53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3"/>
      <c r="Q193" s="39"/>
      <c r="R193" s="40"/>
      <c r="S193" s="41"/>
      <c r="T193" s="42"/>
      <c r="U193" s="43"/>
      <c r="V193" s="44"/>
    </row>
    <row r="194" spans="1:22" x14ac:dyDescent="0.25">
      <c r="A194" s="108"/>
      <c r="B194" s="107"/>
      <c r="C194" s="129"/>
      <c r="D194" s="129"/>
      <c r="E194" s="130"/>
      <c r="F194" s="531"/>
      <c r="G194" s="539"/>
      <c r="H194" s="50"/>
      <c r="I194" s="53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3"/>
      <c r="Q194" s="39"/>
      <c r="R194" s="40"/>
      <c r="S194" s="41"/>
      <c r="T194" s="42"/>
      <c r="U194" s="43"/>
      <c r="V194" s="44"/>
    </row>
    <row r="195" spans="1:22" x14ac:dyDescent="0.25">
      <c r="A195" s="115"/>
      <c r="B195" s="107"/>
      <c r="C195" s="129"/>
      <c r="D195" s="129"/>
      <c r="E195" s="130"/>
      <c r="F195" s="531"/>
      <c r="G195" s="539"/>
      <c r="H195" s="50"/>
      <c r="I195" s="53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3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31"/>
      <c r="G196" s="539"/>
      <c r="H196" s="50"/>
      <c r="I196" s="53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3"/>
      <c r="Q196" s="39"/>
      <c r="R196" s="40"/>
      <c r="S196" s="41"/>
      <c r="T196" s="42"/>
      <c r="U196" s="43"/>
      <c r="V196" s="44"/>
    </row>
    <row r="197" spans="1:22" x14ac:dyDescent="0.25">
      <c r="A197" s="178"/>
      <c r="B197" s="179"/>
      <c r="C197" s="129"/>
      <c r="D197" s="129"/>
      <c r="E197" s="130"/>
      <c r="F197" s="531"/>
      <c r="G197" s="539"/>
      <c r="H197" s="50"/>
      <c r="I197" s="531"/>
      <c r="J197" s="180">
        <f t="shared" si="4"/>
        <v>0</v>
      </c>
      <c r="K197" s="56"/>
      <c r="L197" s="52"/>
      <c r="M197" s="52"/>
      <c r="N197" s="57">
        <f t="shared" si="5"/>
        <v>0</v>
      </c>
      <c r="O197" s="156"/>
      <c r="P197" s="313"/>
      <c r="Q197" s="39"/>
      <c r="R197" s="40"/>
      <c r="S197" s="41"/>
      <c r="T197" s="42"/>
      <c r="U197" s="43"/>
      <c r="V197" s="44"/>
    </row>
    <row r="198" spans="1:22" x14ac:dyDescent="0.25">
      <c r="A198" s="108"/>
      <c r="B198" s="179"/>
      <c r="C198" s="129"/>
      <c r="D198" s="129"/>
      <c r="E198" s="130"/>
      <c r="F198" s="531"/>
      <c r="G198" s="539"/>
      <c r="H198" s="50"/>
      <c r="I198" s="531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3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31"/>
      <c r="G199" s="539"/>
      <c r="H199" s="50"/>
      <c r="I199" s="531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3"/>
      <c r="Q199" s="39"/>
      <c r="R199" s="40"/>
      <c r="S199" s="41"/>
      <c r="T199" s="42"/>
      <c r="U199" s="43"/>
      <c r="V199" s="44"/>
    </row>
    <row r="200" spans="1:22" x14ac:dyDescent="0.25">
      <c r="A200" s="115"/>
      <c r="B200" s="179"/>
      <c r="C200" s="95"/>
      <c r="D200" s="95"/>
      <c r="E200" s="114"/>
      <c r="F200" s="531"/>
      <c r="G200" s="539"/>
      <c r="H200" s="50"/>
      <c r="I200" s="531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3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31"/>
      <c r="G201" s="539"/>
      <c r="H201" s="50"/>
      <c r="I201" s="531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3"/>
      <c r="Q201" s="39"/>
      <c r="R201" s="40"/>
      <c r="S201" s="41"/>
      <c r="T201" s="42"/>
      <c r="U201" s="43"/>
      <c r="V201" s="44"/>
    </row>
    <row r="202" spans="1:22" x14ac:dyDescent="0.25">
      <c r="A202" s="108"/>
      <c r="B202" s="179"/>
      <c r="C202" s="146"/>
      <c r="D202" s="146"/>
      <c r="E202" s="147"/>
      <c r="F202" s="531"/>
      <c r="G202" s="539"/>
      <c r="H202" s="143"/>
      <c r="I202" s="531"/>
      <c r="J202" s="180">
        <f t="shared" si="4"/>
        <v>0</v>
      </c>
      <c r="K202" s="56"/>
      <c r="L202" s="52"/>
      <c r="M202" s="52"/>
      <c r="N202" s="57">
        <f t="shared" si="5"/>
        <v>0</v>
      </c>
      <c r="O202" s="300"/>
      <c r="P202" s="317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81"/>
      <c r="D203" s="181"/>
      <c r="E203" s="158"/>
      <c r="F203" s="531"/>
      <c r="G203" s="539"/>
      <c r="H203" s="143"/>
      <c r="I203" s="531"/>
      <c r="J203" s="180">
        <f t="shared" si="4"/>
        <v>0</v>
      </c>
      <c r="K203" s="56"/>
      <c r="L203" s="182"/>
      <c r="M203" s="183"/>
      <c r="N203" s="57">
        <f t="shared" ref="N203:N212" si="6">K203*I203-M203</f>
        <v>0</v>
      </c>
      <c r="O203" s="300"/>
      <c r="P203" s="317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84"/>
      <c r="C204" s="116"/>
      <c r="D204" s="116"/>
      <c r="E204" s="117"/>
      <c r="F204" s="116"/>
      <c r="G204" s="116"/>
      <c r="H204" s="92"/>
      <c r="I204" s="536"/>
      <c r="J204" s="180">
        <f t="shared" si="4"/>
        <v>0</v>
      </c>
      <c r="K204" s="56"/>
      <c r="L204" s="182"/>
      <c r="M204" s="183"/>
      <c r="N204" s="57">
        <f t="shared" si="6"/>
        <v>0</v>
      </c>
      <c r="O204" s="300"/>
      <c r="P204" s="317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36"/>
      <c r="J205" s="180">
        <f t="shared" si="4"/>
        <v>0</v>
      </c>
      <c r="K205" s="56"/>
      <c r="L205" s="182"/>
      <c r="M205" s="183"/>
      <c r="N205" s="57">
        <f t="shared" si="6"/>
        <v>0</v>
      </c>
      <c r="O205" s="300"/>
      <c r="P205" s="317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5"/>
      <c r="C206" s="116"/>
      <c r="D206" s="116"/>
      <c r="E206" s="117"/>
      <c r="F206" s="116"/>
      <c r="G206" s="116"/>
      <c r="H206" s="92"/>
      <c r="I206" s="536"/>
      <c r="J206" s="180">
        <f t="shared" si="4"/>
        <v>0</v>
      </c>
      <c r="K206" s="56"/>
      <c r="L206" s="182"/>
      <c r="M206" s="183"/>
      <c r="N206" s="57">
        <f t="shared" si="6"/>
        <v>0</v>
      </c>
      <c r="O206" s="156"/>
      <c r="P206" s="59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36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36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ht="18.75" x14ac:dyDescent="0.3">
      <c r="A209" s="108"/>
      <c r="B209" s="107"/>
      <c r="C209" s="186"/>
      <c r="D209" s="187"/>
      <c r="E209" s="188"/>
      <c r="F209" s="534"/>
      <c r="G209" s="541"/>
      <c r="H209" s="190"/>
      <c r="I209" s="531"/>
      <c r="J209" s="180">
        <f t="shared" si="4"/>
        <v>0</v>
      </c>
      <c r="K209" s="56"/>
      <c r="L209" s="182"/>
      <c r="M209" s="191"/>
      <c r="N209" s="57">
        <f t="shared" si="6"/>
        <v>0</v>
      </c>
      <c r="O209" s="300"/>
      <c r="P209" s="317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6"/>
      <c r="E210" s="192"/>
      <c r="F210" s="531"/>
      <c r="G210" s="539"/>
      <c r="H210" s="143"/>
      <c r="I210" s="531"/>
      <c r="J210" s="180">
        <f t="shared" si="4"/>
        <v>0</v>
      </c>
      <c r="K210" s="56"/>
      <c r="L210" s="182"/>
      <c r="M210" s="191"/>
      <c r="N210" s="57">
        <f t="shared" si="6"/>
        <v>0</v>
      </c>
      <c r="O210" s="300"/>
      <c r="P210" s="317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31"/>
      <c r="G211" s="539"/>
      <c r="H211" s="143"/>
      <c r="I211" s="531"/>
      <c r="J211" s="180">
        <f t="shared" si="4"/>
        <v>0</v>
      </c>
      <c r="K211" s="56"/>
      <c r="L211" s="182"/>
      <c r="M211" s="191"/>
      <c r="N211" s="57">
        <f t="shared" si="6"/>
        <v>0</v>
      </c>
      <c r="O211" s="300"/>
      <c r="P211" s="317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93"/>
      <c r="D212" s="193"/>
      <c r="E212" s="194"/>
      <c r="F212" s="531"/>
      <c r="G212" s="539"/>
      <c r="H212" s="143"/>
      <c r="I212" s="531"/>
      <c r="J212" s="180">
        <f t="shared" si="4"/>
        <v>0</v>
      </c>
      <c r="K212" s="56"/>
      <c r="L212" s="182"/>
      <c r="M212" s="191"/>
      <c r="N212" s="57">
        <f t="shared" si="6"/>
        <v>0</v>
      </c>
      <c r="O212" s="300"/>
      <c r="P212" s="317"/>
      <c r="Q212" s="39"/>
      <c r="R212" s="40"/>
      <c r="S212" s="41"/>
      <c r="T212" s="42"/>
      <c r="U212" s="43"/>
      <c r="V212" s="44"/>
    </row>
    <row r="213" spans="1:22" x14ac:dyDescent="0.25">
      <c r="A213" s="195"/>
      <c r="B213" s="107"/>
      <c r="C213" s="107"/>
      <c r="D213" s="107"/>
      <c r="E213" s="196"/>
      <c r="F213" s="531"/>
      <c r="G213" s="539"/>
      <c r="H213" s="143"/>
      <c r="I213" s="531">
        <v>0</v>
      </c>
      <c r="J213" s="197">
        <f t="shared" ref="J213:J220" si="7">I213-F213</f>
        <v>0</v>
      </c>
      <c r="K213" s="198"/>
      <c r="L213" s="198"/>
      <c r="M213" s="198"/>
      <c r="N213" s="199">
        <f t="shared" ref="N213:N224" si="8">K213*I213</f>
        <v>0</v>
      </c>
      <c r="O213" s="304"/>
      <c r="P213" s="317"/>
      <c r="Q213" s="39"/>
      <c r="R213" s="200"/>
      <c r="S213" s="201"/>
      <c r="T213" s="202"/>
      <c r="U213" s="164"/>
      <c r="V213" s="168"/>
    </row>
    <row r="214" spans="1:22" x14ac:dyDescent="0.25">
      <c r="A214" s="195"/>
      <c r="B214" s="107"/>
      <c r="C214" s="107"/>
      <c r="D214" s="107"/>
      <c r="E214" s="196"/>
      <c r="F214" s="531"/>
      <c r="G214" s="539"/>
      <c r="H214" s="143"/>
      <c r="I214" s="531">
        <v>0</v>
      </c>
      <c r="J214" s="197">
        <f t="shared" si="7"/>
        <v>0</v>
      </c>
      <c r="K214" s="198"/>
      <c r="L214" s="198"/>
      <c r="M214" s="198"/>
      <c r="N214" s="199">
        <f t="shared" si="8"/>
        <v>0</v>
      </c>
      <c r="O214" s="304"/>
      <c r="P214" s="317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31"/>
      <c r="G215" s="539"/>
      <c r="H215" s="143"/>
      <c r="I215" s="531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4"/>
      <c r="P215" s="317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31"/>
      <c r="G216" s="539"/>
      <c r="H216" s="143"/>
      <c r="I216" s="531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4"/>
      <c r="P216" s="317"/>
      <c r="Q216" s="39"/>
      <c r="R216" s="200"/>
      <c r="S216" s="201"/>
      <c r="T216" s="202"/>
      <c r="U216" s="164"/>
      <c r="V216" s="168"/>
    </row>
    <row r="217" spans="1:22" x14ac:dyDescent="0.25">
      <c r="A217" s="204"/>
      <c r="B217" s="107"/>
      <c r="C217" s="107"/>
      <c r="D217" s="107"/>
      <c r="E217" s="196"/>
      <c r="F217" s="531"/>
      <c r="G217" s="539"/>
      <c r="H217" s="542"/>
      <c r="I217" s="531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4"/>
      <c r="P217" s="317"/>
      <c r="Q217" s="39"/>
      <c r="R217" s="200"/>
      <c r="S217" s="201"/>
      <c r="T217" s="202"/>
      <c r="U217" s="43"/>
      <c r="V217" s="44"/>
    </row>
    <row r="218" spans="1:22" x14ac:dyDescent="0.25">
      <c r="A218" s="206"/>
      <c r="B218" s="207"/>
      <c r="H218" s="545"/>
      <c r="I218" s="543">
        <v>0</v>
      </c>
      <c r="J218" s="210">
        <f t="shared" si="7"/>
        <v>0</v>
      </c>
      <c r="K218" s="213"/>
      <c r="L218" s="213"/>
      <c r="M218" s="213"/>
      <c r="N218" s="199">
        <f t="shared" si="8"/>
        <v>0</v>
      </c>
      <c r="O218" s="304"/>
      <c r="P218" s="317"/>
      <c r="Q218" s="163"/>
      <c r="R218" s="200"/>
      <c r="S218" s="201"/>
      <c r="T218" s="202"/>
      <c r="U218" s="43"/>
      <c r="V218" s="44"/>
    </row>
    <row r="219" spans="1:22" x14ac:dyDescent="0.25">
      <c r="A219" s="206"/>
      <c r="B219" s="207"/>
      <c r="I219" s="543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4"/>
      <c r="P219" s="317"/>
      <c r="Q219" s="163"/>
      <c r="R219" s="200"/>
      <c r="S219" s="201"/>
      <c r="T219" s="202"/>
      <c r="U219" s="43"/>
      <c r="V219" s="44"/>
    </row>
    <row r="220" spans="1:22" ht="16.5" thickBot="1" x14ac:dyDescent="0.3">
      <c r="A220" s="206"/>
      <c r="B220" s="207"/>
      <c r="I220" s="547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4"/>
      <c r="P220" s="317"/>
      <c r="Q220" s="163"/>
      <c r="R220" s="200"/>
      <c r="S220" s="201"/>
      <c r="T220" s="202"/>
      <c r="U220" s="43"/>
      <c r="V220" s="44"/>
    </row>
    <row r="221" spans="1:22" ht="19.5" thickTop="1" x14ac:dyDescent="0.25">
      <c r="A221" s="206"/>
      <c r="B221" s="207"/>
      <c r="F221" s="657" t="s">
        <v>19</v>
      </c>
      <c r="G221" s="657"/>
      <c r="H221" s="658"/>
      <c r="I221" s="548">
        <f>SUM(I4:I220)</f>
        <v>578073.75</v>
      </c>
      <c r="J221" s="217"/>
      <c r="K221" s="213"/>
      <c r="L221" s="218"/>
      <c r="M221" s="213"/>
      <c r="N221" s="199">
        <f t="shared" si="8"/>
        <v>0</v>
      </c>
      <c r="O221" s="304"/>
      <c r="P221" s="317"/>
      <c r="Q221" s="163"/>
      <c r="R221" s="200"/>
      <c r="S221" s="219"/>
      <c r="T221" s="166"/>
      <c r="U221" s="167"/>
      <c r="V221" s="44"/>
    </row>
    <row r="222" spans="1:22" ht="19.5" thickBot="1" x14ac:dyDescent="0.3">
      <c r="A222" s="220"/>
      <c r="B222" s="207"/>
      <c r="I222" s="549"/>
      <c r="J222" s="217"/>
      <c r="K222" s="213"/>
      <c r="L222" s="218"/>
      <c r="M222" s="213"/>
      <c r="N222" s="199">
        <f t="shared" si="8"/>
        <v>0</v>
      </c>
      <c r="O222" s="305"/>
      <c r="Q222" s="10"/>
      <c r="R222" s="222"/>
      <c r="S222" s="223"/>
      <c r="T222" s="224"/>
      <c r="V222" s="15"/>
    </row>
    <row r="223" spans="1:22" ht="16.5" thickTop="1" x14ac:dyDescent="0.25">
      <c r="A223" s="206"/>
      <c r="B223" s="207"/>
      <c r="J223" s="210"/>
      <c r="K223" s="213"/>
      <c r="L223" s="213"/>
      <c r="M223" s="213"/>
      <c r="N223" s="199">
        <f t="shared" si="8"/>
        <v>0</v>
      </c>
      <c r="O223" s="305"/>
      <c r="Q223" s="10"/>
      <c r="R223" s="222"/>
      <c r="S223" s="223"/>
      <c r="T223" s="224"/>
      <c r="V223" s="15"/>
    </row>
    <row r="224" spans="1:22" ht="16.5" thickBot="1" x14ac:dyDescent="0.3">
      <c r="A224" s="206"/>
      <c r="B224" s="207"/>
      <c r="J224" s="210"/>
      <c r="K224" s="226"/>
      <c r="N224" s="199">
        <f t="shared" si="8"/>
        <v>0</v>
      </c>
      <c r="O224" s="306"/>
      <c r="Q224" s="10"/>
      <c r="R224" s="222"/>
      <c r="S224" s="223"/>
      <c r="T224" s="227"/>
      <c r="V224" s="15"/>
    </row>
    <row r="225" spans="1:22" ht="17.25" thickTop="1" thickBot="1" x14ac:dyDescent="0.3">
      <c r="A225" s="206"/>
      <c r="H225" s="550"/>
      <c r="I225" s="551" t="s">
        <v>20</v>
      </c>
      <c r="J225" s="230"/>
      <c r="K225" s="230"/>
      <c r="L225" s="231">
        <f>SUM(L213:L224)</f>
        <v>0</v>
      </c>
      <c r="M225" s="232"/>
      <c r="N225" s="233">
        <f>SUM(N4:N224)</f>
        <v>20346084.399999999</v>
      </c>
      <c r="O225" s="307"/>
      <c r="Q225" s="234">
        <f>SUM(Q4:Q224)</f>
        <v>412035.64</v>
      </c>
      <c r="R225" s="9"/>
      <c r="S225" s="235">
        <f>SUM(S16:S224)</f>
        <v>0</v>
      </c>
      <c r="T225" s="236"/>
      <c r="U225" s="237"/>
      <c r="V225" s="238">
        <f>SUM(V213:V224)</f>
        <v>0</v>
      </c>
    </row>
    <row r="226" spans="1:22" x14ac:dyDescent="0.25">
      <c r="A226" s="206"/>
      <c r="H226" s="550"/>
      <c r="I226" s="552"/>
      <c r="J226" s="240"/>
      <c r="K226" s="241"/>
      <c r="L226" s="241"/>
      <c r="M226" s="241"/>
      <c r="N226" s="199"/>
      <c r="O226" s="307"/>
      <c r="R226" s="222"/>
      <c r="S226" s="243"/>
      <c r="U226" s="245"/>
      <c r="V226"/>
    </row>
    <row r="227" spans="1:22" ht="16.5" thickBot="1" x14ac:dyDescent="0.3">
      <c r="A227" s="206"/>
      <c r="H227" s="550"/>
      <c r="I227" s="552"/>
      <c r="J227" s="240"/>
      <c r="K227" s="241"/>
      <c r="L227" s="241"/>
      <c r="M227" s="241"/>
      <c r="N227" s="199"/>
      <c r="O227" s="307"/>
      <c r="R227" s="222"/>
      <c r="S227" s="243"/>
      <c r="U227" s="245"/>
      <c r="V227"/>
    </row>
    <row r="228" spans="1:22" ht="19.5" thickTop="1" x14ac:dyDescent="0.25">
      <c r="A228" s="206"/>
      <c r="I228" s="553" t="s">
        <v>21</v>
      </c>
      <c r="J228" s="247"/>
      <c r="K228" s="247"/>
      <c r="L228" s="248"/>
      <c r="M228" s="248"/>
      <c r="N228" s="249">
        <f>V225+S225+Q225+N225+L225</f>
        <v>20758120.039999999</v>
      </c>
      <c r="O228" s="308"/>
      <c r="R228" s="222"/>
      <c r="S228" s="243"/>
      <c r="U228" s="245"/>
      <c r="V228"/>
    </row>
    <row r="229" spans="1:22" ht="19.5" thickBot="1" x14ac:dyDescent="0.3">
      <c r="A229" s="250"/>
      <c r="I229" s="554"/>
      <c r="J229" s="252"/>
      <c r="K229" s="252"/>
      <c r="L229" s="253"/>
      <c r="M229" s="253"/>
      <c r="N229" s="254"/>
      <c r="O229" s="309"/>
      <c r="R229" s="222"/>
      <c r="S229" s="243"/>
      <c r="U229" s="245"/>
      <c r="V229"/>
    </row>
    <row r="230" spans="1:22" ht="16.5" thickTop="1" x14ac:dyDescent="0.25">
      <c r="A230" s="250"/>
      <c r="I230" s="552"/>
      <c r="J230" s="240"/>
      <c r="K230" s="241"/>
      <c r="L230" s="241"/>
      <c r="M230" s="241"/>
      <c r="N230" s="199"/>
      <c r="O230" s="307"/>
      <c r="R230" s="222"/>
      <c r="S230" s="243"/>
      <c r="U230" s="245"/>
      <c r="V230"/>
    </row>
    <row r="231" spans="1:22" x14ac:dyDescent="0.25">
      <c r="A231" s="206"/>
      <c r="I231" s="552"/>
      <c r="J231" s="240"/>
      <c r="K231" s="241"/>
      <c r="L231" s="241"/>
      <c r="M231" s="241"/>
      <c r="N231" s="199"/>
      <c r="O231" s="307"/>
      <c r="R231" s="222"/>
      <c r="S231" s="243"/>
      <c r="U231" s="245"/>
      <c r="V231"/>
    </row>
    <row r="232" spans="1:22" x14ac:dyDescent="0.25">
      <c r="A232" s="206"/>
      <c r="I232" s="552"/>
      <c r="J232" s="255"/>
      <c r="K232" s="241"/>
      <c r="L232" s="241"/>
      <c r="M232" s="241"/>
      <c r="N232" s="199"/>
      <c r="O232" s="310"/>
      <c r="R232" s="222"/>
      <c r="S232" s="243"/>
      <c r="U232" s="245"/>
      <c r="V232"/>
    </row>
    <row r="233" spans="1:22" x14ac:dyDescent="0.25">
      <c r="A233" s="250"/>
      <c r="N233" s="199"/>
      <c r="O233" s="311"/>
      <c r="R233" s="222"/>
      <c r="S233" s="243"/>
      <c r="U233" s="245"/>
      <c r="V233"/>
    </row>
    <row r="234" spans="1:22" x14ac:dyDescent="0.25">
      <c r="A234" s="250"/>
      <c r="O234" s="311"/>
      <c r="S234" s="243"/>
      <c r="U234" s="245"/>
      <c r="V234"/>
    </row>
    <row r="235" spans="1:22" x14ac:dyDescent="0.25">
      <c r="A235" s="206"/>
      <c r="B235" s="207"/>
      <c r="N235" s="199"/>
      <c r="O235" s="307"/>
      <c r="S235" s="243"/>
      <c r="U235" s="245"/>
      <c r="V235"/>
    </row>
    <row r="236" spans="1:22" x14ac:dyDescent="0.25">
      <c r="A236" s="250"/>
      <c r="B236" s="207"/>
      <c r="N236" s="199"/>
      <c r="O236" s="307"/>
      <c r="S236" s="243"/>
      <c r="U236" s="245"/>
      <c r="V236"/>
    </row>
    <row r="237" spans="1:22" x14ac:dyDescent="0.25">
      <c r="A237" s="206"/>
      <c r="B237" s="207"/>
      <c r="I237" s="552"/>
      <c r="J237" s="240"/>
      <c r="K237" s="241"/>
      <c r="L237" s="241"/>
      <c r="M237" s="241"/>
      <c r="N237" s="199"/>
      <c r="O237" s="307"/>
      <c r="S237" s="243"/>
      <c r="U237" s="245"/>
      <c r="V237"/>
    </row>
    <row r="238" spans="1:22" x14ac:dyDescent="0.25">
      <c r="A238" s="250"/>
      <c r="B238" s="207"/>
      <c r="I238" s="552"/>
      <c r="J238" s="240"/>
      <c r="K238" s="241"/>
      <c r="L238" s="241"/>
      <c r="M238" s="241"/>
      <c r="N238" s="199"/>
      <c r="O238" s="307"/>
      <c r="S238" s="243"/>
      <c r="U238" s="245"/>
      <c r="V238"/>
    </row>
    <row r="239" spans="1:22" x14ac:dyDescent="0.25">
      <c r="A239" s="206"/>
      <c r="B239" s="207"/>
      <c r="I239" s="555"/>
      <c r="J239" s="237"/>
      <c r="K239" s="237"/>
      <c r="N239" s="199"/>
      <c r="O239" s="307"/>
      <c r="S239" s="243"/>
      <c r="U239" s="245"/>
      <c r="V239"/>
    </row>
    <row r="240" spans="1:22" x14ac:dyDescent="0.25">
      <c r="A240" s="250"/>
      <c r="S240" s="243"/>
      <c r="U240" s="245"/>
      <c r="V240"/>
    </row>
    <row r="241" spans="1:22" x14ac:dyDescent="0.25">
      <c r="A241" s="206"/>
      <c r="S241" s="243"/>
      <c r="U241" s="245"/>
      <c r="V241"/>
    </row>
    <row r="242" spans="1:22" x14ac:dyDescent="0.25">
      <c r="A242" s="206"/>
      <c r="B242" s="259"/>
      <c r="C242" s="259"/>
      <c r="D242" s="259"/>
      <c r="E242" s="260"/>
      <c r="F242" s="556"/>
      <c r="G242" s="557"/>
      <c r="H242" s="558"/>
      <c r="I242" s="559"/>
      <c r="J242"/>
      <c r="K242"/>
      <c r="L242"/>
      <c r="M242"/>
      <c r="P242" s="319"/>
      <c r="Q242" s="243"/>
      <c r="S242" s="243"/>
      <c r="U242" s="245"/>
      <c r="V242"/>
    </row>
    <row r="243" spans="1:22" x14ac:dyDescent="0.25">
      <c r="A243" s="250"/>
      <c r="B243" s="259"/>
      <c r="C243" s="259"/>
      <c r="D243" s="259"/>
      <c r="E243" s="260"/>
      <c r="F243" s="556"/>
      <c r="G243" s="557"/>
      <c r="H243" s="558"/>
      <c r="I243" s="559"/>
      <c r="J243"/>
      <c r="K243"/>
      <c r="L243"/>
      <c r="M243"/>
      <c r="P243" s="319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56"/>
      <c r="G244" s="557"/>
      <c r="H244" s="558"/>
      <c r="I244" s="559"/>
      <c r="J244"/>
      <c r="K244"/>
      <c r="L244"/>
      <c r="M244"/>
      <c r="P244" s="319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56"/>
      <c r="G245" s="557"/>
      <c r="H245" s="558"/>
      <c r="I245" s="559"/>
      <c r="J245"/>
      <c r="K245"/>
      <c r="L245"/>
      <c r="M245"/>
      <c r="P245" s="319"/>
      <c r="Q245" s="243"/>
      <c r="S245" s="243"/>
      <c r="U245" s="245"/>
      <c r="V245"/>
    </row>
    <row r="246" spans="1:22" x14ac:dyDescent="0.25">
      <c r="A246" s="264"/>
      <c r="B246" s="259"/>
      <c r="C246" s="259"/>
      <c r="D246" s="259"/>
      <c r="E246" s="260"/>
      <c r="F246" s="556"/>
      <c r="G246" s="557"/>
      <c r="H246" s="558"/>
      <c r="I246" s="559"/>
      <c r="J246"/>
      <c r="K246"/>
      <c r="L246"/>
      <c r="M246"/>
      <c r="P246" s="319"/>
      <c r="Q246" s="243"/>
      <c r="S246" s="243"/>
      <c r="U246" s="245"/>
      <c r="V246"/>
    </row>
    <row r="247" spans="1:22" x14ac:dyDescent="0.25">
      <c r="A247" s="220"/>
      <c r="B247" s="259"/>
      <c r="C247" s="259"/>
      <c r="D247" s="259"/>
      <c r="E247" s="260"/>
      <c r="F247" s="556"/>
      <c r="G247" s="557"/>
      <c r="H247" s="558"/>
      <c r="I247" s="559"/>
      <c r="J247"/>
      <c r="K247"/>
      <c r="L247"/>
      <c r="M247"/>
      <c r="P247" s="319"/>
      <c r="Q247" s="243"/>
      <c r="S247" s="243"/>
      <c r="U247" s="245"/>
      <c r="V247"/>
    </row>
    <row r="248" spans="1:22" x14ac:dyDescent="0.25">
      <c r="A248" s="206"/>
      <c r="B248" s="259"/>
      <c r="C248" s="259"/>
      <c r="D248" s="259"/>
      <c r="E248" s="260"/>
      <c r="F248" s="556"/>
      <c r="G248" s="557"/>
      <c r="H248" s="558"/>
      <c r="I248" s="559"/>
      <c r="J248"/>
      <c r="K248"/>
      <c r="L248"/>
      <c r="M248"/>
      <c r="P248" s="319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56"/>
      <c r="G249" s="557"/>
      <c r="H249" s="558"/>
      <c r="I249" s="559"/>
      <c r="J249"/>
      <c r="K249"/>
      <c r="L249"/>
      <c r="M249"/>
      <c r="P249" s="319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56"/>
      <c r="G250" s="557"/>
      <c r="H250" s="558"/>
      <c r="I250" s="559"/>
      <c r="J250"/>
      <c r="K250"/>
      <c r="L250"/>
      <c r="M250"/>
      <c r="P250" s="319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56"/>
      <c r="G251" s="557"/>
      <c r="H251" s="558"/>
      <c r="I251" s="559"/>
      <c r="J251"/>
      <c r="K251"/>
      <c r="L251"/>
      <c r="M251"/>
      <c r="P251" s="319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56"/>
      <c r="G252" s="557"/>
      <c r="H252" s="558"/>
      <c r="I252" s="559"/>
      <c r="J252"/>
      <c r="K252"/>
      <c r="L252"/>
      <c r="M252"/>
      <c r="P252" s="319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56"/>
      <c r="G253" s="557"/>
      <c r="H253" s="558"/>
      <c r="I253" s="559"/>
      <c r="J253"/>
      <c r="K253"/>
      <c r="L253"/>
      <c r="M253"/>
      <c r="P253" s="319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56"/>
      <c r="G254" s="557"/>
      <c r="H254" s="558"/>
      <c r="I254" s="559"/>
      <c r="J254"/>
      <c r="K254"/>
      <c r="L254"/>
      <c r="M254"/>
      <c r="P254" s="319"/>
      <c r="Q254" s="243"/>
      <c r="S254" s="243"/>
      <c r="U254" s="245"/>
      <c r="V254"/>
    </row>
  </sheetData>
  <mergeCells count="12">
    <mergeCell ref="W1:X1"/>
    <mergeCell ref="P58:P59"/>
    <mergeCell ref="A55:A56"/>
    <mergeCell ref="F221:H221"/>
    <mergeCell ref="A1:J2"/>
    <mergeCell ref="A58:A59"/>
    <mergeCell ref="H58:H59"/>
    <mergeCell ref="O58:O59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73B-347D-4E24-AAB5-5E7E6A752149}">
  <sheetPr>
    <tabColor rgb="FF7030A0"/>
  </sheetPr>
  <dimension ref="A1:X267"/>
  <sheetViews>
    <sheetView tabSelected="1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C27" sqref="C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2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600" t="s">
        <v>267</v>
      </c>
      <c r="B1" s="600"/>
      <c r="C1" s="600"/>
      <c r="D1" s="600"/>
      <c r="E1" s="600"/>
      <c r="F1" s="600"/>
      <c r="G1" s="600"/>
      <c r="H1" s="600"/>
      <c r="I1" s="600"/>
      <c r="J1" s="60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598" t="s">
        <v>99</v>
      </c>
      <c r="X1" s="599"/>
    </row>
    <row r="2" spans="1:24" thickBo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  <c r="Q2" s="10"/>
      <c r="R2" s="11"/>
      <c r="S2" s="12"/>
      <c r="T2" s="13"/>
      <c r="U2" s="14"/>
      <c r="V2" s="15"/>
      <c r="W2" s="387"/>
      <c r="X2" s="388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17" t="s">
        <v>15</v>
      </c>
      <c r="O3" s="516" t="s">
        <v>16</v>
      </c>
      <c r="P3" s="515" t="s">
        <v>297</v>
      </c>
      <c r="Q3" s="3" t="s">
        <v>0</v>
      </c>
      <c r="R3" s="509" t="s">
        <v>296</v>
      </c>
      <c r="S3" s="30" t="s">
        <v>15</v>
      </c>
      <c r="T3" s="31" t="s">
        <v>17</v>
      </c>
      <c r="U3" s="14"/>
      <c r="V3" s="15"/>
      <c r="W3" s="389" t="s">
        <v>106</v>
      </c>
      <c r="X3" s="390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70">
        <v>48.5</v>
      </c>
      <c r="E4" s="571">
        <f>D4*F4</f>
        <v>1185340</v>
      </c>
      <c r="F4" s="270">
        <v>24440</v>
      </c>
      <c r="G4" s="271">
        <v>44290</v>
      </c>
      <c r="H4" s="33" t="s">
        <v>324</v>
      </c>
      <c r="I4" s="34">
        <v>25010</v>
      </c>
      <c r="J4" s="35">
        <f t="shared" ref="J4:J125" si="0">I4-F4</f>
        <v>570</v>
      </c>
      <c r="K4" s="36">
        <v>35.5</v>
      </c>
      <c r="L4" s="37"/>
      <c r="M4" s="37"/>
      <c r="N4" s="38">
        <f t="shared" ref="N4:N129" si="1">K4*I4</f>
        <v>887855</v>
      </c>
      <c r="O4" s="156" t="s">
        <v>224</v>
      </c>
      <c r="P4" s="492">
        <v>44315</v>
      </c>
      <c r="Q4" s="510">
        <v>20112</v>
      </c>
      <c r="R4" s="511">
        <v>44295</v>
      </c>
      <c r="S4" s="495"/>
      <c r="T4" s="42"/>
      <c r="U4" s="43"/>
      <c r="V4" s="44"/>
      <c r="W4" s="380" t="s">
        <v>246</v>
      </c>
      <c r="X4" s="381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72">
        <f>D5*F5</f>
        <v>0</v>
      </c>
      <c r="F5" s="275">
        <v>0</v>
      </c>
      <c r="G5" s="276">
        <v>44290</v>
      </c>
      <c r="H5" s="50" t="s">
        <v>325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92">
        <v>44309</v>
      </c>
      <c r="Q5" s="512">
        <v>5028</v>
      </c>
      <c r="R5" s="513">
        <v>44295</v>
      </c>
      <c r="S5" s="495"/>
      <c r="T5" s="42"/>
      <c r="U5" s="43"/>
      <c r="V5" s="44"/>
      <c r="W5" s="380" t="s">
        <v>246</v>
      </c>
      <c r="X5" s="381">
        <v>0</v>
      </c>
    </row>
    <row r="6" spans="1:24" ht="17.25" x14ac:dyDescent="0.3">
      <c r="A6" s="272" t="s">
        <v>270</v>
      </c>
      <c r="B6" s="273" t="s">
        <v>30</v>
      </c>
      <c r="C6" s="274" t="s">
        <v>334</v>
      </c>
      <c r="D6" s="93">
        <v>48.5</v>
      </c>
      <c r="E6" s="572">
        <f t="shared" ref="E6:E46" si="2">D6*F6</f>
        <v>1136355</v>
      </c>
      <c r="F6" s="275">
        <v>23430</v>
      </c>
      <c r="G6" s="276">
        <v>44292</v>
      </c>
      <c r="H6" s="50" t="s">
        <v>323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92">
        <v>44316</v>
      </c>
      <c r="Q6" s="512">
        <v>20212</v>
      </c>
      <c r="R6" s="513">
        <v>44295</v>
      </c>
      <c r="S6" s="495"/>
      <c r="T6" s="42"/>
      <c r="U6" s="43"/>
      <c r="V6" s="44"/>
      <c r="W6" s="43" t="s">
        <v>246</v>
      </c>
      <c r="X6" s="363">
        <v>3960</v>
      </c>
    </row>
    <row r="7" spans="1:24" ht="17.25" x14ac:dyDescent="0.3">
      <c r="A7" s="272" t="s">
        <v>271</v>
      </c>
      <c r="B7" s="273" t="s">
        <v>28</v>
      </c>
      <c r="C7" s="274" t="s">
        <v>334</v>
      </c>
      <c r="D7" s="93">
        <v>0</v>
      </c>
      <c r="E7" s="572">
        <f t="shared" si="2"/>
        <v>0</v>
      </c>
      <c r="F7" s="275">
        <v>0</v>
      </c>
      <c r="G7" s="276">
        <v>44292</v>
      </c>
      <c r="H7" s="50" t="s">
        <v>326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92">
        <v>44314</v>
      </c>
      <c r="Q7" s="512">
        <v>5028</v>
      </c>
      <c r="R7" s="513">
        <v>44295</v>
      </c>
      <c r="S7" s="495"/>
      <c r="T7" s="42"/>
      <c r="U7" s="43"/>
      <c r="V7" s="44"/>
      <c r="W7" s="43" t="s">
        <v>246</v>
      </c>
      <c r="X7" s="363">
        <v>0</v>
      </c>
    </row>
    <row r="8" spans="1:24" ht="17.25" x14ac:dyDescent="0.3">
      <c r="A8" s="272" t="s">
        <v>231</v>
      </c>
      <c r="B8" s="273" t="s">
        <v>30</v>
      </c>
      <c r="C8" s="274" t="s">
        <v>335</v>
      </c>
      <c r="D8" s="93">
        <v>48.5</v>
      </c>
      <c r="E8" s="572">
        <f t="shared" si="2"/>
        <v>1094645</v>
      </c>
      <c r="F8" s="275">
        <v>22570</v>
      </c>
      <c r="G8" s="276">
        <v>44294</v>
      </c>
      <c r="H8" s="50" t="s">
        <v>328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156"/>
      <c r="P8" s="492"/>
      <c r="Q8" s="512">
        <v>20312</v>
      </c>
      <c r="R8" s="513">
        <v>44295</v>
      </c>
      <c r="S8" s="495"/>
      <c r="T8" s="42"/>
      <c r="U8" s="43"/>
      <c r="V8" s="44"/>
      <c r="W8" s="43" t="s">
        <v>246</v>
      </c>
      <c r="X8" s="363">
        <v>3960</v>
      </c>
    </row>
    <row r="9" spans="1:24" ht="17.25" x14ac:dyDescent="0.3">
      <c r="A9" s="277" t="s">
        <v>162</v>
      </c>
      <c r="B9" s="273" t="s">
        <v>28</v>
      </c>
      <c r="C9" s="274" t="s">
        <v>335</v>
      </c>
      <c r="D9" s="93">
        <v>0</v>
      </c>
      <c r="E9" s="572">
        <f t="shared" si="2"/>
        <v>0</v>
      </c>
      <c r="F9" s="275">
        <v>0</v>
      </c>
      <c r="G9" s="276">
        <v>44294</v>
      </c>
      <c r="H9" s="50" t="s">
        <v>328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156"/>
      <c r="P9" s="492"/>
      <c r="Q9" s="512">
        <v>5028</v>
      </c>
      <c r="R9" s="513">
        <v>44295</v>
      </c>
      <c r="S9" s="495"/>
      <c r="T9" s="42"/>
      <c r="U9" s="43"/>
      <c r="V9" s="44"/>
      <c r="W9" s="43" t="s">
        <v>246</v>
      </c>
      <c r="X9" s="363">
        <v>0</v>
      </c>
    </row>
    <row r="10" spans="1:24" ht="17.25" x14ac:dyDescent="0.3">
      <c r="A10" s="277" t="s">
        <v>273</v>
      </c>
      <c r="B10" s="273" t="s">
        <v>30</v>
      </c>
      <c r="C10" s="274" t="s">
        <v>336</v>
      </c>
      <c r="D10" s="173">
        <v>48.5</v>
      </c>
      <c r="E10" s="572">
        <f t="shared" si="2"/>
        <v>1093190</v>
      </c>
      <c r="F10" s="275">
        <v>22540</v>
      </c>
      <c r="G10" s="276">
        <v>44295</v>
      </c>
      <c r="H10" s="50" t="s">
        <v>327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156"/>
      <c r="P10" s="492"/>
      <c r="Q10" s="512">
        <v>20112</v>
      </c>
      <c r="R10" s="513">
        <v>44295</v>
      </c>
      <c r="S10" s="495"/>
      <c r="T10" s="42"/>
      <c r="U10" s="43"/>
      <c r="V10" s="44"/>
      <c r="W10" s="43" t="s">
        <v>246</v>
      </c>
      <c r="X10" s="363">
        <v>3960</v>
      </c>
    </row>
    <row r="11" spans="1:24" ht="17.25" x14ac:dyDescent="0.3">
      <c r="A11" s="277" t="s">
        <v>162</v>
      </c>
      <c r="B11" s="273" t="s">
        <v>28</v>
      </c>
      <c r="C11" s="274" t="s">
        <v>336</v>
      </c>
      <c r="D11" s="93">
        <v>0</v>
      </c>
      <c r="E11" s="572">
        <f t="shared" si="2"/>
        <v>0</v>
      </c>
      <c r="F11" s="275">
        <v>0</v>
      </c>
      <c r="G11" s="276">
        <v>44295</v>
      </c>
      <c r="H11" s="55" t="s">
        <v>327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156"/>
      <c r="P11" s="492"/>
      <c r="Q11" s="512">
        <v>5028</v>
      </c>
      <c r="R11" s="513">
        <v>44295</v>
      </c>
      <c r="S11" s="495"/>
      <c r="T11" s="42"/>
      <c r="U11" s="43"/>
      <c r="V11" s="44"/>
      <c r="W11" s="43" t="s">
        <v>246</v>
      </c>
      <c r="X11" s="363">
        <v>0</v>
      </c>
    </row>
    <row r="12" spans="1:24" ht="17.25" x14ac:dyDescent="0.3">
      <c r="A12" s="277" t="s">
        <v>282</v>
      </c>
      <c r="B12" s="273" t="s">
        <v>283</v>
      </c>
      <c r="C12" s="274" t="s">
        <v>337</v>
      </c>
      <c r="D12" s="93">
        <v>51</v>
      </c>
      <c r="E12" s="572">
        <f t="shared" si="2"/>
        <v>970530</v>
      </c>
      <c r="F12" s="275">
        <v>19030</v>
      </c>
      <c r="G12" s="276">
        <v>44297</v>
      </c>
      <c r="H12" s="55" t="s">
        <v>330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156"/>
      <c r="P12" s="492"/>
      <c r="Q12" s="512">
        <v>20340</v>
      </c>
      <c r="R12" s="513">
        <v>44305</v>
      </c>
      <c r="S12" s="495"/>
      <c r="T12" s="42"/>
      <c r="U12" s="43"/>
      <c r="V12" s="44"/>
      <c r="W12" s="43" t="s">
        <v>246</v>
      </c>
      <c r="X12" s="363">
        <v>3960</v>
      </c>
    </row>
    <row r="13" spans="1:24" ht="17.25" x14ac:dyDescent="0.3">
      <c r="A13" s="278" t="s">
        <v>307</v>
      </c>
      <c r="B13" s="273" t="s">
        <v>284</v>
      </c>
      <c r="C13" s="274" t="s">
        <v>338</v>
      </c>
      <c r="D13" s="93">
        <v>51</v>
      </c>
      <c r="E13" s="572">
        <f t="shared" si="2"/>
        <v>1208700</v>
      </c>
      <c r="F13" s="275">
        <v>23700</v>
      </c>
      <c r="G13" s="276">
        <v>44298</v>
      </c>
      <c r="H13" s="55"/>
      <c r="I13" s="51">
        <v>23749.8</v>
      </c>
      <c r="J13" s="35">
        <f t="shared" si="0"/>
        <v>49.799999999999272</v>
      </c>
      <c r="K13" s="488">
        <v>50</v>
      </c>
      <c r="L13" s="52"/>
      <c r="M13" s="52"/>
      <c r="N13" s="38">
        <f t="shared" si="1"/>
        <v>1187490</v>
      </c>
      <c r="O13" s="156" t="s">
        <v>224</v>
      </c>
      <c r="P13" s="492">
        <v>44306</v>
      </c>
      <c r="Q13" s="562">
        <v>0</v>
      </c>
      <c r="R13" s="503" t="s">
        <v>305</v>
      </c>
      <c r="S13" s="495"/>
      <c r="T13" s="42"/>
      <c r="U13" s="43"/>
      <c r="V13" s="44"/>
      <c r="W13" s="43" t="s">
        <v>246</v>
      </c>
      <c r="X13" s="363">
        <v>0</v>
      </c>
    </row>
    <row r="14" spans="1:24" ht="17.25" x14ac:dyDescent="0.3">
      <c r="A14" s="277" t="s">
        <v>42</v>
      </c>
      <c r="B14" s="273" t="s">
        <v>25</v>
      </c>
      <c r="C14" s="274" t="s">
        <v>339</v>
      </c>
      <c r="D14" s="93">
        <v>51</v>
      </c>
      <c r="E14" s="572">
        <f t="shared" si="2"/>
        <v>860370</v>
      </c>
      <c r="F14" s="275">
        <v>16870</v>
      </c>
      <c r="G14" s="276">
        <v>44300</v>
      </c>
      <c r="H14" s="55" t="s">
        <v>331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156"/>
      <c r="P14" s="492"/>
      <c r="Q14" s="512">
        <v>20140</v>
      </c>
      <c r="R14" s="513">
        <v>44305</v>
      </c>
      <c r="S14" s="495"/>
      <c r="T14" s="42"/>
      <c r="U14" s="43"/>
      <c r="V14" s="44"/>
      <c r="W14" s="43" t="s">
        <v>246</v>
      </c>
      <c r="X14" s="363">
        <v>3960</v>
      </c>
    </row>
    <row r="15" spans="1:24" ht="17.25" x14ac:dyDescent="0.3">
      <c r="A15" s="277" t="s">
        <v>68</v>
      </c>
      <c r="B15" s="273" t="s">
        <v>298</v>
      </c>
      <c r="C15" s="274" t="s">
        <v>340</v>
      </c>
      <c r="D15" s="93">
        <v>53</v>
      </c>
      <c r="E15" s="572">
        <f t="shared" si="2"/>
        <v>862310</v>
      </c>
      <c r="F15" s="275">
        <v>16270</v>
      </c>
      <c r="G15" s="276">
        <v>44301</v>
      </c>
      <c r="H15" s="55" t="s">
        <v>332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156"/>
      <c r="P15" s="492"/>
      <c r="Q15" s="512">
        <v>20240</v>
      </c>
      <c r="R15" s="513">
        <v>44305</v>
      </c>
      <c r="S15" s="495"/>
      <c r="T15" s="42"/>
      <c r="U15" s="43"/>
      <c r="V15" s="44"/>
      <c r="W15" s="43" t="s">
        <v>246</v>
      </c>
      <c r="X15" s="363">
        <v>0</v>
      </c>
    </row>
    <row r="16" spans="1:24" ht="17.25" x14ac:dyDescent="0.3">
      <c r="A16" s="285" t="s">
        <v>299</v>
      </c>
      <c r="B16" s="273" t="s">
        <v>30</v>
      </c>
      <c r="C16" s="274" t="s">
        <v>341</v>
      </c>
      <c r="D16" s="93">
        <v>54</v>
      </c>
      <c r="E16" s="572">
        <f t="shared" si="2"/>
        <v>1134540</v>
      </c>
      <c r="F16" s="275">
        <v>21010</v>
      </c>
      <c r="G16" s="276">
        <v>44302</v>
      </c>
      <c r="H16" s="50" t="s">
        <v>329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156"/>
      <c r="P16" s="492"/>
      <c r="Q16" s="512">
        <v>25140</v>
      </c>
      <c r="R16" s="513">
        <v>44295</v>
      </c>
      <c r="S16" s="495"/>
      <c r="T16" s="42"/>
      <c r="U16" s="43"/>
      <c r="V16" s="44"/>
      <c r="W16" s="43" t="s">
        <v>246</v>
      </c>
      <c r="X16" s="363">
        <v>3960</v>
      </c>
    </row>
    <row r="17" spans="1:24" ht="17.25" x14ac:dyDescent="0.3">
      <c r="A17" s="279" t="s">
        <v>37</v>
      </c>
      <c r="B17" s="273" t="s">
        <v>124</v>
      </c>
      <c r="C17" s="274" t="s">
        <v>341</v>
      </c>
      <c r="D17" s="93">
        <v>0</v>
      </c>
      <c r="E17" s="572">
        <f t="shared" si="2"/>
        <v>0</v>
      </c>
      <c r="F17" s="275">
        <v>0</v>
      </c>
      <c r="G17" s="276">
        <v>44302</v>
      </c>
      <c r="H17" s="50" t="s">
        <v>329</v>
      </c>
      <c r="I17" s="51">
        <v>5368</v>
      </c>
      <c r="J17" s="35">
        <f t="shared" si="0"/>
        <v>5368</v>
      </c>
      <c r="K17" s="56">
        <v>39.5</v>
      </c>
      <c r="L17" s="52"/>
      <c r="M17" s="52"/>
      <c r="N17" s="57">
        <f t="shared" si="1"/>
        <v>212036</v>
      </c>
      <c r="O17" s="156"/>
      <c r="P17" s="492"/>
      <c r="Q17" s="512">
        <v>20112</v>
      </c>
      <c r="R17" s="513">
        <v>44295</v>
      </c>
      <c r="S17" s="495"/>
      <c r="T17" s="42"/>
      <c r="U17" s="43"/>
      <c r="V17" s="44"/>
      <c r="W17" s="43" t="s">
        <v>246</v>
      </c>
      <c r="X17" s="363">
        <v>0</v>
      </c>
    </row>
    <row r="18" spans="1:24" ht="17.25" x14ac:dyDescent="0.3">
      <c r="A18" s="525" t="s">
        <v>307</v>
      </c>
      <c r="B18" s="273" t="s">
        <v>308</v>
      </c>
      <c r="C18" s="274" t="s">
        <v>342</v>
      </c>
      <c r="D18" s="93">
        <v>55</v>
      </c>
      <c r="E18" s="572">
        <f t="shared" si="2"/>
        <v>1198450</v>
      </c>
      <c r="F18" s="275">
        <v>21790</v>
      </c>
      <c r="G18" s="276">
        <v>44305</v>
      </c>
      <c r="H18" s="55"/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93">
        <v>44313</v>
      </c>
      <c r="Q18" s="502">
        <v>0</v>
      </c>
      <c r="R18" s="503" t="s">
        <v>305</v>
      </c>
      <c r="S18" s="495"/>
      <c r="T18" s="42"/>
      <c r="U18" s="43"/>
      <c r="V18" s="44"/>
      <c r="W18" s="43" t="s">
        <v>246</v>
      </c>
      <c r="X18" s="363">
        <v>3960</v>
      </c>
    </row>
    <row r="19" spans="1:24" ht="17.25" x14ac:dyDescent="0.3">
      <c r="A19" s="279" t="s">
        <v>68</v>
      </c>
      <c r="B19" s="273" t="s">
        <v>30</v>
      </c>
      <c r="C19" s="274" t="s">
        <v>343</v>
      </c>
      <c r="D19" s="93">
        <v>55</v>
      </c>
      <c r="E19" s="572">
        <f t="shared" si="2"/>
        <v>942700</v>
      </c>
      <c r="F19" s="275">
        <v>17140</v>
      </c>
      <c r="G19" s="276">
        <v>44306</v>
      </c>
      <c r="H19" s="55"/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156"/>
      <c r="P19" s="493"/>
      <c r="Q19" s="514">
        <v>20140</v>
      </c>
      <c r="R19" s="513">
        <v>44309</v>
      </c>
      <c r="S19" s="495"/>
      <c r="T19" s="42"/>
      <c r="U19" s="43"/>
      <c r="V19" s="44"/>
      <c r="W19" s="43" t="s">
        <v>246</v>
      </c>
      <c r="X19" s="363">
        <v>0</v>
      </c>
    </row>
    <row r="20" spans="1:24" ht="17.25" x14ac:dyDescent="0.3">
      <c r="A20" s="279" t="s">
        <v>37</v>
      </c>
      <c r="B20" s="273" t="s">
        <v>30</v>
      </c>
      <c r="C20" s="274" t="s">
        <v>344</v>
      </c>
      <c r="D20" s="93">
        <v>55</v>
      </c>
      <c r="E20" s="572">
        <f t="shared" si="2"/>
        <v>1025200</v>
      </c>
      <c r="F20" s="275">
        <v>18640</v>
      </c>
      <c r="G20" s="276">
        <v>44308</v>
      </c>
      <c r="H20" s="50"/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156"/>
      <c r="P20" s="493"/>
      <c r="Q20" s="514">
        <v>20140</v>
      </c>
      <c r="R20" s="513">
        <v>44309</v>
      </c>
      <c r="S20" s="495"/>
      <c r="T20" s="42"/>
      <c r="U20" s="43"/>
      <c r="V20" s="44"/>
      <c r="W20" s="43" t="s">
        <v>246</v>
      </c>
      <c r="X20" s="363">
        <v>3960</v>
      </c>
    </row>
    <row r="21" spans="1:24" ht="17.25" x14ac:dyDescent="0.3">
      <c r="A21" s="280" t="s">
        <v>149</v>
      </c>
      <c r="B21" s="273" t="s">
        <v>30</v>
      </c>
      <c r="C21" s="274" t="s">
        <v>345</v>
      </c>
      <c r="D21" s="93">
        <v>55</v>
      </c>
      <c r="E21" s="572">
        <f t="shared" si="2"/>
        <v>1236950</v>
      </c>
      <c r="F21" s="275">
        <v>22490</v>
      </c>
      <c r="G21" s="276">
        <v>44309</v>
      </c>
      <c r="H21" s="50"/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156"/>
      <c r="P21" s="493"/>
      <c r="Q21" s="514">
        <v>20112</v>
      </c>
      <c r="R21" s="513">
        <v>44309</v>
      </c>
      <c r="S21" s="495"/>
      <c r="T21" s="42"/>
      <c r="U21" s="43"/>
      <c r="V21" s="44"/>
      <c r="W21" s="43" t="s">
        <v>246</v>
      </c>
      <c r="X21" s="363">
        <v>0</v>
      </c>
    </row>
    <row r="22" spans="1:24" ht="17.25" x14ac:dyDescent="0.3">
      <c r="A22" s="281" t="s">
        <v>162</v>
      </c>
      <c r="B22" s="273" t="s">
        <v>28</v>
      </c>
      <c r="C22" s="274" t="s">
        <v>345</v>
      </c>
      <c r="D22" s="93">
        <v>0</v>
      </c>
      <c r="E22" s="572">
        <f t="shared" si="2"/>
        <v>0</v>
      </c>
      <c r="F22" s="275">
        <v>0</v>
      </c>
      <c r="G22" s="276">
        <v>44309</v>
      </c>
      <c r="H22" s="50"/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156"/>
      <c r="P22" s="493"/>
      <c r="Q22" s="514">
        <v>5028</v>
      </c>
      <c r="R22" s="513">
        <v>44309</v>
      </c>
      <c r="S22" s="495"/>
      <c r="T22" s="42"/>
      <c r="U22" s="43"/>
      <c r="V22" s="44"/>
      <c r="W22" s="43" t="s">
        <v>246</v>
      </c>
      <c r="X22" s="363">
        <v>3960</v>
      </c>
    </row>
    <row r="23" spans="1:24" ht="17.25" x14ac:dyDescent="0.3">
      <c r="A23" s="420" t="s">
        <v>149</v>
      </c>
      <c r="B23" s="273" t="s">
        <v>309</v>
      </c>
      <c r="C23" s="274" t="s">
        <v>346</v>
      </c>
      <c r="D23" s="93">
        <v>56</v>
      </c>
      <c r="E23" s="572">
        <f t="shared" si="2"/>
        <v>1166480</v>
      </c>
      <c r="F23" s="275">
        <v>20830</v>
      </c>
      <c r="G23" s="276">
        <v>44310</v>
      </c>
      <c r="H23" s="50"/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298"/>
      <c r="P23" s="494"/>
      <c r="Q23" s="514">
        <v>20112</v>
      </c>
      <c r="R23" s="513">
        <v>44316</v>
      </c>
      <c r="S23" s="496"/>
      <c r="T23" s="65"/>
      <c r="U23" s="43"/>
      <c r="V23" s="44"/>
      <c r="W23" s="43" t="s">
        <v>246</v>
      </c>
      <c r="X23" s="363">
        <v>0</v>
      </c>
    </row>
    <row r="24" spans="1:24" ht="17.25" x14ac:dyDescent="0.3">
      <c r="A24" s="281" t="s">
        <v>310</v>
      </c>
      <c r="B24" s="273" t="s">
        <v>28</v>
      </c>
      <c r="C24" s="274" t="s">
        <v>346</v>
      </c>
      <c r="D24" s="93">
        <v>0</v>
      </c>
      <c r="E24" s="572">
        <f t="shared" si="2"/>
        <v>0</v>
      </c>
      <c r="F24" s="275">
        <v>0</v>
      </c>
      <c r="G24" s="276">
        <v>44310</v>
      </c>
      <c r="H24" s="50"/>
      <c r="I24" s="51">
        <v>5235</v>
      </c>
      <c r="J24" s="35">
        <f t="shared" ref="J24:J68" si="3">I24-F24</f>
        <v>5235</v>
      </c>
      <c r="K24" s="56">
        <v>40.5</v>
      </c>
      <c r="L24" s="52"/>
      <c r="M24" s="52"/>
      <c r="N24" s="57">
        <f t="shared" si="1"/>
        <v>212017.5</v>
      </c>
      <c r="O24" s="156"/>
      <c r="P24" s="493"/>
      <c r="Q24" s="514">
        <v>5028</v>
      </c>
      <c r="R24" s="513">
        <v>44316</v>
      </c>
      <c r="S24" s="495"/>
      <c r="T24" s="42"/>
      <c r="U24" s="43"/>
      <c r="V24" s="44"/>
      <c r="W24" s="43" t="s">
        <v>59</v>
      </c>
      <c r="X24" s="363">
        <v>0</v>
      </c>
    </row>
    <row r="25" spans="1:24" ht="17.25" x14ac:dyDescent="0.3">
      <c r="A25" s="281" t="s">
        <v>307</v>
      </c>
      <c r="B25" s="273" t="s">
        <v>311</v>
      </c>
      <c r="C25" s="274" t="s">
        <v>347</v>
      </c>
      <c r="D25" s="93">
        <v>57</v>
      </c>
      <c r="E25" s="572">
        <f t="shared" si="2"/>
        <v>1321830</v>
      </c>
      <c r="F25" s="275">
        <v>23190</v>
      </c>
      <c r="G25" s="276">
        <v>44313</v>
      </c>
      <c r="H25" s="50"/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156"/>
      <c r="P25" s="493"/>
      <c r="Q25" s="514">
        <v>0</v>
      </c>
      <c r="R25" s="513"/>
      <c r="S25" s="495"/>
      <c r="T25" s="42"/>
      <c r="U25" s="43"/>
      <c r="V25" s="44"/>
      <c r="W25" s="43" t="s">
        <v>246</v>
      </c>
      <c r="X25" s="363">
        <v>3960</v>
      </c>
    </row>
    <row r="26" spans="1:24" ht="17.25" x14ac:dyDescent="0.3">
      <c r="A26" s="281" t="s">
        <v>37</v>
      </c>
      <c r="B26" s="273" t="s">
        <v>25</v>
      </c>
      <c r="C26" s="274" t="s">
        <v>348</v>
      </c>
      <c r="D26" s="93">
        <v>57</v>
      </c>
      <c r="E26" s="572">
        <f t="shared" si="2"/>
        <v>955890</v>
      </c>
      <c r="F26" s="275">
        <v>16770</v>
      </c>
      <c r="G26" s="276">
        <v>44315</v>
      </c>
      <c r="H26" s="50"/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156"/>
      <c r="P26" s="493"/>
      <c r="Q26" s="502">
        <v>20140</v>
      </c>
      <c r="R26" s="503">
        <v>44316</v>
      </c>
      <c r="S26" s="497"/>
      <c r="T26" s="67"/>
      <c r="U26" s="43"/>
      <c r="V26" s="44"/>
      <c r="W26" s="43" t="s">
        <v>246</v>
      </c>
      <c r="X26" s="363">
        <v>0</v>
      </c>
    </row>
    <row r="27" spans="1:24" ht="17.25" x14ac:dyDescent="0.3">
      <c r="A27" s="281"/>
      <c r="B27" s="273"/>
      <c r="C27" s="274"/>
      <c r="D27" s="93"/>
      <c r="E27" s="572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93"/>
      <c r="Q27" s="504"/>
      <c r="R27" s="505"/>
      <c r="S27" s="497"/>
      <c r="T27" s="67"/>
      <c r="U27" s="43"/>
      <c r="V27" s="44"/>
      <c r="W27" s="43" t="s">
        <v>246</v>
      </c>
      <c r="X27" s="363">
        <v>3960</v>
      </c>
    </row>
    <row r="28" spans="1:24" ht="17.25" x14ac:dyDescent="0.3">
      <c r="A28" s="272"/>
      <c r="B28" s="283"/>
      <c r="C28" s="274"/>
      <c r="D28" s="93"/>
      <c r="E28" s="572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93"/>
      <c r="Q28" s="504"/>
      <c r="R28" s="505"/>
      <c r="S28" s="497"/>
      <c r="T28" s="67"/>
      <c r="U28" s="43"/>
      <c r="V28" s="44"/>
      <c r="W28" s="43" t="s">
        <v>246</v>
      </c>
      <c r="X28" s="363">
        <v>0</v>
      </c>
    </row>
    <row r="29" spans="1:24" ht="17.25" x14ac:dyDescent="0.3">
      <c r="A29" s="478"/>
      <c r="B29" s="283"/>
      <c r="C29" s="274"/>
      <c r="D29" s="93"/>
      <c r="E29" s="572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93"/>
      <c r="Q29" s="504"/>
      <c r="R29" s="505"/>
      <c r="S29" s="497"/>
      <c r="T29" s="67"/>
      <c r="U29" s="43"/>
      <c r="V29" s="44"/>
      <c r="W29" s="43" t="s">
        <v>59</v>
      </c>
      <c r="X29" s="363">
        <v>0</v>
      </c>
    </row>
    <row r="30" spans="1:24" ht="17.25" x14ac:dyDescent="0.3">
      <c r="A30" s="277"/>
      <c r="B30" s="283"/>
      <c r="C30" s="274"/>
      <c r="D30" s="93"/>
      <c r="E30" s="572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93"/>
      <c r="Q30" s="504"/>
      <c r="R30" s="505"/>
      <c r="S30" s="497"/>
      <c r="T30" s="67"/>
      <c r="U30" s="43"/>
      <c r="V30" s="44"/>
      <c r="W30" s="43" t="s">
        <v>246</v>
      </c>
      <c r="X30" s="363">
        <v>3960</v>
      </c>
    </row>
    <row r="31" spans="1:24" ht="17.25" x14ac:dyDescent="0.3">
      <c r="A31" s="277"/>
      <c r="B31" s="283"/>
      <c r="C31" s="274"/>
      <c r="D31" s="93"/>
      <c r="E31" s="572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93"/>
      <c r="Q31" s="504"/>
      <c r="R31" s="505"/>
      <c r="S31" s="497"/>
      <c r="T31" s="67"/>
      <c r="U31" s="43"/>
      <c r="V31" s="44"/>
      <c r="W31" s="43" t="s">
        <v>246</v>
      </c>
      <c r="X31" s="363">
        <v>0</v>
      </c>
    </row>
    <row r="32" spans="1:24" ht="17.25" x14ac:dyDescent="0.3">
      <c r="A32" s="479"/>
      <c r="B32" s="283"/>
      <c r="C32" s="274"/>
      <c r="D32" s="93"/>
      <c r="E32" s="572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93"/>
      <c r="Q32" s="504"/>
      <c r="R32" s="505"/>
      <c r="S32" s="497"/>
      <c r="T32" s="67"/>
      <c r="U32" s="43"/>
      <c r="V32" s="44"/>
      <c r="W32" s="43" t="s">
        <v>59</v>
      </c>
      <c r="X32" s="363">
        <v>0</v>
      </c>
    </row>
    <row r="33" spans="1:24" ht="17.25" x14ac:dyDescent="0.3">
      <c r="A33" s="281"/>
      <c r="B33" s="283"/>
      <c r="C33" s="274"/>
      <c r="D33" s="93"/>
      <c r="E33" s="572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93"/>
      <c r="Q33" s="504"/>
      <c r="R33" s="505"/>
      <c r="S33" s="497"/>
      <c r="T33" s="67"/>
      <c r="U33" s="43"/>
      <c r="V33" s="44"/>
      <c r="W33" s="43" t="s">
        <v>246</v>
      </c>
      <c r="X33" s="363">
        <v>3960</v>
      </c>
    </row>
    <row r="34" spans="1:24" ht="17.25" x14ac:dyDescent="0.3">
      <c r="A34" s="281"/>
      <c r="B34" s="283"/>
      <c r="C34" s="274"/>
      <c r="D34" s="93"/>
      <c r="E34" s="572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93"/>
      <c r="Q34" s="504"/>
      <c r="R34" s="505"/>
      <c r="S34" s="497"/>
      <c r="T34" s="67"/>
      <c r="U34" s="43"/>
      <c r="V34" s="44"/>
      <c r="W34" s="43" t="s">
        <v>246</v>
      </c>
      <c r="X34" s="363">
        <v>0</v>
      </c>
    </row>
    <row r="35" spans="1:24" ht="17.25" x14ac:dyDescent="0.3">
      <c r="A35" s="272"/>
      <c r="B35" s="283"/>
      <c r="C35" s="274"/>
      <c r="D35" s="93"/>
      <c r="E35" s="572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93"/>
      <c r="Q35" s="504"/>
      <c r="R35" s="505"/>
      <c r="S35" s="497"/>
      <c r="T35" s="67"/>
      <c r="U35" s="43"/>
      <c r="V35" s="44"/>
      <c r="W35" s="43" t="s">
        <v>246</v>
      </c>
      <c r="X35" s="363">
        <v>3960</v>
      </c>
    </row>
    <row r="36" spans="1:24" ht="17.25" x14ac:dyDescent="0.3">
      <c r="A36" s="277"/>
      <c r="B36" s="283"/>
      <c r="C36" s="274"/>
      <c r="D36" s="93"/>
      <c r="E36" s="572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93"/>
      <c r="Q36" s="504"/>
      <c r="R36" s="505"/>
      <c r="S36" s="497"/>
      <c r="T36" s="67"/>
      <c r="U36" s="43"/>
      <c r="V36" s="44"/>
      <c r="W36" s="43" t="s">
        <v>246</v>
      </c>
      <c r="X36" s="363">
        <v>0</v>
      </c>
    </row>
    <row r="37" spans="1:24" ht="17.25" x14ac:dyDescent="0.3">
      <c r="A37" s="277"/>
      <c r="B37" s="283"/>
      <c r="C37" s="274"/>
      <c r="D37" s="93"/>
      <c r="E37" s="572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93"/>
      <c r="Q37" s="504"/>
      <c r="R37" s="505"/>
      <c r="S37" s="497"/>
      <c r="T37" s="67"/>
      <c r="U37" s="43"/>
      <c r="V37" s="44"/>
      <c r="W37" s="43" t="s">
        <v>246</v>
      </c>
      <c r="X37" s="363">
        <v>3960</v>
      </c>
    </row>
    <row r="38" spans="1:24" ht="17.25" x14ac:dyDescent="0.3">
      <c r="A38" s="277"/>
      <c r="B38" s="283"/>
      <c r="C38" s="274"/>
      <c r="D38" s="93"/>
      <c r="E38" s="572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93"/>
      <c r="Q38" s="504"/>
      <c r="R38" s="505"/>
      <c r="S38" s="497"/>
      <c r="T38" s="67"/>
      <c r="U38" s="43"/>
      <c r="V38" s="44"/>
      <c r="W38" s="43" t="s">
        <v>246</v>
      </c>
      <c r="X38" s="363">
        <v>0</v>
      </c>
    </row>
    <row r="39" spans="1:24" ht="17.25" x14ac:dyDescent="0.3">
      <c r="A39" s="281"/>
      <c r="B39" s="283"/>
      <c r="C39" s="274"/>
      <c r="D39" s="93"/>
      <c r="E39" s="572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93"/>
      <c r="Q39" s="504"/>
      <c r="R39" s="505"/>
      <c r="S39" s="497"/>
      <c r="T39" s="67"/>
      <c r="U39" s="43"/>
      <c r="V39" s="44"/>
      <c r="W39" s="43" t="s">
        <v>246</v>
      </c>
      <c r="X39" s="363">
        <v>3960</v>
      </c>
    </row>
    <row r="40" spans="1:24" ht="17.25" x14ac:dyDescent="0.3">
      <c r="A40" s="279"/>
      <c r="B40" s="283"/>
      <c r="C40" s="274"/>
      <c r="D40" s="93"/>
      <c r="E40" s="572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93"/>
      <c r="Q40" s="504"/>
      <c r="R40" s="505"/>
      <c r="S40" s="497"/>
      <c r="T40" s="67"/>
      <c r="U40" s="43"/>
      <c r="V40" s="44"/>
      <c r="W40" s="364" t="s">
        <v>246</v>
      </c>
      <c r="X40" s="365">
        <v>0</v>
      </c>
    </row>
    <row r="41" spans="1:24" ht="17.25" x14ac:dyDescent="0.3">
      <c r="A41" s="480"/>
      <c r="B41" s="283"/>
      <c r="C41" s="477"/>
      <c r="D41" s="47"/>
      <c r="E41" s="465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93"/>
      <c r="Q41" s="500"/>
      <c r="R41" s="506"/>
      <c r="S41" s="497"/>
      <c r="T41" s="67"/>
      <c r="U41" s="43"/>
      <c r="V41" s="44"/>
      <c r="W41" s="364" t="s">
        <v>59</v>
      </c>
      <c r="X41" s="366">
        <v>0</v>
      </c>
    </row>
    <row r="42" spans="1:24" ht="17.25" x14ac:dyDescent="0.3">
      <c r="A42" s="272"/>
      <c r="B42" s="283"/>
      <c r="C42" s="274"/>
      <c r="D42" s="47"/>
      <c r="E42" s="465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92"/>
      <c r="Q42" s="500"/>
      <c r="R42" s="501"/>
      <c r="S42" s="497"/>
      <c r="T42" s="67"/>
      <c r="U42" s="43"/>
      <c r="V42" s="44"/>
      <c r="W42" s="364"/>
      <c r="X42" s="366">
        <v>0</v>
      </c>
    </row>
    <row r="43" spans="1:24" ht="17.25" x14ac:dyDescent="0.3">
      <c r="A43" s="281"/>
      <c r="B43" s="283"/>
      <c r="C43" s="274"/>
      <c r="D43" s="47"/>
      <c r="E43" s="465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92"/>
      <c r="Q43" s="500"/>
      <c r="R43" s="501"/>
      <c r="S43" s="497"/>
      <c r="T43" s="67"/>
      <c r="U43" s="43"/>
      <c r="V43" s="44"/>
      <c r="W43" s="364"/>
      <c r="X43" s="366">
        <f>SUM(X4:X42)</f>
        <v>67320</v>
      </c>
    </row>
    <row r="44" spans="1:24" ht="17.25" x14ac:dyDescent="0.3">
      <c r="A44" s="272"/>
      <c r="B44" s="283"/>
      <c r="C44" s="274"/>
      <c r="D44" s="47"/>
      <c r="E44" s="465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92"/>
      <c r="Q44" s="500"/>
      <c r="R44" s="501"/>
      <c r="S44" s="497"/>
      <c r="T44" s="67"/>
      <c r="U44" s="43"/>
      <c r="V44" s="44"/>
      <c r="W44" s="364"/>
      <c r="X44" s="366"/>
    </row>
    <row r="45" spans="1:24" ht="17.25" x14ac:dyDescent="0.3">
      <c r="A45" s="45"/>
      <c r="B45" s="68"/>
      <c r="C45" s="46"/>
      <c r="D45" s="47"/>
      <c r="E45" s="465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92"/>
      <c r="Q45" s="500"/>
      <c r="R45" s="501"/>
      <c r="S45" s="497"/>
      <c r="T45" s="67"/>
      <c r="U45" s="43"/>
      <c r="V45" s="44"/>
      <c r="W45" s="364"/>
      <c r="X45" s="366"/>
    </row>
    <row r="46" spans="1:24" ht="17.25" x14ac:dyDescent="0.3">
      <c r="A46" s="60"/>
      <c r="B46" s="45"/>
      <c r="C46" s="69"/>
      <c r="D46" s="47"/>
      <c r="E46" s="465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92"/>
      <c r="Q46" s="500"/>
      <c r="R46" s="501"/>
      <c r="S46" s="497"/>
      <c r="T46" s="67"/>
      <c r="U46" s="43"/>
      <c r="V46" s="44"/>
      <c r="W46" s="364"/>
      <c r="X46" s="366"/>
    </row>
    <row r="47" spans="1:24" ht="18" thickBot="1" x14ac:dyDescent="0.35">
      <c r="A47" s="45"/>
      <c r="B47" s="45"/>
      <c r="C47" s="69"/>
      <c r="D47" s="47"/>
      <c r="E47" s="465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92"/>
      <c r="Q47" s="507"/>
      <c r="R47" s="508"/>
      <c r="S47" s="497"/>
      <c r="T47" s="67"/>
      <c r="U47" s="43"/>
      <c r="V47" s="44"/>
      <c r="X47" s="367"/>
    </row>
    <row r="48" spans="1:24" ht="18" thickTop="1" x14ac:dyDescent="0.3">
      <c r="A48" s="45"/>
      <c r="B48" s="45"/>
      <c r="C48" s="69"/>
      <c r="D48" s="47"/>
      <c r="E48" s="465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98"/>
      <c r="R48" s="499"/>
      <c r="S48" s="67"/>
      <c r="T48" s="67"/>
      <c r="U48" s="43"/>
      <c r="V48" s="44"/>
      <c r="X48" s="368"/>
    </row>
    <row r="49" spans="1:24" ht="17.25" x14ac:dyDescent="0.3">
      <c r="A49" s="60"/>
      <c r="B49" s="61"/>
      <c r="C49" s="69"/>
      <c r="D49" s="47"/>
      <c r="E49" s="465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5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20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3"/>
      <c r="P52" s="334"/>
      <c r="Q52" s="81"/>
      <c r="R52" s="82"/>
      <c r="S52" s="83"/>
      <c r="T52" s="83"/>
      <c r="U52" s="84"/>
      <c r="V52" s="85"/>
    </row>
    <row r="53" spans="1:24" s="328" customFormat="1" ht="17.25" customHeight="1" x14ac:dyDescent="0.3">
      <c r="A53" s="528"/>
      <c r="B53" s="329"/>
      <c r="C53" s="350"/>
      <c r="D53" s="330"/>
      <c r="E53" s="47"/>
      <c r="F53" s="321"/>
      <c r="G53" s="322"/>
      <c r="H53" s="406"/>
      <c r="I53" s="275"/>
      <c r="J53" s="35">
        <f t="shared" si="3"/>
        <v>0</v>
      </c>
      <c r="K53" s="323"/>
      <c r="L53" s="324"/>
      <c r="M53" s="324"/>
      <c r="N53" s="332">
        <f t="shared" si="1"/>
        <v>0</v>
      </c>
      <c r="O53" s="615"/>
      <c r="P53" s="617"/>
      <c r="Q53" s="94"/>
      <c r="R53" s="325"/>
      <c r="S53" s="67"/>
      <c r="T53" s="67"/>
      <c r="U53" s="326"/>
      <c r="V53" s="327"/>
      <c r="W53"/>
      <c r="X53"/>
    </row>
    <row r="54" spans="1:24" ht="18" customHeight="1" thickBot="1" x14ac:dyDescent="0.35">
      <c r="A54" s="528"/>
      <c r="B54" s="329"/>
      <c r="C54" s="351"/>
      <c r="D54" s="331"/>
      <c r="E54" s="47"/>
      <c r="F54" s="51"/>
      <c r="G54" s="87"/>
      <c r="H54" s="407"/>
      <c r="I54" s="48"/>
      <c r="J54" s="35">
        <f t="shared" si="3"/>
        <v>0</v>
      </c>
      <c r="K54" s="36"/>
      <c r="L54" s="52"/>
      <c r="M54" s="52"/>
      <c r="N54" s="332">
        <f t="shared" si="1"/>
        <v>0</v>
      </c>
      <c r="O54" s="616"/>
      <c r="P54" s="618"/>
      <c r="Q54" s="94"/>
      <c r="R54" s="40"/>
      <c r="S54" s="67"/>
      <c r="T54" s="67"/>
      <c r="U54" s="43"/>
      <c r="V54" s="44"/>
    </row>
    <row r="55" spans="1:24" ht="18" thickBot="1" x14ac:dyDescent="0.35">
      <c r="A55" s="470"/>
      <c r="B55" s="329"/>
      <c r="C55" s="339"/>
      <c r="D55" s="331"/>
      <c r="E55" s="47"/>
      <c r="F55" s="51"/>
      <c r="G55" s="87"/>
      <c r="H55" s="469"/>
      <c r="I55" s="48"/>
      <c r="J55" s="35">
        <f t="shared" si="3"/>
        <v>0</v>
      </c>
      <c r="K55" s="36"/>
      <c r="L55" s="52"/>
      <c r="M55" s="52"/>
      <c r="N55" s="332">
        <f t="shared" si="1"/>
        <v>0</v>
      </c>
      <c r="O55" s="337"/>
      <c r="P55" s="338"/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476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74"/>
      <c r="P56" s="47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86"/>
      <c r="C57" s="467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474"/>
      <c r="P57" s="475"/>
      <c r="Q57" s="39"/>
      <c r="R57" s="40"/>
      <c r="S57" s="67"/>
      <c r="T57" s="67"/>
      <c r="U57" s="43"/>
      <c r="V57" s="44"/>
    </row>
    <row r="58" spans="1:24" ht="18" thickBot="1" x14ac:dyDescent="0.35">
      <c r="A58" s="291"/>
      <c r="B58" s="86"/>
      <c r="C58" s="466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473"/>
      <c r="P58" s="468"/>
      <c r="Q58" s="39"/>
      <c r="R58" s="40"/>
      <c r="S58" s="67"/>
      <c r="T58" s="67"/>
      <c r="U58" s="43"/>
      <c r="V58" s="44"/>
    </row>
    <row r="59" spans="1:24" ht="18" customHeight="1" x14ac:dyDescent="0.3">
      <c r="A59" s="346"/>
      <c r="B59" s="292"/>
      <c r="C59" s="348"/>
      <c r="D59" s="293"/>
      <c r="E59" s="93"/>
      <c r="F59" s="51"/>
      <c r="G59" s="87"/>
      <c r="H59" s="352"/>
      <c r="I59" s="48"/>
      <c r="J59" s="35">
        <f t="shared" si="3"/>
        <v>0</v>
      </c>
      <c r="K59" s="36"/>
      <c r="L59" s="52"/>
      <c r="M59" s="52"/>
      <c r="N59" s="38">
        <f t="shared" si="1"/>
        <v>0</v>
      </c>
      <c r="O59" s="623"/>
      <c r="P59" s="611"/>
      <c r="Q59" s="94"/>
      <c r="R59" s="40"/>
      <c r="S59" s="41"/>
      <c r="T59" s="42"/>
      <c r="U59" s="43"/>
      <c r="V59" s="44"/>
    </row>
    <row r="60" spans="1:24" ht="18.600000000000001" customHeight="1" thickBot="1" x14ac:dyDescent="0.35">
      <c r="A60" s="347"/>
      <c r="B60" s="292"/>
      <c r="C60" s="349"/>
      <c r="D60" s="293"/>
      <c r="E60" s="93"/>
      <c r="F60" s="51"/>
      <c r="G60" s="87"/>
      <c r="H60" s="353"/>
      <c r="I60" s="48"/>
      <c r="J60" s="35">
        <f t="shared" si="3"/>
        <v>0</v>
      </c>
      <c r="K60" s="36"/>
      <c r="L60" s="52"/>
      <c r="M60" s="52"/>
      <c r="N60" s="38">
        <f t="shared" si="1"/>
        <v>0</v>
      </c>
      <c r="O60" s="624"/>
      <c r="P60" s="612"/>
      <c r="Q60" s="94"/>
      <c r="R60" s="40"/>
      <c r="S60" s="41"/>
      <c r="T60" s="42"/>
      <c r="U60" s="43"/>
      <c r="V60" s="44"/>
    </row>
    <row r="61" spans="1:24" ht="18.75" x14ac:dyDescent="0.3">
      <c r="A61" s="99"/>
      <c r="B61" s="86"/>
      <c r="C61" s="467"/>
      <c r="D61" s="91"/>
      <c r="E61" s="93"/>
      <c r="F61" s="51"/>
      <c r="G61" s="49"/>
      <c r="H61" s="472"/>
      <c r="I61" s="51"/>
      <c r="J61" s="35">
        <f t="shared" si="3"/>
        <v>0</v>
      </c>
      <c r="K61" s="36"/>
      <c r="L61" s="52"/>
      <c r="M61" s="52"/>
      <c r="N61" s="38">
        <f t="shared" si="1"/>
        <v>0</v>
      </c>
      <c r="O61" s="474"/>
      <c r="P61" s="475"/>
      <c r="Q61" s="94"/>
      <c r="R61" s="40"/>
      <c r="S61" s="41"/>
      <c r="T61" s="42"/>
      <c r="U61" s="43"/>
      <c r="V61" s="44"/>
    </row>
    <row r="62" spans="1:24" ht="18.75" x14ac:dyDescent="0.3">
      <c r="A62" s="53"/>
      <c r="B62" s="86"/>
      <c r="C62" s="92"/>
      <c r="D62" s="91"/>
      <c r="E62" s="93"/>
      <c r="F62" s="51"/>
      <c r="G62" s="49"/>
      <c r="H62" s="471"/>
      <c r="I62" s="51"/>
      <c r="J62" s="35">
        <f t="shared" si="3"/>
        <v>0</v>
      </c>
      <c r="K62" s="36"/>
      <c r="L62" s="52"/>
      <c r="M62" s="52"/>
      <c r="N62" s="38">
        <f t="shared" si="1"/>
        <v>0</v>
      </c>
      <c r="O62" s="156"/>
      <c r="P62" s="59"/>
      <c r="Q62" s="94"/>
      <c r="R62" s="40"/>
      <c r="S62" s="41"/>
      <c r="T62" s="42"/>
      <c r="U62" s="43"/>
      <c r="V62" s="44"/>
    </row>
    <row r="63" spans="1:24" ht="18.75" customHeight="1" x14ac:dyDescent="0.3">
      <c r="A63" s="391"/>
      <c r="B63" s="86"/>
      <c r="C63" s="590"/>
      <c r="D63" s="91"/>
      <c r="E63" s="93"/>
      <c r="F63" s="51"/>
      <c r="G63" s="49"/>
      <c r="H63" s="405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628"/>
      <c r="P63" s="596"/>
      <c r="Q63" s="94"/>
      <c r="R63" s="40"/>
      <c r="S63" s="41"/>
      <c r="T63" s="42"/>
      <c r="U63" s="43"/>
      <c r="V63" s="44"/>
    </row>
    <row r="64" spans="1:24" ht="18.75" customHeight="1" x14ac:dyDescent="0.3">
      <c r="A64" s="392"/>
      <c r="B64" s="86"/>
      <c r="C64" s="591"/>
      <c r="D64" s="91"/>
      <c r="E64" s="93"/>
      <c r="F64" s="51"/>
      <c r="G64" s="49"/>
      <c r="H64" s="394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649"/>
      <c r="P64" s="650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471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7.25" customHeight="1" x14ac:dyDescent="0.3">
      <c r="A66" s="53"/>
      <c r="B66" s="86"/>
      <c r="C66" s="95"/>
      <c r="D66" s="96"/>
      <c r="E66" s="97"/>
      <c r="F66" s="51"/>
      <c r="G66" s="49"/>
      <c r="H66" s="98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ht="17.25" customHeight="1" x14ac:dyDescent="0.3">
      <c r="A67" s="481"/>
      <c r="B67" s="61"/>
      <c r="C67" s="451"/>
      <c r="D67" s="96"/>
      <c r="E67" s="97"/>
      <c r="F67" s="51"/>
      <c r="G67" s="49"/>
      <c r="H67" s="405"/>
      <c r="I67" s="51"/>
      <c r="J67" s="35">
        <f t="shared" si="3"/>
        <v>0</v>
      </c>
      <c r="K67" s="56"/>
      <c r="L67" s="52"/>
      <c r="M67" s="52"/>
      <c r="N67" s="38">
        <f t="shared" si="1"/>
        <v>0</v>
      </c>
      <c r="O67" s="560"/>
      <c r="P67" s="561"/>
      <c r="Q67" s="94"/>
      <c r="R67" s="40"/>
      <c r="S67" s="41"/>
      <c r="T67" s="42"/>
      <c r="U67" s="43"/>
      <c r="V67" s="44"/>
    </row>
    <row r="68" spans="1:22" ht="17.25" customHeight="1" x14ac:dyDescent="0.3">
      <c r="A68" s="482" t="s">
        <v>64</v>
      </c>
      <c r="B68" s="61" t="s">
        <v>319</v>
      </c>
      <c r="C68" s="100"/>
      <c r="D68" s="96"/>
      <c r="E68" s="97"/>
      <c r="F68" s="51">
        <v>2400</v>
      </c>
      <c r="G68" s="49">
        <v>44296</v>
      </c>
      <c r="H68" s="50">
        <v>1235</v>
      </c>
      <c r="I68" s="51">
        <v>2400</v>
      </c>
      <c r="J68" s="35">
        <f t="shared" si="3"/>
        <v>0</v>
      </c>
      <c r="K68" s="56">
        <v>22</v>
      </c>
      <c r="L68" s="52"/>
      <c r="M68" s="52"/>
      <c r="N68" s="57">
        <f t="shared" si="1"/>
        <v>52800</v>
      </c>
      <c r="O68" s="523" t="s">
        <v>224</v>
      </c>
      <c r="P68" s="524">
        <v>44309</v>
      </c>
      <c r="Q68" s="39"/>
      <c r="R68" s="40"/>
      <c r="S68" s="41"/>
      <c r="T68" s="42"/>
      <c r="U68" s="43"/>
      <c r="V68" s="44"/>
    </row>
    <row r="69" spans="1:22" ht="17.25" x14ac:dyDescent="0.3">
      <c r="A69" s="60" t="s">
        <v>208</v>
      </c>
      <c r="B69" s="61" t="s">
        <v>33</v>
      </c>
      <c r="C69" s="96"/>
      <c r="D69" s="96"/>
      <c r="E69" s="97"/>
      <c r="F69" s="51">
        <v>300</v>
      </c>
      <c r="G69" s="49">
        <v>44308</v>
      </c>
      <c r="H69" s="50" t="s">
        <v>318</v>
      </c>
      <c r="I69" s="51">
        <v>300</v>
      </c>
      <c r="J69" s="35">
        <f t="shared" si="0"/>
        <v>0</v>
      </c>
      <c r="K69" s="56">
        <v>50</v>
      </c>
      <c r="L69" s="52"/>
      <c r="M69" s="52"/>
      <c r="N69" s="57">
        <f t="shared" si="1"/>
        <v>15000</v>
      </c>
      <c r="O69" s="156" t="s">
        <v>224</v>
      </c>
      <c r="P69" s="59">
        <v>44309</v>
      </c>
      <c r="Q69" s="39"/>
      <c r="R69" s="40"/>
      <c r="S69" s="41"/>
      <c r="T69" s="42"/>
      <c r="U69" s="43"/>
      <c r="V69" s="44"/>
    </row>
    <row r="70" spans="1:22" ht="17.25" x14ac:dyDescent="0.3">
      <c r="A70" s="60" t="s">
        <v>208</v>
      </c>
      <c r="B70" s="61" t="s">
        <v>33</v>
      </c>
      <c r="C70" s="96"/>
      <c r="D70" s="96"/>
      <c r="E70" s="97"/>
      <c r="F70" s="51">
        <v>600</v>
      </c>
      <c r="G70" s="49">
        <v>44308</v>
      </c>
      <c r="H70" s="50" t="s">
        <v>321</v>
      </c>
      <c r="I70" s="51">
        <v>600</v>
      </c>
      <c r="J70" s="35">
        <f t="shared" si="0"/>
        <v>0</v>
      </c>
      <c r="K70" s="56">
        <v>50</v>
      </c>
      <c r="L70" s="52"/>
      <c r="M70" s="52"/>
      <c r="N70" s="57">
        <f t="shared" si="1"/>
        <v>30000</v>
      </c>
      <c r="O70" s="156" t="s">
        <v>224</v>
      </c>
      <c r="P70" s="59">
        <v>44315</v>
      </c>
      <c r="Q70" s="39"/>
      <c r="R70" s="40"/>
      <c r="S70" s="41"/>
      <c r="T70" s="42"/>
      <c r="U70" s="43"/>
      <c r="V70" s="44"/>
    </row>
    <row r="71" spans="1:22" ht="17.25" x14ac:dyDescent="0.3">
      <c r="A71" s="45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45"/>
      <c r="B72" s="61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45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25">
      <c r="A74" s="102"/>
      <c r="B74" s="58"/>
      <c r="C74" s="91"/>
      <c r="D74" s="91"/>
      <c r="E74" s="93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25">
      <c r="A75" s="102"/>
      <c r="B75" s="58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25">
      <c r="A76" s="102"/>
      <c r="B76" s="58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0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1"/>
      <c r="U77" s="43"/>
      <c r="V77" s="44"/>
    </row>
    <row r="78" spans="1:22" ht="17.25" x14ac:dyDescent="0.3">
      <c r="A78" s="60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1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1"/>
      <c r="U79" s="43"/>
      <c r="V79" s="44"/>
    </row>
    <row r="80" spans="1:22" ht="18.75" x14ac:dyDescent="0.3">
      <c r="A80" s="61"/>
      <c r="B80" s="103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2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58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3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4"/>
      <c r="Q90" s="104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3">
      <c r="A93" s="105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106"/>
      <c r="Q93" s="39"/>
      <c r="R93" s="40"/>
      <c r="S93" s="41"/>
      <c r="T93" s="42"/>
      <c r="U93" s="43"/>
      <c r="V93" s="44"/>
    </row>
    <row r="94" spans="1:22" ht="17.25" x14ac:dyDescent="0.3">
      <c r="A94" s="107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108"/>
      <c r="B96" s="61"/>
      <c r="C96" s="92"/>
      <c r="D96" s="92"/>
      <c r="E96" s="109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7"/>
      <c r="B97" s="61"/>
      <c r="C97" s="96"/>
      <c r="D97" s="96"/>
      <c r="E97" s="97"/>
      <c r="F97" s="51"/>
      <c r="G97" s="49"/>
      <c r="H97" s="11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7"/>
      <c r="B98" s="61"/>
      <c r="C98" s="92"/>
      <c r="D98" s="92"/>
      <c r="E98" s="109"/>
      <c r="F98" s="51"/>
      <c r="G98" s="49"/>
      <c r="H98" s="11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1"/>
      <c r="D100" s="91"/>
      <c r="E100" s="93"/>
      <c r="F100" s="51"/>
      <c r="G100" s="49"/>
      <c r="H100" s="11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8.75" x14ac:dyDescent="0.3">
      <c r="A101" s="61"/>
      <c r="B101" s="61"/>
      <c r="C101" s="96"/>
      <c r="D101" s="96"/>
      <c r="E101" s="97"/>
      <c r="F101" s="51"/>
      <c r="G101" s="49"/>
      <c r="H101" s="111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3"/>
      <c r="Q101" s="64"/>
      <c r="R101" s="112"/>
      <c r="S101" s="41"/>
      <c r="T101" s="42"/>
      <c r="U101" s="43"/>
      <c r="V101" s="44"/>
    </row>
    <row r="102" spans="1:22" ht="18.75" x14ac:dyDescent="0.3">
      <c r="A102" s="61"/>
      <c r="B102" s="61"/>
      <c r="C102" s="96"/>
      <c r="D102" s="96"/>
      <c r="E102" s="97"/>
      <c r="F102" s="51"/>
      <c r="G102" s="49"/>
      <c r="H102" s="111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3"/>
      <c r="Q102" s="64"/>
      <c r="R102" s="112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3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3"/>
      <c r="Q104" s="64"/>
      <c r="R104" s="112"/>
      <c r="S104" s="41"/>
      <c r="T104" s="42"/>
      <c r="U104" s="43"/>
      <c r="V104" s="44"/>
    </row>
    <row r="105" spans="1:22" ht="17.25" x14ac:dyDescent="0.3">
      <c r="A105" s="45"/>
      <c r="B105" s="61"/>
      <c r="C105" s="96"/>
      <c r="D105" s="96"/>
      <c r="E105" s="97"/>
      <c r="F105" s="51"/>
      <c r="G105" s="49"/>
      <c r="H105" s="113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3"/>
      <c r="Q105" s="64"/>
      <c r="R105" s="112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113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3"/>
      <c r="Q106" s="64"/>
      <c r="R106" s="112"/>
      <c r="S106" s="41"/>
      <c r="T106" s="42"/>
      <c r="U106" s="43"/>
      <c r="V106" s="44"/>
    </row>
    <row r="107" spans="1:22" ht="17.25" x14ac:dyDescent="0.3">
      <c r="A107" s="60"/>
      <c r="B107" s="61"/>
      <c r="C107" s="95"/>
      <c r="D107" s="95"/>
      <c r="E107" s="114"/>
      <c r="F107" s="51"/>
      <c r="G107" s="49"/>
      <c r="H107" s="113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3"/>
      <c r="Q107" s="64"/>
      <c r="R107" s="112"/>
      <c r="S107" s="41"/>
      <c r="T107" s="42"/>
      <c r="U107" s="43"/>
      <c r="V107" s="44"/>
    </row>
    <row r="108" spans="1:22" ht="17.25" x14ac:dyDescent="0.3">
      <c r="A108" s="60"/>
      <c r="B108" s="61"/>
      <c r="C108" s="95"/>
      <c r="D108" s="95"/>
      <c r="E108" s="114"/>
      <c r="F108" s="51"/>
      <c r="G108" s="49"/>
      <c r="H108" s="113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313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313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313"/>
      <c r="Q111" s="64"/>
      <c r="R111" s="112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113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313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16"/>
      <c r="D113" s="116"/>
      <c r="E113" s="117"/>
      <c r="F113" s="51"/>
      <c r="G113" s="49"/>
      <c r="H113" s="118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313"/>
      <c r="Q113" s="64"/>
      <c r="R113" s="112"/>
      <c r="S113" s="41"/>
      <c r="T113" s="42"/>
      <c r="U113" s="43"/>
      <c r="V113" s="44"/>
    </row>
    <row r="114" spans="1:22" ht="17.25" x14ac:dyDescent="0.3">
      <c r="A114" s="115"/>
      <c r="B114" s="61"/>
      <c r="C114" s="116"/>
      <c r="D114" s="116"/>
      <c r="E114" s="117"/>
      <c r="F114" s="51"/>
      <c r="G114" s="49"/>
      <c r="H114" s="118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3"/>
      <c r="Q114" s="10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3"/>
      <c r="Q115" s="64"/>
      <c r="R115" s="112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64"/>
      <c r="R116" s="112"/>
      <c r="S116" s="41"/>
      <c r="T116" s="42"/>
      <c r="U116" s="43"/>
      <c r="V116" s="44"/>
    </row>
    <row r="117" spans="1:22" ht="18.75" x14ac:dyDescent="0.3">
      <c r="A117" s="107"/>
      <c r="B117" s="61"/>
      <c r="C117" s="96"/>
      <c r="D117" s="96"/>
      <c r="E117" s="97"/>
      <c r="F117" s="51"/>
      <c r="G117" s="49"/>
      <c r="H117" s="119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2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7.25" x14ac:dyDescent="0.3">
      <c r="A119" s="107"/>
      <c r="B119" s="61"/>
      <c r="C119" s="96"/>
      <c r="D119" s="96"/>
      <c r="E119" s="97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21"/>
      <c r="B120" s="61"/>
      <c r="C120" s="96"/>
      <c r="D120" s="96"/>
      <c r="E120" s="97"/>
      <c r="F120" s="51"/>
      <c r="G120" s="49"/>
      <c r="H120" s="122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299"/>
      <c r="P120" s="315"/>
      <c r="Q120" s="123"/>
      <c r="R120" s="124"/>
      <c r="S120" s="41"/>
      <c r="T120" s="42"/>
      <c r="U120" s="43"/>
      <c r="V120" s="44"/>
    </row>
    <row r="121" spans="1:22" ht="17.25" x14ac:dyDescent="0.3">
      <c r="A121" s="66"/>
      <c r="B121" s="61"/>
      <c r="C121" s="96"/>
      <c r="D121" s="96"/>
      <c r="E121" s="97"/>
      <c r="F121" s="51"/>
      <c r="G121" s="125"/>
      <c r="H121" s="126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300"/>
      <c r="P121" s="127"/>
      <c r="Q121" s="64"/>
      <c r="R121" s="112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"/>
      <c r="G122" s="127"/>
      <c r="H122" s="122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300"/>
      <c r="P122" s="127"/>
      <c r="Q122" s="64"/>
      <c r="R122" s="112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127"/>
      <c r="H123" s="126"/>
      <c r="I123" s="51"/>
      <c r="J123" s="35">
        <f t="shared" si="0"/>
        <v>0</v>
      </c>
      <c r="K123" s="128"/>
      <c r="L123" s="52"/>
      <c r="M123" s="52" t="s">
        <v>18</v>
      </c>
      <c r="N123" s="57">
        <f t="shared" si="1"/>
        <v>0</v>
      </c>
      <c r="O123" s="299"/>
      <c r="P123" s="315"/>
      <c r="Q123" s="123"/>
      <c r="R123" s="124"/>
      <c r="S123" s="41"/>
      <c r="T123" s="42"/>
      <c r="U123" s="43"/>
      <c r="V123" s="44"/>
    </row>
    <row r="124" spans="1:22" ht="17.25" x14ac:dyDescent="0.3">
      <c r="A124" s="107"/>
      <c r="B124" s="61"/>
      <c r="C124" s="96"/>
      <c r="D124" s="96"/>
      <c r="E124" s="97"/>
      <c r="F124" s="51"/>
      <c r="G124" s="127"/>
      <c r="H124" s="126"/>
      <c r="I124" s="51"/>
      <c r="J124" s="35">
        <f t="shared" si="0"/>
        <v>0</v>
      </c>
      <c r="K124" s="128"/>
      <c r="L124" s="52"/>
      <c r="M124" s="52"/>
      <c r="N124" s="57">
        <f t="shared" si="1"/>
        <v>0</v>
      </c>
      <c r="O124" s="300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29"/>
      <c r="D125" s="129"/>
      <c r="E125" s="130"/>
      <c r="F125" s="51"/>
      <c r="G125" s="127"/>
      <c r="H125" s="13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301"/>
      <c r="P125" s="316"/>
      <c r="Q125" s="39"/>
      <c r="R125" s="40"/>
      <c r="S125" s="41"/>
      <c r="T125" s="42"/>
      <c r="U125" s="43"/>
      <c r="V125" s="44"/>
    </row>
    <row r="126" spans="1:22" ht="17.25" x14ac:dyDescent="0.3">
      <c r="A126" s="132"/>
      <c r="B126" s="61"/>
      <c r="C126" s="96"/>
      <c r="D126" s="96"/>
      <c r="E126" s="97"/>
      <c r="F126" s="51"/>
      <c r="G126" s="127"/>
      <c r="H126" s="110"/>
      <c r="I126" s="51"/>
      <c r="J126" s="35">
        <f>I126-F126</f>
        <v>0</v>
      </c>
      <c r="K126" s="128"/>
      <c r="L126" s="133"/>
      <c r="M126" s="133"/>
      <c r="N126" s="57">
        <f t="shared" si="1"/>
        <v>0</v>
      </c>
      <c r="O126" s="301"/>
      <c r="P126" s="316"/>
      <c r="Q126" s="123"/>
      <c r="R126" s="124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127"/>
      <c r="H127" s="110"/>
      <c r="I127" s="51"/>
      <c r="J127" s="35">
        <f t="shared" ref="J127:J225" si="4">I127-F127</f>
        <v>0</v>
      </c>
      <c r="K127" s="128"/>
      <c r="L127" s="133"/>
      <c r="M127" s="133"/>
      <c r="N127" s="57">
        <f t="shared" si="1"/>
        <v>0</v>
      </c>
      <c r="O127" s="156"/>
      <c r="P127" s="313"/>
      <c r="Q127" s="123"/>
      <c r="R127" s="124"/>
      <c r="S127" s="41"/>
      <c r="T127" s="42"/>
      <c r="U127" s="43"/>
      <c r="V127" s="44"/>
    </row>
    <row r="128" spans="1:22" ht="17.25" x14ac:dyDescent="0.3">
      <c r="A128" s="108"/>
      <c r="B128" s="61"/>
      <c r="C128" s="96"/>
      <c r="D128" s="96"/>
      <c r="E128" s="97"/>
      <c r="F128" s="51"/>
      <c r="G128" s="127"/>
      <c r="H128" s="134"/>
      <c r="I128" s="51"/>
      <c r="J128" s="35">
        <f t="shared" si="4"/>
        <v>0</v>
      </c>
      <c r="K128" s="135"/>
      <c r="L128" s="133"/>
      <c r="M128" s="133"/>
      <c r="N128" s="136">
        <f t="shared" si="1"/>
        <v>0</v>
      </c>
      <c r="O128" s="300"/>
      <c r="P128" s="127"/>
      <c r="Q128" s="123"/>
      <c r="R128" s="124"/>
      <c r="S128" s="41"/>
      <c r="T128" s="42"/>
      <c r="U128" s="43"/>
      <c r="V128" s="44"/>
    </row>
    <row r="129" spans="1:22" ht="18.75" x14ac:dyDescent="0.3">
      <c r="A129" s="108"/>
      <c r="B129" s="61"/>
      <c r="C129" s="96"/>
      <c r="D129" s="96"/>
      <c r="E129" s="97"/>
      <c r="F129" s="51"/>
      <c r="G129" s="127"/>
      <c r="H129" s="110"/>
      <c r="I129" s="51"/>
      <c r="J129" s="35">
        <f t="shared" si="4"/>
        <v>0</v>
      </c>
      <c r="K129" s="137"/>
      <c r="L129" s="138"/>
      <c r="M129" s="138"/>
      <c r="N129" s="136">
        <f t="shared" si="1"/>
        <v>0</v>
      </c>
      <c r="O129" s="299"/>
      <c r="P129" s="315"/>
      <c r="Q129" s="123"/>
      <c r="R129" s="124"/>
      <c r="S129" s="41"/>
      <c r="T129" s="42"/>
      <c r="U129" s="43"/>
      <c r="V129" s="44"/>
    </row>
    <row r="130" spans="1:22" ht="17.25" x14ac:dyDescent="0.3">
      <c r="A130" s="139"/>
      <c r="B130" s="61"/>
      <c r="C130" s="96"/>
      <c r="D130" s="96"/>
      <c r="E130" s="97"/>
      <c r="F130" s="140"/>
      <c r="G130" s="127"/>
      <c r="H130" s="120"/>
      <c r="I130" s="51"/>
      <c r="J130" s="35">
        <f t="shared" si="4"/>
        <v>0</v>
      </c>
      <c r="K130" s="137"/>
      <c r="L130" s="141"/>
      <c r="M130" s="141"/>
      <c r="N130" s="136">
        <f>K130*I130</f>
        <v>0</v>
      </c>
      <c r="O130" s="300"/>
      <c r="P130" s="127"/>
      <c r="Q130" s="123"/>
      <c r="R130" s="124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127"/>
      <c r="H131" s="110"/>
      <c r="I131" s="51"/>
      <c r="J131" s="35">
        <f t="shared" si="4"/>
        <v>0</v>
      </c>
      <c r="K131" s="137"/>
      <c r="L131" s="133"/>
      <c r="M131" s="133"/>
      <c r="N131" s="136">
        <f t="shared" ref="N131:N215" si="5">K131*I131</f>
        <v>0</v>
      </c>
      <c r="O131" s="299"/>
      <c r="P131" s="315"/>
      <c r="Q131" s="123"/>
      <c r="R131" s="124"/>
      <c r="S131" s="41"/>
      <c r="T131" s="42"/>
      <c r="U131" s="43"/>
      <c r="V131" s="44"/>
    </row>
    <row r="132" spans="1:22" ht="18.75" x14ac:dyDescent="0.3">
      <c r="A132" s="108"/>
      <c r="B132" s="61"/>
      <c r="C132" s="96"/>
      <c r="D132" s="96"/>
      <c r="E132" s="97"/>
      <c r="F132" s="51"/>
      <c r="G132" s="127"/>
      <c r="H132" s="142"/>
      <c r="I132" s="51"/>
      <c r="J132" s="35">
        <f t="shared" si="4"/>
        <v>0</v>
      </c>
      <c r="K132" s="56"/>
      <c r="L132" s="133"/>
      <c r="M132" s="133"/>
      <c r="N132" s="57">
        <f t="shared" si="5"/>
        <v>0</v>
      </c>
      <c r="O132" s="299"/>
      <c r="P132" s="315"/>
      <c r="Q132" s="123"/>
      <c r="R132" s="124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4"/>
        <v>0</v>
      </c>
      <c r="K133" s="137"/>
      <c r="L133" s="133"/>
      <c r="M133" s="133"/>
      <c r="N133" s="136">
        <f t="shared" si="5"/>
        <v>0</v>
      </c>
      <c r="O133" s="299"/>
      <c r="P133" s="315"/>
      <c r="Q133" s="123"/>
      <c r="R133" s="124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43"/>
      <c r="I134" s="51"/>
      <c r="J134" s="35">
        <f t="shared" si="4"/>
        <v>0</v>
      </c>
      <c r="K134" s="137"/>
      <c r="L134" s="133"/>
      <c r="M134" s="133"/>
      <c r="N134" s="136">
        <f t="shared" si="5"/>
        <v>0</v>
      </c>
      <c r="O134" s="299"/>
      <c r="P134" s="315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44"/>
      <c r="I135" s="51"/>
      <c r="J135" s="35">
        <f t="shared" si="4"/>
        <v>0</v>
      </c>
      <c r="K135" s="137"/>
      <c r="L135" s="145"/>
      <c r="M135" s="145"/>
      <c r="N135" s="136">
        <f t="shared" si="5"/>
        <v>0</v>
      </c>
      <c r="O135" s="299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4"/>
        <v>0</v>
      </c>
      <c r="K136" s="137"/>
      <c r="L136" s="145"/>
      <c r="M136" s="145"/>
      <c r="N136" s="136">
        <f t="shared" si="5"/>
        <v>0</v>
      </c>
      <c r="O136" s="299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3"/>
      <c r="I137" s="51"/>
      <c r="J137" s="35">
        <f t="shared" si="4"/>
        <v>0</v>
      </c>
      <c r="K137" s="137"/>
      <c r="L137" s="145"/>
      <c r="M137" s="145"/>
      <c r="N137" s="136">
        <f t="shared" si="5"/>
        <v>0</v>
      </c>
      <c r="O137" s="299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299"/>
      <c r="P138" s="315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146"/>
      <c r="D139" s="146"/>
      <c r="E139" s="147"/>
      <c r="F139" s="51"/>
      <c r="G139" s="127"/>
      <c r="H139" s="143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300"/>
      <c r="P139" s="317"/>
      <c r="Q139" s="39"/>
      <c r="R139" s="40"/>
      <c r="S139" s="41"/>
      <c r="T139" s="42"/>
      <c r="U139" s="43"/>
      <c r="V139" s="44"/>
    </row>
    <row r="140" spans="1:22" ht="17.25" x14ac:dyDescent="0.3">
      <c r="A140" s="108"/>
      <c r="B140" s="61"/>
      <c r="C140" s="146"/>
      <c r="D140" s="146"/>
      <c r="E140" s="147"/>
      <c r="F140" s="51"/>
      <c r="G140" s="127"/>
      <c r="H140" s="143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0"/>
      <c r="P140" s="317"/>
      <c r="Q140" s="39"/>
      <c r="R140" s="40"/>
      <c r="S140" s="41"/>
      <c r="T140" s="42"/>
      <c r="U140" s="43"/>
      <c r="V140" s="44"/>
    </row>
    <row r="141" spans="1:22" ht="17.25" x14ac:dyDescent="0.3">
      <c r="A141" s="60"/>
      <c r="B141" s="61"/>
      <c r="C141" s="129"/>
      <c r="D141" s="129"/>
      <c r="E141" s="130"/>
      <c r="F141" s="51"/>
      <c r="G141" s="127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3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8"/>
      <c r="D142" s="148"/>
      <c r="E142" s="130"/>
      <c r="F142" s="51"/>
      <c r="G142" s="127"/>
      <c r="H142" s="50"/>
      <c r="I142" s="51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3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3"/>
      <c r="Q143" s="39"/>
      <c r="R143" s="40"/>
      <c r="S143" s="41"/>
      <c r="T143" s="42"/>
      <c r="U143" s="43"/>
      <c r="V143" s="44"/>
    </row>
    <row r="144" spans="1:22" ht="18.75" x14ac:dyDescent="0.3">
      <c r="A144" s="149"/>
      <c r="B144" s="150"/>
      <c r="C144" s="95"/>
      <c r="D144" s="95"/>
      <c r="E144" s="114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301"/>
      <c r="P144" s="316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51"/>
      <c r="D145" s="151"/>
      <c r="E145" s="152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3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51"/>
      <c r="D146" s="151"/>
      <c r="E146" s="152"/>
      <c r="F146" s="51"/>
      <c r="G146" s="127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3"/>
      <c r="Q146" s="39"/>
      <c r="R146" s="40"/>
      <c r="S146" s="41"/>
      <c r="T146" s="42"/>
      <c r="U146" s="43"/>
      <c r="V146" s="44"/>
    </row>
    <row r="147" spans="1:22" ht="17.25" x14ac:dyDescent="0.3">
      <c r="A147" s="153"/>
      <c r="B147" s="61"/>
      <c r="C147" s="154"/>
      <c r="D147" s="154"/>
      <c r="E147" s="155"/>
      <c r="F147" s="51"/>
      <c r="G147" s="127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3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7"/>
      <c r="D148" s="157"/>
      <c r="E148" s="158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302"/>
      <c r="P148" s="318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57"/>
      <c r="D149" s="157"/>
      <c r="E149" s="158"/>
      <c r="F149" s="51"/>
      <c r="G149" s="49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302"/>
      <c r="P149" s="318"/>
      <c r="Q149" s="39"/>
      <c r="R149" s="40"/>
      <c r="S149" s="41"/>
      <c r="T149" s="42"/>
      <c r="U149" s="43"/>
      <c r="V149" s="44"/>
    </row>
    <row r="150" spans="1:22" x14ac:dyDescent="0.25">
      <c r="A150" s="115"/>
      <c r="B150" s="107"/>
      <c r="C150" s="159"/>
      <c r="D150" s="159"/>
      <c r="E150" s="160"/>
      <c r="F150" s="161"/>
      <c r="G150" s="127"/>
      <c r="H150" s="162"/>
      <c r="I150" s="161"/>
      <c r="J150" s="35">
        <f t="shared" si="4"/>
        <v>0</v>
      </c>
      <c r="N150" s="57">
        <f t="shared" si="5"/>
        <v>0</v>
      </c>
      <c r="O150" s="303"/>
      <c r="P150" s="317"/>
      <c r="Q150" s="163"/>
      <c r="R150" s="164"/>
      <c r="S150" s="165"/>
      <c r="T150" s="166"/>
      <c r="U150" s="167"/>
      <c r="V150" s="168"/>
    </row>
    <row r="151" spans="1:22" ht="17.25" x14ac:dyDescent="0.3">
      <c r="A151" s="115"/>
      <c r="B151" s="61"/>
      <c r="C151" s="154"/>
      <c r="D151" s="154"/>
      <c r="E151" s="155"/>
      <c r="F151" s="161"/>
      <c r="G151" s="127"/>
      <c r="H151" s="162"/>
      <c r="I151" s="161"/>
      <c r="J151" s="35">
        <f t="shared" si="4"/>
        <v>0</v>
      </c>
      <c r="N151" s="57">
        <f t="shared" si="5"/>
        <v>0</v>
      </c>
      <c r="O151" s="303"/>
      <c r="P151" s="317"/>
      <c r="Q151" s="163"/>
      <c r="R151" s="164"/>
      <c r="S151" s="165"/>
      <c r="T151" s="166"/>
      <c r="U151" s="167"/>
      <c r="V151" s="168"/>
    </row>
    <row r="152" spans="1:22" ht="17.25" x14ac:dyDescent="0.3">
      <c r="A152" s="115"/>
      <c r="B152" s="61"/>
      <c r="C152" s="154"/>
      <c r="D152" s="154"/>
      <c r="E152" s="155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3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54"/>
      <c r="D153" s="154"/>
      <c r="E153" s="155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3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69"/>
      <c r="D154" s="169"/>
      <c r="E154" s="114"/>
      <c r="F154" s="51"/>
      <c r="G154" s="63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3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69"/>
      <c r="D155" s="169"/>
      <c r="E155" s="114"/>
      <c r="F155" s="51"/>
      <c r="G155" s="63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3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3"/>
      <c r="Q156" s="39"/>
      <c r="R156" s="40"/>
      <c r="S156" s="41"/>
      <c r="T156" s="42"/>
      <c r="U156" s="43"/>
      <c r="V156" s="44"/>
    </row>
    <row r="157" spans="1:22" ht="17.25" x14ac:dyDescent="0.25">
      <c r="A157" s="115"/>
      <c r="B157" s="107"/>
      <c r="C157" s="170"/>
      <c r="D157" s="170"/>
      <c r="E157" s="109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3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3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48"/>
      <c r="D159" s="148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3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48"/>
      <c r="D160" s="148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3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3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v>0</v>
      </c>
      <c r="K162" s="56"/>
      <c r="L162" s="52"/>
      <c r="M162" s="52"/>
      <c r="N162" s="57">
        <f t="shared" si="5"/>
        <v>0</v>
      </c>
      <c r="O162" s="156"/>
      <c r="P162" s="313"/>
      <c r="Q162" s="39"/>
      <c r="R162" s="40"/>
      <c r="S162" s="41"/>
      <c r="T162" s="42"/>
      <c r="U162" s="43"/>
      <c r="V162" s="44"/>
    </row>
    <row r="163" spans="1:22" ht="17.25" x14ac:dyDescent="0.25">
      <c r="A163" s="153"/>
      <c r="B163" s="107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3"/>
      <c r="Q163" s="39"/>
      <c r="R163" s="40"/>
      <c r="S163" s="41"/>
      <c r="T163" s="42"/>
      <c r="U163" s="43"/>
      <c r="V163" s="44"/>
    </row>
    <row r="164" spans="1:22" ht="17.25" x14ac:dyDescent="0.3">
      <c r="A164" s="171"/>
      <c r="B164" s="61"/>
      <c r="C164" s="157"/>
      <c r="D164" s="157"/>
      <c r="E164" s="158"/>
      <c r="F164" s="51"/>
      <c r="G164" s="49"/>
      <c r="H164" s="131"/>
      <c r="I164" s="51"/>
      <c r="J164" s="35">
        <f>I164-F164</f>
        <v>0</v>
      </c>
      <c r="K164" s="56"/>
      <c r="L164" s="52"/>
      <c r="M164" s="52"/>
      <c r="N164" s="57">
        <f>K164*I164</f>
        <v>0</v>
      </c>
      <c r="O164" s="302"/>
      <c r="P164" s="318"/>
      <c r="Q164" s="39"/>
      <c r="R164" s="40"/>
      <c r="S164" s="41"/>
      <c r="T164" s="42"/>
      <c r="U164" s="43"/>
      <c r="V164" s="44"/>
    </row>
    <row r="165" spans="1:22" ht="17.25" x14ac:dyDescent="0.25">
      <c r="A165" s="115"/>
      <c r="B165" s="107"/>
      <c r="C165" s="172"/>
      <c r="D165" s="172"/>
      <c r="E165" s="173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3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2"/>
      <c r="D166" s="172"/>
      <c r="E166" s="173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3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74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3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175"/>
      <c r="G168" s="63"/>
      <c r="H168" s="174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3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175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3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3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3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3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3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3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3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3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3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3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3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3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3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3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3"/>
      <c r="Q183" s="39"/>
      <c r="R183" s="40"/>
      <c r="S183" s="41"/>
      <c r="T183" s="42"/>
      <c r="U183" s="43"/>
      <c r="V183" s="44"/>
    </row>
    <row r="184" spans="1:22" x14ac:dyDescent="0.25">
      <c r="A184" s="107"/>
      <c r="B184" s="159"/>
      <c r="C184" s="148"/>
      <c r="D184" s="148"/>
      <c r="E184" s="130"/>
      <c r="F184" s="51"/>
      <c r="G184" s="49"/>
      <c r="H184" s="50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3"/>
      <c r="Q184" s="39"/>
      <c r="R184" s="40"/>
      <c r="S184" s="41"/>
      <c r="T184" s="42"/>
      <c r="U184" s="43"/>
      <c r="V184" s="44"/>
    </row>
    <row r="185" spans="1:22" ht="17.25" x14ac:dyDescent="0.25">
      <c r="A185" s="171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3"/>
      <c r="Q185" s="39"/>
      <c r="R185" s="40"/>
      <c r="S185" s="41"/>
      <c r="T185" s="42"/>
      <c r="U185" s="43"/>
      <c r="V185" s="44"/>
    </row>
    <row r="186" spans="1:22" ht="17.25" x14ac:dyDescent="0.25">
      <c r="A186" s="171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3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3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3"/>
      <c r="Q188" s="39"/>
      <c r="R188" s="40"/>
      <c r="S188" s="41"/>
      <c r="T188" s="42"/>
      <c r="U188" s="43"/>
      <c r="V188" s="44"/>
    </row>
    <row r="189" spans="1:22" ht="17.25" x14ac:dyDescent="0.25">
      <c r="A189" s="176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3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3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3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3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3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3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3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3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3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3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7"/>
      <c r="D199" s="177"/>
      <c r="E199" s="97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3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3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69"/>
      <c r="D201" s="169"/>
      <c r="E201" s="114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3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0"/>
      <c r="D202" s="170"/>
      <c r="E202" s="109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3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0"/>
      <c r="D203" s="170"/>
      <c r="E203" s="109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3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69"/>
      <c r="D204" s="169"/>
      <c r="E204" s="114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3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54"/>
      <c r="D205" s="154"/>
      <c r="E205" s="155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3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96"/>
      <c r="D206" s="96"/>
      <c r="E206" s="97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3"/>
      <c r="Q206" s="39"/>
      <c r="R206" s="40"/>
      <c r="S206" s="41"/>
      <c r="T206" s="42"/>
      <c r="U206" s="43"/>
      <c r="V206" s="44"/>
    </row>
    <row r="207" spans="1:22" ht="17.25" x14ac:dyDescent="0.25">
      <c r="A207" s="108"/>
      <c r="B207" s="107"/>
      <c r="C207" s="129"/>
      <c r="D207" s="129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3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29"/>
      <c r="D208" s="129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3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29"/>
      <c r="D209" s="129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3"/>
      <c r="Q209" s="39"/>
      <c r="R209" s="40"/>
      <c r="S209" s="41"/>
      <c r="T209" s="42"/>
      <c r="U209" s="43"/>
      <c r="V209" s="44"/>
    </row>
    <row r="210" spans="1:22" ht="17.25" x14ac:dyDescent="0.25">
      <c r="A210" s="178"/>
      <c r="B210" s="179"/>
      <c r="C210" s="129"/>
      <c r="D210" s="129"/>
      <c r="E210" s="130"/>
      <c r="F210" s="51"/>
      <c r="G210" s="127"/>
      <c r="H210" s="131"/>
      <c r="I210" s="51"/>
      <c r="J210" s="180">
        <f t="shared" si="4"/>
        <v>0</v>
      </c>
      <c r="K210" s="56"/>
      <c r="L210" s="52"/>
      <c r="M210" s="52"/>
      <c r="N210" s="57">
        <f t="shared" si="5"/>
        <v>0</v>
      </c>
      <c r="O210" s="156"/>
      <c r="P210" s="313"/>
      <c r="Q210" s="39"/>
      <c r="R210" s="40"/>
      <c r="S210" s="41"/>
      <c r="T210" s="42"/>
      <c r="U210" s="43"/>
      <c r="V210" s="44"/>
    </row>
    <row r="211" spans="1:22" x14ac:dyDescent="0.25">
      <c r="A211" s="108"/>
      <c r="B211" s="179"/>
      <c r="C211" s="129"/>
      <c r="D211" s="129"/>
      <c r="E211" s="130"/>
      <c r="F211" s="51"/>
      <c r="G211" s="127"/>
      <c r="H211" s="50"/>
      <c r="I211" s="51"/>
      <c r="J211" s="180">
        <f t="shared" si="4"/>
        <v>0</v>
      </c>
      <c r="K211" s="56"/>
      <c r="L211" s="52"/>
      <c r="M211" s="52"/>
      <c r="N211" s="57">
        <f t="shared" si="5"/>
        <v>0</v>
      </c>
      <c r="O211" s="156"/>
      <c r="P211" s="313"/>
      <c r="Q211" s="39"/>
      <c r="R211" s="40"/>
      <c r="S211" s="41"/>
      <c r="T211" s="42"/>
      <c r="U211" s="43"/>
      <c r="V211" s="44"/>
    </row>
    <row r="212" spans="1:22" ht="17.25" x14ac:dyDescent="0.25">
      <c r="A212" s="10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4"/>
        <v>0</v>
      </c>
      <c r="K212" s="56"/>
      <c r="L212" s="52"/>
      <c r="M212" s="52"/>
      <c r="N212" s="57">
        <f t="shared" si="5"/>
        <v>0</v>
      </c>
      <c r="O212" s="156"/>
      <c r="P212" s="313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79"/>
      <c r="C213" s="95"/>
      <c r="D213" s="95"/>
      <c r="E213" s="114"/>
      <c r="F213" s="51"/>
      <c r="G213" s="127"/>
      <c r="H213" s="131"/>
      <c r="I213" s="51"/>
      <c r="J213" s="180">
        <f t="shared" si="4"/>
        <v>0</v>
      </c>
      <c r="K213" s="56"/>
      <c r="L213" s="52"/>
      <c r="M213" s="52"/>
      <c r="N213" s="57">
        <f t="shared" si="5"/>
        <v>0</v>
      </c>
      <c r="O213" s="156"/>
      <c r="P213" s="313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79"/>
      <c r="C214" s="95"/>
      <c r="D214" s="95"/>
      <c r="E214" s="114"/>
      <c r="F214" s="51"/>
      <c r="G214" s="127"/>
      <c r="H214" s="131"/>
      <c r="I214" s="51"/>
      <c r="J214" s="180">
        <f t="shared" si="4"/>
        <v>0</v>
      </c>
      <c r="K214" s="56"/>
      <c r="L214" s="52"/>
      <c r="M214" s="52"/>
      <c r="N214" s="57">
        <f t="shared" si="5"/>
        <v>0</v>
      </c>
      <c r="O214" s="156"/>
      <c r="P214" s="313"/>
      <c r="Q214" s="39"/>
      <c r="R214" s="40"/>
      <c r="S214" s="41"/>
      <c r="T214" s="42"/>
      <c r="U214" s="43"/>
      <c r="V214" s="44"/>
    </row>
    <row r="215" spans="1:22" x14ac:dyDescent="0.25">
      <c r="A215" s="108"/>
      <c r="B215" s="179"/>
      <c r="C215" s="146"/>
      <c r="D215" s="146"/>
      <c r="E215" s="147"/>
      <c r="F215" s="51"/>
      <c r="G215" s="127"/>
      <c r="H215" s="143"/>
      <c r="I215" s="51"/>
      <c r="J215" s="180">
        <f t="shared" si="4"/>
        <v>0</v>
      </c>
      <c r="K215" s="56"/>
      <c r="L215" s="52"/>
      <c r="M215" s="52"/>
      <c r="N215" s="57">
        <f t="shared" si="5"/>
        <v>0</v>
      </c>
      <c r="O215" s="300"/>
      <c r="P215" s="317"/>
      <c r="Q215" s="39"/>
      <c r="R215" s="40"/>
      <c r="S215" s="41"/>
      <c r="T215" s="42"/>
      <c r="U215" s="43"/>
      <c r="V215" s="44"/>
    </row>
    <row r="216" spans="1:22" x14ac:dyDescent="0.25">
      <c r="A216" s="108"/>
      <c r="B216" s="179"/>
      <c r="C216" s="181"/>
      <c r="D216" s="181"/>
      <c r="E216" s="158"/>
      <c r="F216" s="51"/>
      <c r="G216" s="127"/>
      <c r="H216" s="143"/>
      <c r="I216" s="51"/>
      <c r="J216" s="180">
        <f t="shared" si="4"/>
        <v>0</v>
      </c>
      <c r="K216" s="56"/>
      <c r="L216" s="182"/>
      <c r="M216" s="183"/>
      <c r="N216" s="57">
        <f t="shared" ref="N216:N225" si="6">K216*I216-M216</f>
        <v>0</v>
      </c>
      <c r="O216" s="300"/>
      <c r="P216" s="317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84"/>
      <c r="C217" s="116"/>
      <c r="D217" s="116"/>
      <c r="E217" s="117"/>
      <c r="F217" s="116"/>
      <c r="G217" s="116"/>
      <c r="H217" s="92"/>
      <c r="I217" s="48"/>
      <c r="J217" s="180">
        <f t="shared" si="4"/>
        <v>0</v>
      </c>
      <c r="K217" s="56"/>
      <c r="L217" s="182"/>
      <c r="M217" s="183"/>
      <c r="N217" s="57">
        <f t="shared" si="6"/>
        <v>0</v>
      </c>
      <c r="O217" s="300"/>
      <c r="P217" s="317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84"/>
      <c r="C218" s="116"/>
      <c r="D218" s="116"/>
      <c r="E218" s="117"/>
      <c r="F218" s="116"/>
      <c r="G218" s="116"/>
      <c r="H218" s="92"/>
      <c r="I218" s="48"/>
      <c r="J218" s="180">
        <f t="shared" si="4"/>
        <v>0</v>
      </c>
      <c r="K218" s="56"/>
      <c r="L218" s="182"/>
      <c r="M218" s="183"/>
      <c r="N218" s="57">
        <f t="shared" si="6"/>
        <v>0</v>
      </c>
      <c r="O218" s="300"/>
      <c r="P218" s="317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5"/>
      <c r="C219" s="116"/>
      <c r="D219" s="116"/>
      <c r="E219" s="117"/>
      <c r="F219" s="116"/>
      <c r="G219" s="116"/>
      <c r="H219" s="92"/>
      <c r="I219" s="48"/>
      <c r="J219" s="180">
        <f t="shared" si="4"/>
        <v>0</v>
      </c>
      <c r="K219" s="56"/>
      <c r="L219" s="182"/>
      <c r="M219" s="183"/>
      <c r="N219" s="57">
        <f t="shared" si="6"/>
        <v>0</v>
      </c>
      <c r="O219" s="156"/>
      <c r="P219" s="59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5"/>
      <c r="C220" s="116"/>
      <c r="D220" s="116"/>
      <c r="E220" s="117"/>
      <c r="F220" s="116"/>
      <c r="G220" s="116"/>
      <c r="H220" s="92"/>
      <c r="I220" s="48"/>
      <c r="J220" s="180">
        <f t="shared" si="4"/>
        <v>0</v>
      </c>
      <c r="K220" s="56"/>
      <c r="L220" s="182"/>
      <c r="M220" s="183"/>
      <c r="N220" s="57">
        <f t="shared" si="6"/>
        <v>0</v>
      </c>
      <c r="O220" s="156"/>
      <c r="P220" s="59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4"/>
        <v>0</v>
      </c>
      <c r="K221" s="56"/>
      <c r="L221" s="182"/>
      <c r="M221" s="183"/>
      <c r="N221" s="57">
        <f t="shared" si="6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ht="18.75" x14ac:dyDescent="0.3">
      <c r="A222" s="108"/>
      <c r="B222" s="107"/>
      <c r="C222" s="186"/>
      <c r="D222" s="187"/>
      <c r="E222" s="188"/>
      <c r="F222" s="34"/>
      <c r="G222" s="189"/>
      <c r="H222" s="190"/>
      <c r="I222" s="51"/>
      <c r="J222" s="180">
        <f t="shared" si="4"/>
        <v>0</v>
      </c>
      <c r="K222" s="56"/>
      <c r="L222" s="182"/>
      <c r="M222" s="191"/>
      <c r="N222" s="57">
        <f t="shared" si="6"/>
        <v>0</v>
      </c>
      <c r="O222" s="300"/>
      <c r="P222" s="317"/>
      <c r="Q222" s="39"/>
      <c r="R222" s="40"/>
      <c r="S222" s="41"/>
      <c r="T222" s="42"/>
      <c r="U222" s="43"/>
      <c r="V222" s="44"/>
    </row>
    <row r="223" spans="1:22" ht="18.75" x14ac:dyDescent="0.3">
      <c r="A223" s="108"/>
      <c r="B223" s="107"/>
      <c r="C223" s="186"/>
      <c r="D223" s="186"/>
      <c r="E223" s="192"/>
      <c r="F223" s="51"/>
      <c r="G223" s="127"/>
      <c r="H223" s="143"/>
      <c r="I223" s="51"/>
      <c r="J223" s="180">
        <f t="shared" si="4"/>
        <v>0</v>
      </c>
      <c r="K223" s="56"/>
      <c r="L223" s="182"/>
      <c r="M223" s="191"/>
      <c r="N223" s="57">
        <f t="shared" si="6"/>
        <v>0</v>
      </c>
      <c r="O223" s="300"/>
      <c r="P223" s="317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6"/>
      <c r="E224" s="192"/>
      <c r="F224" s="51"/>
      <c r="G224" s="127"/>
      <c r="H224" s="143"/>
      <c r="I224" s="51"/>
      <c r="J224" s="180">
        <f t="shared" si="4"/>
        <v>0</v>
      </c>
      <c r="K224" s="56"/>
      <c r="L224" s="182"/>
      <c r="M224" s="191"/>
      <c r="N224" s="57">
        <f t="shared" si="6"/>
        <v>0</v>
      </c>
      <c r="O224" s="300"/>
      <c r="P224" s="317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93"/>
      <c r="D225" s="193"/>
      <c r="E225" s="194"/>
      <c r="F225" s="51"/>
      <c r="G225" s="127"/>
      <c r="H225" s="143"/>
      <c r="I225" s="51"/>
      <c r="J225" s="180">
        <f t="shared" si="4"/>
        <v>0</v>
      </c>
      <c r="K225" s="56"/>
      <c r="L225" s="182"/>
      <c r="M225" s="191"/>
      <c r="N225" s="57">
        <f t="shared" si="6"/>
        <v>0</v>
      </c>
      <c r="O225" s="300"/>
      <c r="P225" s="317"/>
      <c r="Q225" s="39"/>
      <c r="R225" s="40"/>
      <c r="S225" s="41"/>
      <c r="T225" s="42"/>
      <c r="U225" s="43"/>
      <c r="V225" s="44"/>
    </row>
    <row r="226" spans="1:22" x14ac:dyDescent="0.25">
      <c r="A226" s="195"/>
      <c r="B226" s="107"/>
      <c r="C226" s="107"/>
      <c r="D226" s="107"/>
      <c r="E226" s="196"/>
      <c r="F226" s="161"/>
      <c r="G226" s="127"/>
      <c r="H226" s="162"/>
      <c r="I226" s="161">
        <v>0</v>
      </c>
      <c r="J226" s="197">
        <f t="shared" ref="J226:J233" si="7">I226-F226</f>
        <v>0</v>
      </c>
      <c r="K226" s="198"/>
      <c r="L226" s="198"/>
      <c r="M226" s="198"/>
      <c r="N226" s="199">
        <f t="shared" ref="N226:N237" si="8">K226*I226</f>
        <v>0</v>
      </c>
      <c r="O226" s="304"/>
      <c r="P226" s="317"/>
      <c r="Q226" s="39"/>
      <c r="R226" s="200"/>
      <c r="S226" s="201"/>
      <c r="T226" s="202"/>
      <c r="U226" s="164"/>
      <c r="V226" s="168"/>
    </row>
    <row r="227" spans="1:22" x14ac:dyDescent="0.25">
      <c r="A227" s="195"/>
      <c r="B227" s="107"/>
      <c r="C227" s="107"/>
      <c r="D227" s="107"/>
      <c r="E227" s="196"/>
      <c r="F227" s="161"/>
      <c r="G227" s="127"/>
      <c r="H227" s="162"/>
      <c r="I227" s="161">
        <v>0</v>
      </c>
      <c r="J227" s="197">
        <f t="shared" si="7"/>
        <v>0</v>
      </c>
      <c r="K227" s="198"/>
      <c r="L227" s="198"/>
      <c r="M227" s="198"/>
      <c r="N227" s="199">
        <f t="shared" si="8"/>
        <v>0</v>
      </c>
      <c r="O227" s="304"/>
      <c r="P227" s="317"/>
      <c r="Q227" s="39"/>
      <c r="R227" s="200"/>
      <c r="S227" s="201"/>
      <c r="T227" s="202"/>
      <c r="U227" s="164"/>
      <c r="V227" s="168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si="7"/>
        <v>0</v>
      </c>
      <c r="K228" s="198"/>
      <c r="L228" s="198"/>
      <c r="M228" s="198"/>
      <c r="N228" s="199">
        <f t="shared" si="8"/>
        <v>0</v>
      </c>
      <c r="O228" s="304"/>
      <c r="P228" s="317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203"/>
      <c r="I229" s="161">
        <v>0</v>
      </c>
      <c r="J229" s="197">
        <f t="shared" si="7"/>
        <v>0</v>
      </c>
      <c r="K229" s="198"/>
      <c r="L229" s="198"/>
      <c r="M229" s="198"/>
      <c r="N229" s="199">
        <f t="shared" si="8"/>
        <v>0</v>
      </c>
      <c r="O229" s="304"/>
      <c r="P229" s="317"/>
      <c r="Q229" s="39"/>
      <c r="R229" s="200"/>
      <c r="S229" s="201"/>
      <c r="T229" s="202"/>
      <c r="U229" s="164"/>
      <c r="V229" s="168"/>
    </row>
    <row r="230" spans="1:22" x14ac:dyDescent="0.25">
      <c r="A230" s="204"/>
      <c r="B230" s="107"/>
      <c r="C230" s="107"/>
      <c r="D230" s="107"/>
      <c r="E230" s="196"/>
      <c r="F230" s="161"/>
      <c r="G230" s="127"/>
      <c r="H230" s="205"/>
      <c r="I230" s="161">
        <v>0</v>
      </c>
      <c r="J230" s="197">
        <f t="shared" si="7"/>
        <v>0</v>
      </c>
      <c r="K230" s="198"/>
      <c r="L230" s="198"/>
      <c r="M230" s="198"/>
      <c r="N230" s="199">
        <f t="shared" si="8"/>
        <v>0</v>
      </c>
      <c r="O230" s="304"/>
      <c r="P230" s="317"/>
      <c r="Q230" s="39"/>
      <c r="R230" s="200"/>
      <c r="S230" s="201"/>
      <c r="T230" s="202"/>
      <c r="U230" s="43"/>
      <c r="V230" s="44"/>
    </row>
    <row r="231" spans="1:22" x14ac:dyDescent="0.25">
      <c r="A231" s="206"/>
      <c r="B231" s="207"/>
      <c r="H231" s="212"/>
      <c r="I231" s="210">
        <v>0</v>
      </c>
      <c r="J231" s="210">
        <f t="shared" si="7"/>
        <v>0</v>
      </c>
      <c r="K231" s="213"/>
      <c r="L231" s="213"/>
      <c r="M231" s="213"/>
      <c r="N231" s="199">
        <f t="shared" si="8"/>
        <v>0</v>
      </c>
      <c r="O231" s="304"/>
      <c r="P231" s="317"/>
      <c r="Q231" s="163"/>
      <c r="R231" s="200"/>
      <c r="S231" s="201"/>
      <c r="T231" s="202"/>
      <c r="U231" s="43"/>
      <c r="V231" s="44"/>
    </row>
    <row r="232" spans="1:22" x14ac:dyDescent="0.25">
      <c r="A232" s="206"/>
      <c r="B232" s="207"/>
      <c r="I232" s="210">
        <v>0</v>
      </c>
      <c r="J232" s="210">
        <f t="shared" si="7"/>
        <v>0</v>
      </c>
      <c r="K232" s="213"/>
      <c r="L232" s="213"/>
      <c r="M232" s="213"/>
      <c r="N232" s="199">
        <f t="shared" si="8"/>
        <v>0</v>
      </c>
      <c r="O232" s="304"/>
      <c r="P232" s="317"/>
      <c r="Q232" s="163"/>
      <c r="R232" s="200"/>
      <c r="S232" s="201"/>
      <c r="T232" s="202"/>
      <c r="U232" s="43"/>
      <c r="V232" s="44"/>
    </row>
    <row r="233" spans="1:22" ht="16.5" thickBot="1" x14ac:dyDescent="0.3">
      <c r="A233" s="206"/>
      <c r="B233" s="207"/>
      <c r="I233" s="215">
        <v>0</v>
      </c>
      <c r="J233" s="210">
        <f t="shared" si="7"/>
        <v>0</v>
      </c>
      <c r="K233" s="213"/>
      <c r="L233" s="213"/>
      <c r="M233" s="213"/>
      <c r="N233" s="199">
        <f t="shared" si="8"/>
        <v>0</v>
      </c>
      <c r="O233" s="304"/>
      <c r="P233" s="317"/>
      <c r="Q233" s="163"/>
      <c r="R233" s="200"/>
      <c r="S233" s="201"/>
      <c r="T233" s="202"/>
      <c r="U233" s="43"/>
      <c r="V233" s="44"/>
    </row>
    <row r="234" spans="1:22" ht="19.5" thickTop="1" x14ac:dyDescent="0.3">
      <c r="A234" s="206"/>
      <c r="B234" s="207"/>
      <c r="F234" s="621" t="s">
        <v>19</v>
      </c>
      <c r="G234" s="621"/>
      <c r="H234" s="622"/>
      <c r="I234" s="216">
        <f>SUM(I4:I233)</f>
        <v>401225.6</v>
      </c>
      <c r="J234" s="217"/>
      <c r="K234" s="213"/>
      <c r="L234" s="218"/>
      <c r="M234" s="213"/>
      <c r="N234" s="199">
        <f t="shared" si="8"/>
        <v>0</v>
      </c>
      <c r="O234" s="304"/>
      <c r="P234" s="317"/>
      <c r="Q234" s="163"/>
      <c r="R234" s="200"/>
      <c r="S234" s="219"/>
      <c r="T234" s="166"/>
      <c r="U234" s="167"/>
      <c r="V234" s="44"/>
    </row>
    <row r="235" spans="1:22" ht="19.5" thickBot="1" x14ac:dyDescent="0.3">
      <c r="A235" s="220"/>
      <c r="B235" s="207"/>
      <c r="I235" s="221"/>
      <c r="J235" s="217"/>
      <c r="K235" s="213"/>
      <c r="L235" s="218"/>
      <c r="M235" s="213"/>
      <c r="N235" s="199">
        <f t="shared" si="8"/>
        <v>0</v>
      </c>
      <c r="O235" s="305"/>
      <c r="Q235" s="10"/>
      <c r="R235" s="222"/>
      <c r="S235" s="223"/>
      <c r="T235" s="224"/>
      <c r="V235" s="15"/>
    </row>
    <row r="236" spans="1:22" ht="16.5" thickTop="1" x14ac:dyDescent="0.25">
      <c r="A236" s="206"/>
      <c r="B236" s="207"/>
      <c r="J236" s="210"/>
      <c r="K236" s="213"/>
      <c r="L236" s="213"/>
      <c r="M236" s="213"/>
      <c r="N236" s="199">
        <f t="shared" si="8"/>
        <v>0</v>
      </c>
      <c r="O236" s="305"/>
      <c r="Q236" s="10"/>
      <c r="R236" s="222"/>
      <c r="S236" s="223"/>
      <c r="T236" s="224"/>
      <c r="V236" s="15"/>
    </row>
    <row r="237" spans="1:22" ht="16.5" thickBot="1" x14ac:dyDescent="0.3">
      <c r="A237" s="206"/>
      <c r="B237" s="207"/>
      <c r="J237" s="210"/>
      <c r="K237" s="226"/>
      <c r="N237" s="199">
        <f t="shared" si="8"/>
        <v>0</v>
      </c>
      <c r="O237" s="306"/>
      <c r="Q237" s="10"/>
      <c r="R237" s="222"/>
      <c r="S237" s="223"/>
      <c r="T237" s="227"/>
      <c r="V237" s="15"/>
    </row>
    <row r="238" spans="1:22" ht="17.25" thickTop="1" thickBot="1" x14ac:dyDescent="0.3">
      <c r="A238" s="206"/>
      <c r="H238" s="228"/>
      <c r="I238" s="229" t="s">
        <v>20</v>
      </c>
      <c r="J238" s="230"/>
      <c r="K238" s="230"/>
      <c r="L238" s="231">
        <f>SUM(L226:L237)</f>
        <v>0</v>
      </c>
      <c r="M238" s="232"/>
      <c r="N238" s="233">
        <f>SUM(N4:N237)</f>
        <v>16331277.800000001</v>
      </c>
      <c r="O238" s="307"/>
      <c r="Q238" s="234">
        <f>SUM(Q4:Q237)</f>
        <v>317532</v>
      </c>
      <c r="R238" s="9"/>
      <c r="S238" s="235">
        <f>SUM(S16:S237)</f>
        <v>0</v>
      </c>
      <c r="T238" s="236"/>
      <c r="U238" s="237"/>
      <c r="V238" s="238">
        <f>SUM(V226:V237)</f>
        <v>0</v>
      </c>
    </row>
    <row r="239" spans="1:22" x14ac:dyDescent="0.25">
      <c r="A239" s="206"/>
      <c r="H239" s="228"/>
      <c r="I239" s="239"/>
      <c r="J239" s="240"/>
      <c r="K239" s="241"/>
      <c r="L239" s="241"/>
      <c r="M239" s="241"/>
      <c r="N239" s="199"/>
      <c r="O239" s="307"/>
      <c r="R239" s="222"/>
      <c r="S239" s="243"/>
      <c r="U239" s="245"/>
      <c r="V239"/>
    </row>
    <row r="240" spans="1:22" ht="16.5" thickBot="1" x14ac:dyDescent="0.3">
      <c r="A240" s="206"/>
      <c r="H240" s="228"/>
      <c r="I240" s="239"/>
      <c r="J240" s="240"/>
      <c r="K240" s="241"/>
      <c r="L240" s="241"/>
      <c r="M240" s="241"/>
      <c r="N240" s="199"/>
      <c r="O240" s="307"/>
      <c r="R240" s="222"/>
      <c r="S240" s="243"/>
      <c r="U240" s="245"/>
      <c r="V240"/>
    </row>
    <row r="241" spans="1:22" ht="19.5" thickTop="1" x14ac:dyDescent="0.25">
      <c r="A241" s="206"/>
      <c r="I241" s="246" t="s">
        <v>21</v>
      </c>
      <c r="J241" s="247"/>
      <c r="K241" s="247"/>
      <c r="L241" s="248"/>
      <c r="M241" s="248"/>
      <c r="N241" s="249">
        <f>V238+S238+Q238+N238+L238</f>
        <v>16648809.800000001</v>
      </c>
      <c r="O241" s="308"/>
      <c r="R241" s="222"/>
      <c r="S241" s="243"/>
      <c r="U241" s="245"/>
      <c r="V241"/>
    </row>
    <row r="242" spans="1:22" ht="19.5" thickBot="1" x14ac:dyDescent="0.3">
      <c r="A242" s="250"/>
      <c r="I242" s="251"/>
      <c r="J242" s="252"/>
      <c r="K242" s="252"/>
      <c r="L242" s="253"/>
      <c r="M242" s="253"/>
      <c r="N242" s="254"/>
      <c r="O242" s="309"/>
      <c r="R242" s="222"/>
      <c r="S242" s="243"/>
      <c r="U242" s="245"/>
      <c r="V242"/>
    </row>
    <row r="243" spans="1:22" ht="16.5" thickTop="1" x14ac:dyDescent="0.25">
      <c r="A243" s="250"/>
      <c r="I243" s="239"/>
      <c r="J243" s="240"/>
      <c r="K243" s="241"/>
      <c r="L243" s="241"/>
      <c r="M243" s="241"/>
      <c r="N243" s="199"/>
      <c r="O243" s="307"/>
      <c r="R243" s="222"/>
      <c r="S243" s="243"/>
      <c r="U243" s="245"/>
      <c r="V243"/>
    </row>
    <row r="244" spans="1:22" x14ac:dyDescent="0.25">
      <c r="A244" s="206"/>
      <c r="I244" s="239"/>
      <c r="J244" s="240"/>
      <c r="K244" s="241"/>
      <c r="L244" s="241"/>
      <c r="M244" s="241"/>
      <c r="N244" s="199"/>
      <c r="O244" s="307"/>
      <c r="R244" s="222"/>
      <c r="S244" s="243"/>
      <c r="U244" s="245"/>
      <c r="V244"/>
    </row>
    <row r="245" spans="1:22" x14ac:dyDescent="0.25">
      <c r="A245" s="206"/>
      <c r="I245" s="239"/>
      <c r="J245" s="255"/>
      <c r="K245" s="241"/>
      <c r="L245" s="241"/>
      <c r="M245" s="241"/>
      <c r="N245" s="199"/>
      <c r="O245" s="310"/>
      <c r="R245" s="222"/>
      <c r="S245" s="243"/>
      <c r="U245" s="245"/>
      <c r="V245"/>
    </row>
    <row r="246" spans="1:22" x14ac:dyDescent="0.25">
      <c r="A246" s="250"/>
      <c r="N246" s="199"/>
      <c r="O246" s="311"/>
      <c r="R246" s="222"/>
      <c r="S246" s="243"/>
      <c r="U246" s="245"/>
      <c r="V246"/>
    </row>
    <row r="247" spans="1:22" x14ac:dyDescent="0.25">
      <c r="A247" s="250"/>
      <c r="O247" s="311"/>
      <c r="S247" s="243"/>
      <c r="U247" s="245"/>
      <c r="V247"/>
    </row>
    <row r="248" spans="1:22" x14ac:dyDescent="0.25">
      <c r="A248" s="206"/>
      <c r="B248" s="207"/>
      <c r="N248" s="199"/>
      <c r="O248" s="307"/>
      <c r="S248" s="243"/>
      <c r="U248" s="245"/>
      <c r="V248"/>
    </row>
    <row r="249" spans="1:22" x14ac:dyDescent="0.25">
      <c r="A249" s="250"/>
      <c r="B249" s="207"/>
      <c r="N249" s="199"/>
      <c r="O249" s="307"/>
      <c r="S249" s="243"/>
      <c r="U249" s="245"/>
      <c r="V249"/>
    </row>
    <row r="250" spans="1:22" x14ac:dyDescent="0.25">
      <c r="A250" s="206"/>
      <c r="B250" s="207"/>
      <c r="I250" s="239"/>
      <c r="J250" s="240"/>
      <c r="K250" s="241"/>
      <c r="L250" s="241"/>
      <c r="M250" s="241"/>
      <c r="N250" s="199"/>
      <c r="O250" s="307"/>
      <c r="S250" s="243"/>
      <c r="U250" s="245"/>
      <c r="V250"/>
    </row>
    <row r="251" spans="1:22" x14ac:dyDescent="0.25">
      <c r="A251" s="250"/>
      <c r="B251" s="207"/>
      <c r="I251" s="239"/>
      <c r="J251" s="240"/>
      <c r="K251" s="241"/>
      <c r="L251" s="241"/>
      <c r="M251" s="241"/>
      <c r="N251" s="199"/>
      <c r="O251" s="307"/>
      <c r="S251" s="243"/>
      <c r="U251" s="245"/>
      <c r="V251"/>
    </row>
    <row r="252" spans="1:22" x14ac:dyDescent="0.25">
      <c r="A252" s="206"/>
      <c r="B252" s="207"/>
      <c r="I252" s="258"/>
      <c r="J252" s="237"/>
      <c r="K252" s="237"/>
      <c r="N252" s="199"/>
      <c r="O252" s="307"/>
      <c r="S252" s="243"/>
      <c r="U252" s="245"/>
      <c r="V252"/>
    </row>
    <row r="253" spans="1:22" x14ac:dyDescent="0.25">
      <c r="A253" s="250"/>
      <c r="S253" s="243"/>
      <c r="U253" s="245"/>
      <c r="V253"/>
    </row>
    <row r="254" spans="1:22" x14ac:dyDescent="0.25">
      <c r="A254" s="206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9"/>
      <c r="Q255" s="243"/>
      <c r="S255" s="243"/>
      <c r="U255" s="245"/>
      <c r="V255"/>
    </row>
    <row r="256" spans="1:22" x14ac:dyDescent="0.25">
      <c r="A256" s="250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9"/>
      <c r="Q256" s="243"/>
      <c r="S256" s="243"/>
      <c r="U256" s="245"/>
      <c r="V256"/>
    </row>
    <row r="257" spans="1:22" x14ac:dyDescent="0.25">
      <c r="A257" s="250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9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9"/>
      <c r="Q258" s="243"/>
      <c r="S258" s="243"/>
      <c r="U258" s="245"/>
      <c r="V258"/>
    </row>
    <row r="259" spans="1:22" x14ac:dyDescent="0.25">
      <c r="A259" s="264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9"/>
      <c r="Q259" s="243"/>
      <c r="S259" s="243"/>
      <c r="U259" s="245"/>
      <c r="V259"/>
    </row>
    <row r="260" spans="1:22" x14ac:dyDescent="0.25">
      <c r="A260" s="22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9"/>
      <c r="Q260" s="243"/>
      <c r="S260" s="243"/>
      <c r="U260" s="245"/>
      <c r="V260"/>
    </row>
    <row r="261" spans="1:22" x14ac:dyDescent="0.25">
      <c r="A261" s="206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9"/>
      <c r="Q261" s="243"/>
      <c r="S261" s="243"/>
      <c r="U261" s="245"/>
      <c r="V261"/>
    </row>
    <row r="262" spans="1:22" x14ac:dyDescent="0.25">
      <c r="A262" s="206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9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9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9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9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9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9"/>
      <c r="Q267" s="243"/>
      <c r="S267" s="243"/>
      <c r="U267" s="245"/>
      <c r="V267"/>
    </row>
  </sheetData>
  <mergeCells count="10">
    <mergeCell ref="A1:J2"/>
    <mergeCell ref="W1:X1"/>
    <mergeCell ref="O53:O54"/>
    <mergeCell ref="P53:P54"/>
    <mergeCell ref="F234:H234"/>
    <mergeCell ref="C63:C64"/>
    <mergeCell ref="O63:O64"/>
    <mergeCell ref="P63:P64"/>
    <mergeCell ref="O59:O60"/>
    <mergeCell ref="P59:P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B63-B6E7-4639-8F3F-0534976F84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2021</vt:lpstr>
      <vt:lpstr>CANALES   FEBRERO   2021  </vt:lpstr>
      <vt:lpstr>CANALES   M A R Z O   2021     </vt:lpstr>
      <vt:lpstr>CANALES   ABRIL   2021   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2021-05-10T17:07:29Z</dcterms:modified>
</cp:coreProperties>
</file>