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7800" yWindow="1215" windowWidth="18060" windowHeight="13620" firstSheet="7" activeTab="9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SEPTIEMBRE     2 0 2 1     " sheetId="9" r:id="rId9"/>
    <sheet name="    OCTUBRE      2 0 2 1       " sheetId="10" r:id="rId10"/>
    <sheet name="Hoja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0" l="1"/>
  <c r="K37" i="10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I24" i="10"/>
  <c r="N24" i="10" s="1"/>
  <c r="H24" i="10"/>
  <c r="M24" i="10" s="1"/>
  <c r="I23" i="10"/>
  <c r="N23" i="10" s="1"/>
  <c r="H23" i="10"/>
  <c r="M23" i="10" s="1"/>
  <c r="I22" i="10"/>
  <c r="N22" i="10" s="1"/>
  <c r="H22" i="10"/>
  <c r="M22" i="10" s="1"/>
  <c r="I21" i="10"/>
  <c r="N21" i="10" s="1"/>
  <c r="H21" i="10"/>
  <c r="M21" i="10" s="1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N5" i="10" s="1"/>
  <c r="H5" i="10"/>
  <c r="M5" i="10" s="1"/>
  <c r="H37" i="10" l="1"/>
  <c r="I37" i="10"/>
  <c r="I11" i="9"/>
  <c r="N11" i="9" s="1"/>
  <c r="H11" i="9"/>
  <c r="M11" i="9" s="1"/>
  <c r="L37" i="9" l="1"/>
  <c r="K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I32" i="9"/>
  <c r="N32" i="9" s="1"/>
  <c r="H32" i="9"/>
  <c r="M32" i="9" s="1"/>
  <c r="I31" i="9"/>
  <c r="N31" i="9" s="1"/>
  <c r="H31" i="9"/>
  <c r="M31" i="9" s="1"/>
  <c r="I30" i="9"/>
  <c r="N30" i="9" s="1"/>
  <c r="H30" i="9"/>
  <c r="M30" i="9" s="1"/>
  <c r="I29" i="9"/>
  <c r="N29" i="9" s="1"/>
  <c r="H29" i="9"/>
  <c r="M29" i="9" s="1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I5" i="9"/>
  <c r="N5" i="9" s="1"/>
  <c r="H5" i="9"/>
  <c r="M5" i="9" s="1"/>
  <c r="H37" i="9" l="1"/>
  <c r="I37" i="9"/>
  <c r="L36" i="8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<sst xmlns="http://schemas.openxmlformats.org/spreadsheetml/2006/main" count="523" uniqueCount="101">
  <si>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</si>
  <si>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</si>
  <si>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</si>
  <si>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</si>
  <si>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</si>
  <si>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</si>
  <si>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</si>
  <si>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</si>
  <si>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</si>
  <si>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</si>
  <si>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</si>
  <si>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</si>
  <si>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</si>
  <si>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</si>
  <si>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</si>
  <si>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</si>
  <si>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</si>
  <si>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</si>
  <si>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</si>
  <si>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</si>
  <si>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</si>
  <si>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</si>
  <si>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</si>
  <si>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</si>
  <si>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</si>
  <si>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</si>
  <si>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</si>
  <si>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</si>
  <si>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</si>
  <si>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</si>
  <si>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</si>
  <si>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</si>
  <si>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</si>
  <si>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</si>
  <si>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</si>
  <si>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</si>
  <si>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</si>
  <si>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</si>
  <si>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</si>
  <si>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</si>
  <si>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</si>
  <si>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</si>
  <si>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</si>
  <si>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</si>
  <si>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</si>
  <si>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</si>
  <si>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</si>
  <si>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</si>
  <si>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</si>
  <si>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</si>
  <si>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</si>
  <si>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</si>
  <si>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</si>
  <si>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</si>
  <si>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</si>
  <si>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</si>
  <si>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</si>
  <si>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</si>
  <si>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</si>
  <si>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</si>
  <si>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</si>
  <si>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</si>
  <si>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</si>
  <si>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</si>
  <si>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</si>
  <si>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</si>
  <si>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</si>
  <si>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</si>
  <si>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</si>
  <si>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</si>
  <si>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</si>
  <si>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</si>
  <si>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</si>
  <si>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</si>
  <si>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</si>
  <si>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</si>
  <si>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</si>
  <si>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</si>
  <si>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</si>
  <si>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</si>
  <si>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</si>
  <si>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</si>
  <si>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</si>
  <si>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</si>
  <si>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</si>
  <si>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</si>
  <si>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</si>
  <si>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</si>
  <si>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</si>
  <si>
    <t>AGO, 2021</t>
  </si>
  <si>
    <t>Sep.,2021</t>
  </si>
  <si>
    <t>CAMARON  100/200</t>
  </si>
  <si>
    <t>CAMARON  41/50</t>
  </si>
  <si>
    <t>SEPT, 2021</t>
  </si>
  <si>
    <t>OCT.,2021</t>
  </si>
  <si>
    <t>REPORTARON QUE APARECIO EL FALTANTE</t>
  </si>
  <si>
    <t>CONTRA PREMIUM ANGUS</t>
  </si>
  <si>
    <t xml:space="preserve"> TAMPIQUEÑA</t>
  </si>
  <si>
    <t>TRASPASOS  208-Y----209 Y</t>
  </si>
  <si>
    <t>TRASPASOS  216Y----219Y----221Y---222Y</t>
  </si>
  <si>
    <r>
      <rPr>
        <b/>
        <sz val="13"/>
        <color rgb="FF0000FF"/>
        <rFont val="Calibri"/>
        <family val="2"/>
        <scheme val="minor"/>
      </rPr>
      <t>NOTA:</t>
    </r>
    <r>
      <rPr>
        <b/>
        <sz val="12"/>
        <color theme="1"/>
        <rFont val="Calibri"/>
        <family val="2"/>
        <scheme val="minor"/>
      </rPr>
      <t xml:space="preserve">   DUPLICARON SALIDAS EN UNA CARGA DE PERNIL IBP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</si>
</sst>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rgb="FFC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i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6" fillId="0" borderId="18" xfId="0" applyNumberFormat="1" applyFont="1" applyBorder="1"/>
    <xf numFmtId="4" fontId="2" fillId="0" borderId="61" xfId="0" applyNumberFormat="1" applyFont="1" applyBorder="1"/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4" fontId="2" fillId="0" borderId="18" xfId="0" applyNumberFormat="1" applyFont="1" applyBorder="1"/>
    <xf numFmtId="4" fontId="6" fillId="0" borderId="18" xfId="0" applyNumberFormat="1" applyFont="1" applyBorder="1"/>
    <xf numFmtId="4" fontId="10" fillId="0" borderId="18" xfId="0" applyNumberFormat="1" applyFont="1" applyBorder="1"/>
    <xf numFmtId="4" fontId="10" fillId="0" borderId="32" xfId="0" applyNumberFormat="1" applyFont="1" applyBorder="1"/>
    <xf numFmtId="4" fontId="2" fillId="0" borderId="22" xfId="0" applyNumberFormat="1" applyFont="1" applyBorder="1"/>
    <xf numFmtId="4" fontId="2" fillId="0" borderId="29" xfId="0" applyNumberFormat="1" applyFont="1" applyBorder="1"/>
    <xf numFmtId="4" fontId="2" fillId="0" borderId="32" xfId="0" applyNumberFormat="1" applyFont="1" applyBorder="1"/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31" fillId="11" borderId="61" xfId="0" applyFont="1" applyFill="1" applyBorder="1" applyAlignment="1">
      <alignment horizontal="center" vertical="center" wrapText="1"/>
    </xf>
    <xf numFmtId="0" fontId="31" fillId="11" borderId="0" xfId="0" applyFont="1" applyFill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33" fillId="5" borderId="0" xfId="0" applyFont="1" applyFill="1" applyAlignment="1">
      <alignment horizontal="center" vertical="center"/>
    </xf>
    <xf numFmtId="0" fontId="10" fillId="12" borderId="62" xfId="0" applyFont="1" applyFill="1" applyBorder="1"/>
    <xf numFmtId="2" fontId="10" fillId="12" borderId="16" xfId="0" applyNumberFormat="1" applyFont="1" applyFill="1" applyBorder="1"/>
    <xf numFmtId="0" fontId="10" fillId="12" borderId="16" xfId="0" applyFont="1" applyFill="1" applyBorder="1"/>
    <xf numFmtId="0" fontId="10" fillId="12" borderId="63" xfId="0" applyFont="1" applyFill="1" applyBorder="1"/>
    <xf numFmtId="0" fontId="10" fillId="12" borderId="61" xfId="0" applyFont="1" applyFill="1" applyBorder="1"/>
    <xf numFmtId="2" fontId="10" fillId="12" borderId="0" xfId="0" applyNumberFormat="1" applyFont="1" applyFill="1" applyBorder="1"/>
    <xf numFmtId="0" fontId="10" fillId="12" borderId="0" xfId="0" applyFont="1" applyFill="1" applyBorder="1"/>
    <xf numFmtId="0" fontId="10" fillId="12" borderId="64" xfId="0" applyFont="1" applyFill="1" applyBorder="1"/>
    <xf numFmtId="0" fontId="10" fillId="12" borderId="65" xfId="0" applyFont="1" applyFill="1" applyBorder="1"/>
    <xf numFmtId="2" fontId="10" fillId="12" borderId="66" xfId="0" applyNumberFormat="1" applyFont="1" applyFill="1" applyBorder="1"/>
    <xf numFmtId="0" fontId="10" fillId="12" borderId="66" xfId="0" applyFont="1" applyFill="1" applyBorder="1"/>
    <xf numFmtId="0" fontId="10" fillId="12" borderId="67" xfId="0" applyFont="1" applyFill="1" applyBorder="1"/>
    <xf numFmtId="0" fontId="2" fillId="0" borderId="6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2" fillId="0" borderId="68" xfId="0" applyFont="1" applyFill="1" applyBorder="1" applyAlignment="1">
      <alignment horizontal="center" wrapText="1"/>
    </xf>
    <xf numFmtId="2" fontId="9" fillId="0" borderId="22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wrapText="1"/>
    </xf>
    <xf numFmtId="0" fontId="10" fillId="0" borderId="22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2" fillId="0" borderId="22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vertical="center" wrapText="1"/>
    </xf>
    <xf numFmtId="0" fontId="9" fillId="0" borderId="22" xfId="0" applyFont="1" applyFill="1" applyBorder="1"/>
    <xf numFmtId="0" fontId="2" fillId="0" borderId="22" xfId="0" applyFont="1" applyFill="1" applyBorder="1" applyAlignment="1">
      <alignment wrapText="1"/>
    </xf>
    <xf numFmtId="0" fontId="26" fillId="0" borderId="3" xfId="0" applyFont="1" applyFill="1" applyBorder="1" applyAlignment="1">
      <alignment horizontal="center" wrapText="1"/>
    </xf>
    <xf numFmtId="0" fontId="16" fillId="0" borderId="22" xfId="0" applyFont="1" applyFill="1" applyBorder="1"/>
    <xf numFmtId="0" fontId="14" fillId="0" borderId="69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/>
    <xf numFmtId="0" fontId="15" fillId="0" borderId="27" xfId="0" applyFont="1" applyFill="1" applyBorder="1" applyAlignment="1">
      <alignment wrapText="1"/>
    </xf>
    <xf numFmtId="0" fontId="9" fillId="0" borderId="7" xfId="0" applyFont="1" applyFill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2" xfId="0" applyFont="1" applyBorder="1" applyAlignment="1">
      <alignment wrapText="1"/>
    </xf>
    <xf numFmtId="0" fontId="14" fillId="0" borderId="22" xfId="0" applyFont="1" applyBorder="1" applyAlignment="1">
      <alignment wrapText="1"/>
    </xf>
    <xf numFmtId="0" fontId="14" fillId="0" borderId="22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9" fillId="0" borderId="7" xfId="0" applyFont="1" applyFill="1" applyBorder="1" applyAlignment="1">
      <alignment vertical="center" wrapText="1"/>
    </xf>
    <xf numFmtId="0" fontId="9" fillId="0" borderId="2" xfId="0" applyFont="1" applyBorder="1" applyAlignment="1">
      <alignment wrapText="1"/>
    </xf>
    <xf numFmtId="0" fontId="14" fillId="0" borderId="70" xfId="0" applyFont="1" applyBorder="1" applyAlignment="1">
      <alignment horizontal="center" wrapText="1"/>
    </xf>
    <xf numFmtId="2" fontId="2" fillId="0" borderId="71" xfId="0" applyNumberFormat="1" applyFont="1" applyFill="1" applyBorder="1" applyAlignment="1">
      <alignment horizontal="center"/>
    </xf>
    <xf numFmtId="2" fontId="2" fillId="0" borderId="72" xfId="0" applyNumberFormat="1" applyFont="1" applyFill="1" applyBorder="1"/>
    <xf numFmtId="2" fontId="2" fillId="0" borderId="50" xfId="0" applyNumberFormat="1" applyFont="1" applyFill="1" applyBorder="1" applyAlignment="1">
      <alignment horizontal="center" vertical="center"/>
    </xf>
    <xf numFmtId="2" fontId="2" fillId="0" borderId="73" xfId="0" applyNumberFormat="1" applyFont="1" applyFill="1" applyBorder="1" applyAlignment="1">
      <alignment vertical="center"/>
    </xf>
    <xf numFmtId="2" fontId="2" fillId="0" borderId="50" xfId="0" applyNumberFormat="1" applyFont="1" applyFill="1" applyBorder="1" applyAlignment="1">
      <alignment horizontal="center"/>
    </xf>
    <xf numFmtId="2" fontId="2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 vertical="center"/>
    </xf>
    <xf numFmtId="2" fontId="9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 vertical="center"/>
    </xf>
    <xf numFmtId="2" fontId="10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/>
    </xf>
    <xf numFmtId="2" fontId="10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/>
    </xf>
    <xf numFmtId="2" fontId="9" fillId="0" borderId="73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2" fontId="9" fillId="0" borderId="73" xfId="0" applyNumberFormat="1" applyFont="1" applyBorder="1"/>
    <xf numFmtId="2" fontId="9" fillId="0" borderId="56" xfId="0" applyNumberFormat="1" applyFont="1" applyBorder="1" applyAlignment="1">
      <alignment horizontal="center"/>
    </xf>
    <xf numFmtId="2" fontId="9" fillId="0" borderId="3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66"/>
      <color rgb="FFCC99FF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260" t="s">
        <v>0</v>
      </c>
      <c r="B1" s="260"/>
      <c r="G1" s="1"/>
      <c r="H1" s="2"/>
      <c r="I1" s="2"/>
      <c r="J1" s="2"/>
      <c r="K1" s="118"/>
      <c r="L1" s="3"/>
      <c r="M1" s="4"/>
    </row>
    <row r="2" spans="1:15" ht="19.5" thickBot="1" x14ac:dyDescent="0.35">
      <c r="A2" s="261" t="s">
        <v>35</v>
      </c>
      <c r="B2" s="262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63" t="s">
        <v>36</v>
      </c>
      <c r="C3" s="264"/>
      <c r="D3" s="9"/>
      <c r="E3" s="265" t="s">
        <v>37</v>
      </c>
      <c r="F3" s="266"/>
      <c r="G3" s="10"/>
      <c r="H3" s="267" t="s">
        <v>2</v>
      </c>
      <c r="I3" s="11"/>
      <c r="J3" s="252" t="s">
        <v>3</v>
      </c>
      <c r="K3" s="253"/>
      <c r="L3" s="248" t="s">
        <v>4</v>
      </c>
      <c r="M3" s="249"/>
      <c r="N3" s="250" t="s">
        <v>5</v>
      </c>
      <c r="O3" s="2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68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254" t="s">
        <v>40</v>
      </c>
      <c r="O11" s="255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256" t="s">
        <v>41</v>
      </c>
      <c r="O16" s="257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258" t="s">
        <v>42</v>
      </c>
      <c r="O18" s="259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47" t="s">
        <v>34</v>
      </c>
      <c r="F34" s="247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A1:B1"/>
    <mergeCell ref="A2:B2"/>
    <mergeCell ref="B3:C3"/>
    <mergeCell ref="E3:F3"/>
    <mergeCell ref="H3:H4"/>
    <mergeCell ref="E34:F34"/>
    <mergeCell ref="L3:M3"/>
    <mergeCell ref="N3:O3"/>
    <mergeCell ref="J3:K3"/>
    <mergeCell ref="N11:O11"/>
    <mergeCell ref="N16:O16"/>
    <mergeCell ref="N18:O18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X41"/>
  <sheetViews>
    <sheetView tabSelected="1" zoomScale="85" zoomScaleNormal="85" workbookViewId="0">
      <selection activeCell="S23" sqref="S23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297" t="s">
        <v>53</v>
      </c>
      <c r="C1" s="297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61">
        <v>44507</v>
      </c>
      <c r="C2" s="262"/>
      <c r="F2" s="275" t="s">
        <v>1</v>
      </c>
      <c r="G2" s="275"/>
      <c r="H2" s="27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63" t="s">
        <v>93</v>
      </c>
      <c r="D3" s="264"/>
      <c r="E3" s="9"/>
      <c r="F3" s="265" t="s">
        <v>94</v>
      </c>
      <c r="G3" s="266"/>
      <c r="H3" s="10"/>
      <c r="I3" s="267" t="s">
        <v>2</v>
      </c>
      <c r="J3" s="11"/>
      <c r="K3" s="252" t="s">
        <v>86</v>
      </c>
      <c r="L3" s="253"/>
      <c r="M3" s="248" t="s">
        <v>4</v>
      </c>
      <c r="N3" s="249"/>
      <c r="O3" s="250" t="s">
        <v>5</v>
      </c>
      <c r="P3" s="25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6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97</v>
      </c>
      <c r="C5" s="240"/>
      <c r="D5" s="23"/>
      <c r="E5" s="24"/>
      <c r="F5" s="240">
        <v>58.39</v>
      </c>
      <c r="G5" s="25">
        <v>5</v>
      </c>
      <c r="H5" s="174">
        <f t="shared" ref="H5:H27" si="0">F5+C5</f>
        <v>58.39</v>
      </c>
      <c r="I5" s="27">
        <f t="shared" ref="I5:I27" si="1">G5+D5</f>
        <v>5</v>
      </c>
      <c r="J5" s="28"/>
      <c r="K5" s="207">
        <v>58.39</v>
      </c>
      <c r="L5" s="208">
        <v>5</v>
      </c>
      <c r="M5" s="339">
        <f>K5-H5</f>
        <v>0</v>
      </c>
      <c r="N5" s="340">
        <f>L5-I5</f>
        <v>0</v>
      </c>
      <c r="O5" s="310"/>
      <c r="P5" s="287"/>
    </row>
    <row r="6" spans="2:24" ht="39" customHeight="1" thickTop="1" thickBot="1" x14ac:dyDescent="0.35">
      <c r="B6" s="21" t="s">
        <v>63</v>
      </c>
      <c r="C6" s="240"/>
      <c r="D6" s="23"/>
      <c r="E6" s="24"/>
      <c r="F6" s="240">
        <v>728.07</v>
      </c>
      <c r="G6" s="25">
        <v>57</v>
      </c>
      <c r="H6" s="174">
        <f t="shared" si="0"/>
        <v>728.07</v>
      </c>
      <c r="I6" s="27">
        <f t="shared" si="1"/>
        <v>57</v>
      </c>
      <c r="J6" s="28"/>
      <c r="K6" s="207">
        <v>728.07</v>
      </c>
      <c r="L6" s="208">
        <v>57</v>
      </c>
      <c r="M6" s="341">
        <f t="shared" ref="M6:N22" si="2">K6-H6</f>
        <v>0</v>
      </c>
      <c r="N6" s="342">
        <f t="shared" si="2"/>
        <v>0</v>
      </c>
      <c r="O6" s="311"/>
      <c r="P6" s="279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40"/>
      <c r="D7" s="23"/>
      <c r="E7" s="24"/>
      <c r="F7" s="240">
        <v>267.23</v>
      </c>
      <c r="G7" s="25">
        <v>21</v>
      </c>
      <c r="H7" s="174">
        <f t="shared" si="0"/>
        <v>267.23</v>
      </c>
      <c r="I7" s="27">
        <f t="shared" si="1"/>
        <v>21</v>
      </c>
      <c r="J7" s="28"/>
      <c r="K7" s="207">
        <v>267.23</v>
      </c>
      <c r="L7" s="208">
        <v>21</v>
      </c>
      <c r="M7" s="343">
        <f t="shared" si="2"/>
        <v>0</v>
      </c>
      <c r="N7" s="344">
        <f t="shared" si="2"/>
        <v>0</v>
      </c>
      <c r="O7" s="190"/>
      <c r="P7" s="161"/>
    </row>
    <row r="8" spans="2:24" ht="18" hidden="1" thickTop="1" x14ac:dyDescent="0.3">
      <c r="B8" s="21" t="s">
        <v>13</v>
      </c>
      <c r="C8" s="240"/>
      <c r="D8" s="23"/>
      <c r="E8" s="24"/>
      <c r="F8" s="240"/>
      <c r="G8" s="25"/>
      <c r="H8" s="174">
        <f t="shared" si="0"/>
        <v>0</v>
      </c>
      <c r="I8" s="27">
        <f t="shared" si="1"/>
        <v>0</v>
      </c>
      <c r="J8" s="28"/>
      <c r="K8" s="207"/>
      <c r="L8" s="208"/>
      <c r="M8" s="343">
        <f t="shared" si="2"/>
        <v>0</v>
      </c>
      <c r="N8" s="344">
        <f t="shared" si="2"/>
        <v>0</v>
      </c>
      <c r="O8" s="312"/>
      <c r="P8" s="291"/>
    </row>
    <row r="9" spans="2:24" ht="24" customHeight="1" x14ac:dyDescent="0.3">
      <c r="B9" s="21" t="s">
        <v>91</v>
      </c>
      <c r="C9" s="240"/>
      <c r="D9" s="23"/>
      <c r="E9" s="24"/>
      <c r="F9" s="240">
        <v>90</v>
      </c>
      <c r="G9" s="25">
        <v>9</v>
      </c>
      <c r="H9" s="174">
        <f t="shared" si="0"/>
        <v>90</v>
      </c>
      <c r="I9" s="171">
        <f t="shared" si="1"/>
        <v>9</v>
      </c>
      <c r="J9" s="28"/>
      <c r="K9" s="207">
        <v>90</v>
      </c>
      <c r="L9" s="208">
        <v>9</v>
      </c>
      <c r="M9" s="343">
        <f t="shared" si="2"/>
        <v>0</v>
      </c>
      <c r="N9" s="344">
        <f t="shared" si="2"/>
        <v>0</v>
      </c>
      <c r="O9" s="313"/>
      <c r="P9" s="132"/>
    </row>
    <row r="10" spans="2:24" ht="23.25" customHeight="1" x14ac:dyDescent="0.3">
      <c r="B10" s="21" t="s">
        <v>92</v>
      </c>
      <c r="C10" s="240"/>
      <c r="D10" s="23"/>
      <c r="E10" s="24"/>
      <c r="F10" s="240">
        <v>90</v>
      </c>
      <c r="G10" s="25">
        <v>9</v>
      </c>
      <c r="H10" s="174">
        <f t="shared" si="0"/>
        <v>90</v>
      </c>
      <c r="I10" s="171">
        <f t="shared" si="1"/>
        <v>9</v>
      </c>
      <c r="J10" s="28"/>
      <c r="K10" s="207">
        <v>90</v>
      </c>
      <c r="L10" s="208">
        <v>9</v>
      </c>
      <c r="M10" s="343">
        <f t="shared" si="2"/>
        <v>0</v>
      </c>
      <c r="N10" s="344">
        <f t="shared" si="2"/>
        <v>0</v>
      </c>
      <c r="O10" s="314"/>
      <c r="P10" s="281"/>
    </row>
    <row r="11" spans="2:24" ht="23.25" customHeight="1" x14ac:dyDescent="0.25">
      <c r="B11" s="164" t="s">
        <v>69</v>
      </c>
      <c r="C11" s="240">
        <v>7484.17</v>
      </c>
      <c r="D11" s="23">
        <v>317</v>
      </c>
      <c r="E11" s="24"/>
      <c r="F11" s="240"/>
      <c r="G11" s="25"/>
      <c r="H11" s="237">
        <f t="shared" si="0"/>
        <v>7484.17</v>
      </c>
      <c r="I11" s="171">
        <f t="shared" si="1"/>
        <v>317</v>
      </c>
      <c r="J11" s="28"/>
      <c r="K11" s="207">
        <v>7484.17</v>
      </c>
      <c r="L11" s="208">
        <v>317</v>
      </c>
      <c r="M11" s="343">
        <f t="shared" si="2"/>
        <v>0</v>
      </c>
      <c r="N11" s="344">
        <f t="shared" si="2"/>
        <v>0</v>
      </c>
      <c r="O11" s="315"/>
      <c r="P11" s="239"/>
    </row>
    <row r="12" spans="2:24" ht="24" customHeight="1" thickBot="1" x14ac:dyDescent="0.35">
      <c r="B12" s="21" t="s">
        <v>15</v>
      </c>
      <c r="C12" s="240">
        <v>672.34</v>
      </c>
      <c r="D12" s="23">
        <v>28</v>
      </c>
      <c r="E12" s="24"/>
      <c r="F12" s="240"/>
      <c r="G12" s="25"/>
      <c r="H12" s="176">
        <f t="shared" si="0"/>
        <v>672.34</v>
      </c>
      <c r="I12" s="171">
        <f t="shared" si="1"/>
        <v>28</v>
      </c>
      <c r="J12" s="28"/>
      <c r="K12" s="212">
        <v>668.3</v>
      </c>
      <c r="L12" s="213">
        <v>28</v>
      </c>
      <c r="M12" s="343">
        <f t="shared" si="2"/>
        <v>-4.0400000000000773</v>
      </c>
      <c r="N12" s="344">
        <f t="shared" si="2"/>
        <v>0</v>
      </c>
      <c r="O12" s="316"/>
      <c r="P12" s="136"/>
    </row>
    <row r="13" spans="2:24" ht="24" customHeight="1" thickBot="1" x14ac:dyDescent="0.35">
      <c r="B13" s="21" t="s">
        <v>38</v>
      </c>
      <c r="C13" s="240"/>
      <c r="D13" s="23"/>
      <c r="E13" s="24"/>
      <c r="F13" s="240">
        <v>8165.92</v>
      </c>
      <c r="G13" s="25">
        <v>247</v>
      </c>
      <c r="H13" s="176">
        <f t="shared" si="0"/>
        <v>8165.92</v>
      </c>
      <c r="I13" s="171">
        <f t="shared" si="1"/>
        <v>247</v>
      </c>
      <c r="J13" s="28"/>
      <c r="K13" s="212">
        <v>8165.92</v>
      </c>
      <c r="L13" s="213">
        <v>247</v>
      </c>
      <c r="M13" s="343">
        <f t="shared" si="2"/>
        <v>0</v>
      </c>
      <c r="N13" s="344">
        <f t="shared" si="2"/>
        <v>0</v>
      </c>
      <c r="O13" s="317"/>
      <c r="P13" s="138"/>
    </row>
    <row r="14" spans="2:24" ht="24" customHeight="1" thickBot="1" x14ac:dyDescent="0.35">
      <c r="B14" s="21" t="s">
        <v>96</v>
      </c>
      <c r="C14" s="240"/>
      <c r="D14" s="23"/>
      <c r="E14" s="24"/>
      <c r="F14" s="240">
        <v>615.84</v>
      </c>
      <c r="G14" s="25">
        <v>20</v>
      </c>
      <c r="H14" s="176">
        <f t="shared" si="0"/>
        <v>615.84</v>
      </c>
      <c r="I14" s="171">
        <f t="shared" si="1"/>
        <v>20</v>
      </c>
      <c r="J14" s="28"/>
      <c r="K14" s="212">
        <v>615.84</v>
      </c>
      <c r="L14" s="213">
        <v>20</v>
      </c>
      <c r="M14" s="343">
        <f t="shared" si="2"/>
        <v>0</v>
      </c>
      <c r="N14" s="344">
        <f t="shared" si="2"/>
        <v>0</v>
      </c>
      <c r="O14" s="318"/>
      <c r="P14" s="270"/>
    </row>
    <row r="15" spans="2:24" ht="24" hidden="1" customHeight="1" thickBot="1" x14ac:dyDescent="0.35">
      <c r="B15" s="21" t="s">
        <v>19</v>
      </c>
      <c r="C15" s="240"/>
      <c r="D15" s="23"/>
      <c r="E15" s="24"/>
      <c r="F15" s="240"/>
      <c r="G15" s="25"/>
      <c r="H15" s="176">
        <f t="shared" si="0"/>
        <v>0</v>
      </c>
      <c r="I15" s="171">
        <f t="shared" si="1"/>
        <v>0</v>
      </c>
      <c r="J15" s="28"/>
      <c r="K15" s="212"/>
      <c r="L15" s="213"/>
      <c r="M15" s="343">
        <f t="shared" si="2"/>
        <v>0</v>
      </c>
      <c r="N15" s="344">
        <f t="shared" si="2"/>
        <v>0</v>
      </c>
      <c r="O15" s="319"/>
      <c r="P15" s="140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1"/>
        <v>0</v>
      </c>
      <c r="J16" s="28"/>
      <c r="K16" s="212"/>
      <c r="L16" s="213"/>
      <c r="M16" s="343">
        <f t="shared" si="2"/>
        <v>0</v>
      </c>
      <c r="N16" s="344">
        <f t="shared" si="2"/>
        <v>0</v>
      </c>
      <c r="O16" s="320"/>
      <c r="P16" s="142"/>
    </row>
    <row r="17" spans="2:16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1"/>
        <v>0</v>
      </c>
      <c r="J17" s="28"/>
      <c r="K17" s="212"/>
      <c r="L17" s="213"/>
      <c r="M17" s="343">
        <f t="shared" si="2"/>
        <v>0</v>
      </c>
      <c r="N17" s="344">
        <f t="shared" si="2"/>
        <v>0</v>
      </c>
      <c r="O17" s="321"/>
      <c r="P17" s="144"/>
    </row>
    <row r="18" spans="2:16" ht="24" customHeight="1" thickBot="1" x14ac:dyDescent="0.35">
      <c r="B18" s="21" t="s">
        <v>18</v>
      </c>
      <c r="C18" s="240"/>
      <c r="D18" s="23"/>
      <c r="E18" s="24"/>
      <c r="F18" s="240">
        <v>2301.7800000000002</v>
      </c>
      <c r="G18" s="25">
        <v>507</v>
      </c>
      <c r="H18" s="176">
        <f t="shared" si="0"/>
        <v>2301.7800000000002</v>
      </c>
      <c r="I18" s="171">
        <f t="shared" si="1"/>
        <v>507</v>
      </c>
      <c r="J18" s="28"/>
      <c r="K18" s="212">
        <v>2301.7800000000002</v>
      </c>
      <c r="L18" s="213">
        <v>507</v>
      </c>
      <c r="M18" s="343">
        <f t="shared" si="2"/>
        <v>0</v>
      </c>
      <c r="N18" s="344">
        <f t="shared" si="2"/>
        <v>0</v>
      </c>
      <c r="O18" s="322"/>
      <c r="P18" s="146"/>
    </row>
    <row r="19" spans="2:16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1"/>
        <v>0</v>
      </c>
      <c r="J19" s="5"/>
      <c r="K19" s="212"/>
      <c r="L19" s="213"/>
      <c r="M19" s="343">
        <f t="shared" si="2"/>
        <v>0</v>
      </c>
      <c r="N19" s="344">
        <f t="shared" si="2"/>
        <v>0</v>
      </c>
      <c r="O19" s="323"/>
      <c r="P19" s="272"/>
    </row>
    <row r="20" spans="2:16" ht="24" hidden="1" customHeight="1" thickBot="1" x14ac:dyDescent="0.35">
      <c r="B20" s="21" t="s">
        <v>21</v>
      </c>
      <c r="C20" s="240"/>
      <c r="D20" s="23"/>
      <c r="E20" s="24"/>
      <c r="F20" s="240"/>
      <c r="G20" s="25"/>
      <c r="H20" s="176">
        <f t="shared" si="0"/>
        <v>0</v>
      </c>
      <c r="I20" s="171">
        <f t="shared" si="1"/>
        <v>0</v>
      </c>
      <c r="J20" s="28"/>
      <c r="K20" s="212"/>
      <c r="L20" s="213"/>
      <c r="M20" s="343">
        <f t="shared" si="2"/>
        <v>0</v>
      </c>
      <c r="N20" s="344">
        <f t="shared" si="2"/>
        <v>0</v>
      </c>
      <c r="O20" s="324"/>
      <c r="P20" s="148"/>
    </row>
    <row r="21" spans="2:16" ht="24" customHeight="1" thickBot="1" x14ac:dyDescent="0.35">
      <c r="B21" s="21" t="s">
        <v>23</v>
      </c>
      <c r="C21" s="240"/>
      <c r="D21" s="23"/>
      <c r="E21" s="24"/>
      <c r="F21" s="240">
        <v>5229.7</v>
      </c>
      <c r="G21" s="25">
        <v>18</v>
      </c>
      <c r="H21" s="176">
        <f t="shared" si="0"/>
        <v>5229.7</v>
      </c>
      <c r="I21" s="171">
        <f t="shared" si="1"/>
        <v>18</v>
      </c>
      <c r="J21" s="28"/>
      <c r="K21" s="212">
        <v>5229.7</v>
      </c>
      <c r="L21" s="213">
        <v>180</v>
      </c>
      <c r="M21" s="343">
        <f t="shared" si="2"/>
        <v>0</v>
      </c>
      <c r="N21" s="344">
        <f t="shared" si="2"/>
        <v>162</v>
      </c>
      <c r="O21" s="325"/>
      <c r="P21" s="277"/>
    </row>
    <row r="22" spans="2:16" ht="37.5" customHeight="1" thickBot="1" x14ac:dyDescent="0.35">
      <c r="B22" s="21" t="s">
        <v>22</v>
      </c>
      <c r="C22" s="240">
        <v>32990.639999999999</v>
      </c>
      <c r="D22" s="23">
        <v>1212</v>
      </c>
      <c r="E22" s="24"/>
      <c r="F22" s="240"/>
      <c r="G22" s="25"/>
      <c r="H22" s="176">
        <f t="shared" si="0"/>
        <v>32990.639999999999</v>
      </c>
      <c r="I22" s="171">
        <f t="shared" si="1"/>
        <v>1212</v>
      </c>
      <c r="J22" s="28"/>
      <c r="K22" s="212">
        <v>32990.6</v>
      </c>
      <c r="L22" s="213">
        <v>1212</v>
      </c>
      <c r="M22" s="345">
        <f t="shared" si="2"/>
        <v>-4.0000000000873115E-2</v>
      </c>
      <c r="N22" s="346">
        <f t="shared" si="2"/>
        <v>0</v>
      </c>
      <c r="O22" s="326"/>
      <c r="P22" s="296"/>
    </row>
    <row r="23" spans="2:16" ht="24" customHeight="1" thickBot="1" x14ac:dyDescent="0.35">
      <c r="B23" s="21" t="s">
        <v>24</v>
      </c>
      <c r="C23" s="240">
        <v>910.15</v>
      </c>
      <c r="D23" s="23">
        <v>43</v>
      </c>
      <c r="E23" s="24"/>
      <c r="F23" s="240"/>
      <c r="G23" s="25"/>
      <c r="H23" s="176">
        <f t="shared" si="0"/>
        <v>910.15</v>
      </c>
      <c r="I23" s="171">
        <f t="shared" si="1"/>
        <v>43</v>
      </c>
      <c r="J23" s="28"/>
      <c r="K23" s="216">
        <v>909.4</v>
      </c>
      <c r="L23" s="217">
        <v>43</v>
      </c>
      <c r="M23" s="343">
        <f t="shared" ref="M23:N36" si="3">K23-H23</f>
        <v>-0.75</v>
      </c>
      <c r="N23" s="344">
        <f t="shared" si="3"/>
        <v>0</v>
      </c>
      <c r="O23" s="327"/>
      <c r="P23" s="192"/>
    </row>
    <row r="24" spans="2:16" ht="24" hidden="1" customHeight="1" thickBot="1" x14ac:dyDescent="0.35">
      <c r="B24" s="21" t="s">
        <v>26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1"/>
        <v>0</v>
      </c>
      <c r="J24" s="28"/>
      <c r="K24" s="216"/>
      <c r="L24" s="217"/>
      <c r="M24" s="343">
        <f t="shared" si="3"/>
        <v>0</v>
      </c>
      <c r="N24" s="344">
        <f t="shared" si="3"/>
        <v>0</v>
      </c>
      <c r="O24" s="328"/>
      <c r="P24" s="194"/>
    </row>
    <row r="25" spans="2:16" ht="23.25" customHeight="1" thickBot="1" x14ac:dyDescent="0.35">
      <c r="B25" s="21" t="s">
        <v>25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1"/>
        <v>0</v>
      </c>
      <c r="J25" s="28"/>
      <c r="K25" s="218"/>
      <c r="L25" s="213"/>
      <c r="M25" s="347">
        <f t="shared" si="3"/>
        <v>0</v>
      </c>
      <c r="N25" s="348">
        <f t="shared" si="3"/>
        <v>0</v>
      </c>
      <c r="O25" s="329"/>
      <c r="P25" s="285"/>
    </row>
    <row r="26" spans="2:16" ht="24" hidden="1" customHeight="1" thickBot="1" x14ac:dyDescent="0.35">
      <c r="B26" s="21" t="s">
        <v>27</v>
      </c>
      <c r="C26" s="240"/>
      <c r="D26" s="23"/>
      <c r="E26" s="24"/>
      <c r="F26" s="245"/>
      <c r="G26" s="48"/>
      <c r="H26" s="177">
        <f t="shared" si="0"/>
        <v>0</v>
      </c>
      <c r="I26" s="172">
        <f t="shared" si="1"/>
        <v>0</v>
      </c>
      <c r="J26" s="28"/>
      <c r="K26" s="218"/>
      <c r="L26" s="213"/>
      <c r="M26" s="349">
        <f t="shared" si="3"/>
        <v>0</v>
      </c>
      <c r="N26" s="350">
        <f t="shared" si="3"/>
        <v>0</v>
      </c>
      <c r="O26" s="330"/>
      <c r="P26" s="196"/>
    </row>
    <row r="27" spans="2:16" ht="24" customHeight="1" thickBot="1" x14ac:dyDescent="0.35">
      <c r="B27" s="21" t="s">
        <v>29</v>
      </c>
      <c r="C27" s="241"/>
      <c r="D27" s="238"/>
      <c r="E27" s="24"/>
      <c r="F27" s="245">
        <v>431.79</v>
      </c>
      <c r="G27" s="48">
        <v>17</v>
      </c>
      <c r="H27" s="177">
        <f t="shared" si="0"/>
        <v>431.79</v>
      </c>
      <c r="I27" s="172">
        <f t="shared" si="1"/>
        <v>17</v>
      </c>
      <c r="J27" s="28"/>
      <c r="K27" s="218">
        <v>431.79</v>
      </c>
      <c r="L27" s="213">
        <v>17</v>
      </c>
      <c r="M27" s="349">
        <f t="shared" si="3"/>
        <v>0</v>
      </c>
      <c r="N27" s="350">
        <f t="shared" si="3"/>
        <v>0</v>
      </c>
      <c r="O27" s="331"/>
      <c r="P27" s="96"/>
    </row>
    <row r="28" spans="2:16" ht="24" hidden="1" customHeight="1" thickBot="1" x14ac:dyDescent="0.3">
      <c r="B28" s="163" t="s">
        <v>58</v>
      </c>
      <c r="C28" s="240"/>
      <c r="D28" s="23"/>
      <c r="E28" s="24"/>
      <c r="F28" s="245"/>
      <c r="G28" s="48"/>
      <c r="H28" s="177">
        <f t="shared" ref="H28:I31" si="4">F28+C28</f>
        <v>0</v>
      </c>
      <c r="I28" s="172">
        <f t="shared" si="4"/>
        <v>0</v>
      </c>
      <c r="J28" s="28"/>
      <c r="K28" s="218"/>
      <c r="L28" s="213"/>
      <c r="M28" s="349">
        <f t="shared" si="3"/>
        <v>0</v>
      </c>
      <c r="N28" s="350">
        <f t="shared" si="3"/>
        <v>0</v>
      </c>
      <c r="O28" s="331"/>
      <c r="P28" s="96"/>
    </row>
    <row r="29" spans="2:16" ht="24" hidden="1" customHeight="1" thickBot="1" x14ac:dyDescent="0.35">
      <c r="B29" s="21" t="s">
        <v>28</v>
      </c>
      <c r="C29" s="242"/>
      <c r="D29" s="42"/>
      <c r="E29" s="24"/>
      <c r="F29" s="245"/>
      <c r="G29" s="48"/>
      <c r="H29" s="177">
        <f t="shared" si="4"/>
        <v>0</v>
      </c>
      <c r="I29" s="172">
        <f t="shared" si="4"/>
        <v>0</v>
      </c>
      <c r="J29" s="28"/>
      <c r="K29" s="218"/>
      <c r="L29" s="213"/>
      <c r="M29" s="349">
        <f t="shared" si="3"/>
        <v>0</v>
      </c>
      <c r="N29" s="350">
        <f t="shared" si="3"/>
        <v>0</v>
      </c>
      <c r="O29" s="332"/>
      <c r="P29" s="98"/>
    </row>
    <row r="30" spans="2:16" ht="24" hidden="1" customHeight="1" thickBot="1" x14ac:dyDescent="0.35">
      <c r="B30" s="51" t="s">
        <v>30</v>
      </c>
      <c r="C30" s="243"/>
      <c r="D30" s="167"/>
      <c r="E30" s="54"/>
      <c r="F30" s="246"/>
      <c r="G30" s="56"/>
      <c r="H30" s="178">
        <f t="shared" si="4"/>
        <v>0</v>
      </c>
      <c r="I30" s="173">
        <f t="shared" si="4"/>
        <v>0</v>
      </c>
      <c r="J30" s="28"/>
      <c r="K30" s="218"/>
      <c r="L30" s="213"/>
      <c r="M30" s="349">
        <f t="shared" si="3"/>
        <v>0</v>
      </c>
      <c r="N30" s="350">
        <f t="shared" si="3"/>
        <v>0</v>
      </c>
      <c r="O30" s="333"/>
      <c r="P30" s="93"/>
    </row>
    <row r="31" spans="2:16" ht="24" hidden="1" customHeight="1" thickBot="1" x14ac:dyDescent="0.3">
      <c r="B31" s="165" t="s">
        <v>31</v>
      </c>
      <c r="C31" s="242"/>
      <c r="D31" s="42"/>
      <c r="E31" s="115"/>
      <c r="F31" s="246"/>
      <c r="G31" s="60"/>
      <c r="H31" s="178">
        <f t="shared" si="4"/>
        <v>0</v>
      </c>
      <c r="I31" s="173">
        <f t="shared" si="4"/>
        <v>0</v>
      </c>
      <c r="J31" s="28"/>
      <c r="K31" s="218"/>
      <c r="L31" s="213"/>
      <c r="M31" s="349">
        <f t="shared" si="3"/>
        <v>0</v>
      </c>
      <c r="N31" s="350">
        <f t="shared" si="3"/>
        <v>0</v>
      </c>
      <c r="O31" s="334"/>
      <c r="P31" s="100"/>
    </row>
    <row r="32" spans="2:16" ht="24" hidden="1" customHeight="1" thickBot="1" x14ac:dyDescent="0.25">
      <c r="B32" s="182" t="s">
        <v>66</v>
      </c>
      <c r="C32" s="240"/>
      <c r="D32" s="23"/>
      <c r="E32" s="59"/>
      <c r="F32" s="246"/>
      <c r="G32" s="60"/>
      <c r="H32" s="178">
        <f t="shared" ref="H32:I36" si="5">F32+C32</f>
        <v>0</v>
      </c>
      <c r="I32" s="173">
        <f t="shared" si="5"/>
        <v>0</v>
      </c>
      <c r="J32" s="28"/>
      <c r="K32" s="218"/>
      <c r="L32" s="213"/>
      <c r="M32" s="351">
        <f t="shared" si="3"/>
        <v>0</v>
      </c>
      <c r="N32" s="352">
        <f t="shared" si="3"/>
        <v>0</v>
      </c>
      <c r="O32" s="335"/>
      <c r="P32" s="198"/>
    </row>
    <row r="33" spans="2:16" ht="24.75" hidden="1" customHeight="1" thickBot="1" x14ac:dyDescent="0.3">
      <c r="B33" s="162" t="s">
        <v>52</v>
      </c>
      <c r="C33" s="240"/>
      <c r="D33" s="23"/>
      <c r="E33" s="59"/>
      <c r="F33" s="246"/>
      <c r="G33" s="60"/>
      <c r="H33" s="178">
        <f t="shared" si="5"/>
        <v>0</v>
      </c>
      <c r="I33" s="173">
        <f t="shared" si="5"/>
        <v>0</v>
      </c>
      <c r="J33" s="28"/>
      <c r="K33" s="218"/>
      <c r="L33" s="213"/>
      <c r="M33" s="347">
        <f t="shared" si="3"/>
        <v>0</v>
      </c>
      <c r="N33" s="348">
        <f t="shared" si="3"/>
        <v>0</v>
      </c>
      <c r="O33" s="336"/>
      <c r="P33" s="232"/>
    </row>
    <row r="34" spans="2:16" ht="17.25" hidden="1" x14ac:dyDescent="0.3">
      <c r="B34" s="165" t="s">
        <v>33</v>
      </c>
      <c r="C34" s="240"/>
      <c r="D34" s="23"/>
      <c r="E34" s="115"/>
      <c r="F34" s="246"/>
      <c r="G34" s="60"/>
      <c r="H34" s="178">
        <f t="shared" si="5"/>
        <v>0</v>
      </c>
      <c r="I34" s="173">
        <f t="shared" si="5"/>
        <v>0</v>
      </c>
      <c r="J34" s="28"/>
      <c r="K34" s="43"/>
      <c r="L34" s="121"/>
      <c r="M34" s="353">
        <f t="shared" si="3"/>
        <v>0</v>
      </c>
      <c r="N34" s="354">
        <f t="shared" si="3"/>
        <v>0</v>
      </c>
      <c r="O34" s="337"/>
      <c r="P34" s="200"/>
    </row>
    <row r="35" spans="2:16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5"/>
        <v>0</v>
      </c>
      <c r="I35" s="173">
        <f t="shared" si="5"/>
        <v>0</v>
      </c>
      <c r="J35" s="28"/>
      <c r="K35" s="43"/>
      <c r="L35" s="121"/>
      <c r="M35" s="353">
        <f t="shared" si="3"/>
        <v>0</v>
      </c>
      <c r="N35" s="354">
        <f t="shared" si="3"/>
        <v>0</v>
      </c>
      <c r="O35" s="334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5"/>
        <v>0</v>
      </c>
      <c r="I36" s="173">
        <f t="shared" si="5"/>
        <v>0</v>
      </c>
      <c r="J36" s="28"/>
      <c r="K36" s="69"/>
      <c r="L36" s="179"/>
      <c r="M36" s="355">
        <f t="shared" si="3"/>
        <v>0</v>
      </c>
      <c r="N36" s="356">
        <f t="shared" si="3"/>
        <v>0</v>
      </c>
      <c r="O36" s="338"/>
      <c r="P36" s="102"/>
    </row>
    <row r="37" spans="2:16" ht="16.5" thickBot="1" x14ac:dyDescent="0.3">
      <c r="B37" s="70"/>
      <c r="D37" s="72"/>
      <c r="F37" s="247" t="s">
        <v>34</v>
      </c>
      <c r="G37" s="247"/>
      <c r="H37" s="73">
        <f>SUM(H5:H30)</f>
        <v>60036.020000000004</v>
      </c>
      <c r="I37" s="74">
        <f>SUM(I5:I30)</f>
        <v>2510</v>
      </c>
      <c r="J37" s="75"/>
      <c r="K37" s="76">
        <f>SUM(K5:K35)</f>
        <v>60031.19</v>
      </c>
      <c r="L37" s="117">
        <f>SUM(L5:L35)</f>
        <v>2672</v>
      </c>
      <c r="O37" s="78"/>
    </row>
    <row r="38" spans="2:16" ht="15.75" thickBot="1" x14ac:dyDescent="0.3"/>
    <row r="39" spans="2:16" ht="17.25" x14ac:dyDescent="0.3">
      <c r="B39" s="298" t="s">
        <v>100</v>
      </c>
      <c r="C39" s="299"/>
      <c r="D39" s="300"/>
      <c r="E39" s="300"/>
      <c r="F39" s="301"/>
    </row>
    <row r="40" spans="2:16" ht="15.75" x14ac:dyDescent="0.25">
      <c r="B40" s="302" t="s">
        <v>98</v>
      </c>
      <c r="C40" s="303"/>
      <c r="D40" s="304"/>
      <c r="E40" s="304"/>
      <c r="F40" s="305"/>
    </row>
    <row r="41" spans="2:16" ht="16.5" thickBot="1" x14ac:dyDescent="0.3">
      <c r="B41" s="306" t="s">
        <v>99</v>
      </c>
      <c r="C41" s="307"/>
      <c r="D41" s="308"/>
      <c r="E41" s="308"/>
      <c r="F41" s="309"/>
    </row>
  </sheetData>
  <sortState ref="B5:L27">
    <sortCondition ref="B5:B27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47244094488188981" bottom="0.74803149606299213" header="0.31496062992125984" footer="0.31496062992125984"/>
  <pageSetup scale="80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260" t="s">
        <v>0</v>
      </c>
      <c r="B1" s="260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261" t="s">
        <v>43</v>
      </c>
      <c r="B2" s="262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63" t="s">
        <v>44</v>
      </c>
      <c r="C3" s="264"/>
      <c r="D3" s="9"/>
      <c r="E3" s="265" t="s">
        <v>45</v>
      </c>
      <c r="F3" s="266"/>
      <c r="G3" s="10"/>
      <c r="H3" s="267" t="s">
        <v>2</v>
      </c>
      <c r="I3" s="11"/>
      <c r="J3" s="252" t="s">
        <v>3</v>
      </c>
      <c r="K3" s="253"/>
      <c r="L3" s="248" t="s">
        <v>4</v>
      </c>
      <c r="M3" s="249"/>
      <c r="N3" s="250" t="s">
        <v>5</v>
      </c>
      <c r="O3" s="2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68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269"/>
      <c r="O11" s="270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271"/>
      <c r="O16" s="272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273"/>
      <c r="O18" s="274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47" t="s">
        <v>34</v>
      </c>
      <c r="F34" s="247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L3:M3"/>
    <mergeCell ref="N3:O3"/>
    <mergeCell ref="N11:O11"/>
    <mergeCell ref="N16:O16"/>
    <mergeCell ref="N18:O18"/>
    <mergeCell ref="H3:H4"/>
    <mergeCell ref="J3:K3"/>
    <mergeCell ref="E34:F34"/>
    <mergeCell ref="A1:B1"/>
    <mergeCell ref="A2:B2"/>
    <mergeCell ref="B3:C3"/>
    <mergeCell ref="E3:F3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60" t="s">
        <v>53</v>
      </c>
      <c r="C1" s="260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61" t="s">
        <v>47</v>
      </c>
      <c r="C2" s="262"/>
      <c r="F2" s="275" t="s">
        <v>1</v>
      </c>
      <c r="G2" s="275"/>
      <c r="H2" s="275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63" t="s">
        <v>48</v>
      </c>
      <c r="D3" s="264"/>
      <c r="E3" s="9"/>
      <c r="F3" s="265" t="s">
        <v>49</v>
      </c>
      <c r="G3" s="266"/>
      <c r="H3" s="10"/>
      <c r="I3" s="267" t="s">
        <v>2</v>
      </c>
      <c r="J3" s="11"/>
      <c r="K3" s="252" t="s">
        <v>3</v>
      </c>
      <c r="L3" s="253"/>
      <c r="M3" s="248" t="s">
        <v>4</v>
      </c>
      <c r="N3" s="249"/>
      <c r="O3" s="250" t="s">
        <v>5</v>
      </c>
      <c r="P3" s="251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6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69"/>
      <c r="P11" s="270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271"/>
      <c r="P16" s="272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273"/>
      <c r="P18" s="274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247" t="s">
        <v>34</v>
      </c>
      <c r="G33" s="247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I3:I4"/>
    <mergeCell ref="K3:L3"/>
    <mergeCell ref="F2:H2"/>
    <mergeCell ref="F33:G33"/>
    <mergeCell ref="B1:C1"/>
    <mergeCell ref="B2:C2"/>
    <mergeCell ref="C3:D3"/>
    <mergeCell ref="F3:G3"/>
    <mergeCell ref="M3:N3"/>
    <mergeCell ref="O3:P3"/>
    <mergeCell ref="O11:P11"/>
    <mergeCell ref="O16:P16"/>
    <mergeCell ref="O18:P18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60" t="s">
        <v>53</v>
      </c>
      <c r="C1" s="260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61" t="s">
        <v>55</v>
      </c>
      <c r="C2" s="262"/>
      <c r="F2" s="275" t="s">
        <v>1</v>
      </c>
      <c r="G2" s="275"/>
      <c r="H2" s="275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63" t="s">
        <v>56</v>
      </c>
      <c r="D3" s="264"/>
      <c r="E3" s="9"/>
      <c r="F3" s="265" t="s">
        <v>57</v>
      </c>
      <c r="G3" s="266"/>
      <c r="H3" s="10"/>
      <c r="I3" s="267" t="s">
        <v>2</v>
      </c>
      <c r="J3" s="11"/>
      <c r="K3" s="252" t="s">
        <v>3</v>
      </c>
      <c r="L3" s="253"/>
      <c r="M3" s="248" t="s">
        <v>4</v>
      </c>
      <c r="N3" s="249"/>
      <c r="O3" s="250" t="s">
        <v>5</v>
      </c>
      <c r="P3" s="251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6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69"/>
      <c r="P11" s="270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271"/>
      <c r="P16" s="272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273"/>
      <c r="P18" s="274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247" t="s">
        <v>34</v>
      </c>
      <c r="G34" s="247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B1:C1"/>
    <mergeCell ref="B2:C2"/>
    <mergeCell ref="F2:H2"/>
    <mergeCell ref="C3:D3"/>
    <mergeCell ref="F3:G3"/>
    <mergeCell ref="F34:G34"/>
    <mergeCell ref="K3:L3"/>
    <mergeCell ref="M3:N3"/>
    <mergeCell ref="O3:P3"/>
    <mergeCell ref="O11:P11"/>
    <mergeCell ref="O16:P16"/>
    <mergeCell ref="O18:P18"/>
    <mergeCell ref="I3:I4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60" t="s">
        <v>53</v>
      </c>
      <c r="C1" s="260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61" t="s">
        <v>60</v>
      </c>
      <c r="C2" s="262"/>
      <c r="F2" s="275" t="s">
        <v>1</v>
      </c>
      <c r="G2" s="275"/>
      <c r="H2" s="275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63" t="s">
        <v>61</v>
      </c>
      <c r="D3" s="264"/>
      <c r="E3" s="9"/>
      <c r="F3" s="265" t="s">
        <v>62</v>
      </c>
      <c r="G3" s="266"/>
      <c r="H3" s="10"/>
      <c r="I3" s="267" t="s">
        <v>2</v>
      </c>
      <c r="J3" s="11"/>
      <c r="K3" s="252" t="s">
        <v>3</v>
      </c>
      <c r="L3" s="253"/>
      <c r="M3" s="248" t="s">
        <v>4</v>
      </c>
      <c r="N3" s="249"/>
      <c r="O3" s="250" t="s">
        <v>5</v>
      </c>
      <c r="P3" s="251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6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286" t="s">
        <v>71</v>
      </c>
      <c r="P5" s="287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278" t="s">
        <v>70</v>
      </c>
      <c r="P6" s="279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288" t="s">
        <v>80</v>
      </c>
      <c r="P8" s="289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280" t="s">
        <v>71</v>
      </c>
      <c r="P10" s="281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269"/>
      <c r="P13" s="270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271"/>
      <c r="P18" s="272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276"/>
      <c r="P20" s="277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282" t="s">
        <v>73</v>
      </c>
      <c r="P21" s="283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284" t="s">
        <v>72</v>
      </c>
      <c r="P24" s="285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282" t="s">
        <v>74</v>
      </c>
      <c r="P32" s="283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247" t="s">
        <v>34</v>
      </c>
      <c r="G36" s="247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  <mergeCell ref="B1:C1"/>
    <mergeCell ref="B2:C2"/>
    <mergeCell ref="F2:H2"/>
    <mergeCell ref="C3:D3"/>
    <mergeCell ref="F3:G3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60" t="s">
        <v>53</v>
      </c>
      <c r="C1" s="26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61" t="s">
        <v>75</v>
      </c>
      <c r="C2" s="262"/>
      <c r="F2" s="275" t="s">
        <v>1</v>
      </c>
      <c r="G2" s="275"/>
      <c r="H2" s="27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63" t="s">
        <v>76</v>
      </c>
      <c r="D3" s="264"/>
      <c r="E3" s="9"/>
      <c r="F3" s="265" t="s">
        <v>77</v>
      </c>
      <c r="G3" s="266"/>
      <c r="H3" s="10"/>
      <c r="I3" s="267" t="s">
        <v>2</v>
      </c>
      <c r="J3" s="11"/>
      <c r="K3" s="252" t="s">
        <v>3</v>
      </c>
      <c r="L3" s="253"/>
      <c r="M3" s="248" t="s">
        <v>4</v>
      </c>
      <c r="N3" s="249"/>
      <c r="O3" s="250" t="s">
        <v>5</v>
      </c>
      <c r="P3" s="25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6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86"/>
      <c r="P5" s="287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278"/>
      <c r="P6" s="279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290"/>
      <c r="P8" s="291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80" t="s">
        <v>71</v>
      </c>
      <c r="P10" s="281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269"/>
      <c r="P13" s="270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271"/>
      <c r="P18" s="272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276"/>
      <c r="P20" s="277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282" t="s">
        <v>79</v>
      </c>
      <c r="P21" s="283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284"/>
      <c r="P24" s="285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282" t="s">
        <v>78</v>
      </c>
      <c r="P32" s="283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47" t="s">
        <v>34</v>
      </c>
      <c r="G36" s="247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60" t="s">
        <v>53</v>
      </c>
      <c r="C1" s="26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61" t="s">
        <v>81</v>
      </c>
      <c r="C2" s="262"/>
      <c r="F2" s="275" t="s">
        <v>1</v>
      </c>
      <c r="G2" s="275"/>
      <c r="H2" s="27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63" t="s">
        <v>82</v>
      </c>
      <c r="D3" s="264"/>
      <c r="E3" s="9"/>
      <c r="F3" s="265" t="s">
        <v>83</v>
      </c>
      <c r="G3" s="266"/>
      <c r="H3" s="10"/>
      <c r="I3" s="267" t="s">
        <v>2</v>
      </c>
      <c r="J3" s="11"/>
      <c r="K3" s="252" t="s">
        <v>3</v>
      </c>
      <c r="L3" s="253"/>
      <c r="M3" s="248" t="s">
        <v>4</v>
      </c>
      <c r="N3" s="249"/>
      <c r="O3" s="250" t="s">
        <v>5</v>
      </c>
      <c r="P3" s="25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6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86"/>
      <c r="P5" s="287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278"/>
      <c r="P6" s="279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290"/>
      <c r="P8" s="291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80" t="s">
        <v>71</v>
      </c>
      <c r="P10" s="281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269"/>
      <c r="P13" s="270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271"/>
      <c r="P18" s="272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276"/>
      <c r="P20" s="277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282" t="s">
        <v>79</v>
      </c>
      <c r="P21" s="283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284"/>
      <c r="P24" s="285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282" t="s">
        <v>78</v>
      </c>
      <c r="P32" s="283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47" t="s">
        <v>34</v>
      </c>
      <c r="G36" s="247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workbookViewId="0">
      <selection activeCell="F24" sqref="F24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60" t="s">
        <v>53</v>
      </c>
      <c r="C1" s="26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61">
        <v>44444</v>
      </c>
      <c r="C2" s="262"/>
      <c r="F2" s="275" t="s">
        <v>1</v>
      </c>
      <c r="G2" s="275"/>
      <c r="H2" s="27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63" t="s">
        <v>84</v>
      </c>
      <c r="D3" s="264"/>
      <c r="E3" s="9"/>
      <c r="F3" s="265" t="s">
        <v>85</v>
      </c>
      <c r="G3" s="266"/>
      <c r="H3" s="10"/>
      <c r="I3" s="267" t="s">
        <v>2</v>
      </c>
      <c r="J3" s="11"/>
      <c r="K3" s="252" t="s">
        <v>86</v>
      </c>
      <c r="L3" s="253"/>
      <c r="M3" s="248" t="s">
        <v>4</v>
      </c>
      <c r="N3" s="249"/>
      <c r="O3" s="250" t="s">
        <v>5</v>
      </c>
      <c r="P3" s="25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6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86"/>
      <c r="P5" s="287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278"/>
      <c r="P6" s="279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290"/>
      <c r="P8" s="291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80" t="s">
        <v>71</v>
      </c>
      <c r="P10" s="281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269"/>
      <c r="P13" s="270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271"/>
      <c r="P18" s="272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276"/>
      <c r="P20" s="277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292" t="s">
        <v>88</v>
      </c>
      <c r="P21" s="293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284"/>
      <c r="P24" s="285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247" t="s">
        <v>34</v>
      </c>
      <c r="G36" s="247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6:G36"/>
    <mergeCell ref="O10:P10"/>
    <mergeCell ref="O13:P13"/>
    <mergeCell ref="O18:P18"/>
    <mergeCell ref="O20:P20"/>
    <mergeCell ref="O21:P21"/>
    <mergeCell ref="O24:P24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B1:X37"/>
  <sheetViews>
    <sheetView workbookViewId="0">
      <selection activeCell="S6" sqref="S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60" t="s">
        <v>53</v>
      </c>
      <c r="C1" s="26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61">
        <v>44472</v>
      </c>
      <c r="C2" s="262"/>
      <c r="F2" s="275" t="s">
        <v>1</v>
      </c>
      <c r="G2" s="275"/>
      <c r="H2" s="27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63" t="s">
        <v>89</v>
      </c>
      <c r="D3" s="264"/>
      <c r="E3" s="9"/>
      <c r="F3" s="265" t="s">
        <v>90</v>
      </c>
      <c r="G3" s="266"/>
      <c r="H3" s="10"/>
      <c r="I3" s="267" t="s">
        <v>2</v>
      </c>
      <c r="J3" s="11"/>
      <c r="K3" s="252" t="s">
        <v>86</v>
      </c>
      <c r="L3" s="253"/>
      <c r="M3" s="248" t="s">
        <v>4</v>
      </c>
      <c r="N3" s="249"/>
      <c r="O3" s="250" t="s">
        <v>5</v>
      </c>
      <c r="P3" s="25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6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1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86"/>
      <c r="P5" s="287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128.88</v>
      </c>
      <c r="G6" s="25">
        <v>10</v>
      </c>
      <c r="H6" s="174">
        <f t="shared" si="0"/>
        <v>128.88</v>
      </c>
      <c r="I6" s="27">
        <f t="shared" si="0"/>
        <v>10</v>
      </c>
      <c r="J6" s="28"/>
      <c r="K6" s="207">
        <v>128.88</v>
      </c>
      <c r="L6" s="208">
        <v>10</v>
      </c>
      <c r="M6" s="210">
        <f t="shared" ref="M6:N22" si="1">K6-H6</f>
        <v>0</v>
      </c>
      <c r="N6" s="211">
        <f t="shared" si="1"/>
        <v>0</v>
      </c>
      <c r="O6" s="278"/>
      <c r="P6" s="279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>
        <v>163.35</v>
      </c>
      <c r="D7" s="23">
        <v>13</v>
      </c>
      <c r="E7" s="24"/>
      <c r="F7" s="22"/>
      <c r="G7" s="25"/>
      <c r="H7" s="174">
        <f t="shared" si="0"/>
        <v>163.35</v>
      </c>
      <c r="I7" s="27">
        <f t="shared" si="0"/>
        <v>13</v>
      </c>
      <c r="J7" s="28"/>
      <c r="K7" s="207">
        <v>163.30000000000001</v>
      </c>
      <c r="L7" s="208">
        <v>13</v>
      </c>
      <c r="M7" s="126">
        <f t="shared" si="1"/>
        <v>-4.9999999999982947E-2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290"/>
      <c r="P8" s="291"/>
    </row>
    <row r="9" spans="2:24" ht="24" customHeight="1" x14ac:dyDescent="0.3">
      <c r="B9" s="21" t="s">
        <v>91</v>
      </c>
      <c r="C9" s="22"/>
      <c r="D9" s="23"/>
      <c r="E9" s="24"/>
      <c r="F9" s="22">
        <v>30</v>
      </c>
      <c r="G9" s="25">
        <v>3</v>
      </c>
      <c r="H9" s="174">
        <f t="shared" si="0"/>
        <v>30</v>
      </c>
      <c r="I9" s="171">
        <f t="shared" si="0"/>
        <v>3</v>
      </c>
      <c r="J9" s="28"/>
      <c r="K9" s="207">
        <v>30</v>
      </c>
      <c r="L9" s="208">
        <v>3</v>
      </c>
      <c r="M9" s="126">
        <f t="shared" si="1"/>
        <v>0</v>
      </c>
      <c r="N9" s="209">
        <f t="shared" si="1"/>
        <v>0</v>
      </c>
      <c r="O9" s="131"/>
      <c r="P9" s="132"/>
    </row>
    <row r="10" spans="2:24" ht="23.25" customHeight="1" x14ac:dyDescent="0.3">
      <c r="B10" s="21" t="s">
        <v>92</v>
      </c>
      <c r="C10" s="22"/>
      <c r="D10" s="23"/>
      <c r="E10" s="24"/>
      <c r="F10" s="22">
        <v>40</v>
      </c>
      <c r="G10" s="25">
        <v>4</v>
      </c>
      <c r="H10" s="174">
        <f t="shared" si="0"/>
        <v>40</v>
      </c>
      <c r="I10" s="171">
        <f t="shared" si="0"/>
        <v>4</v>
      </c>
      <c r="J10" s="28"/>
      <c r="K10" s="207">
        <v>40</v>
      </c>
      <c r="L10" s="208">
        <v>4</v>
      </c>
      <c r="M10" s="126">
        <f t="shared" si="1"/>
        <v>0</v>
      </c>
      <c r="N10" s="209">
        <f t="shared" si="1"/>
        <v>0</v>
      </c>
      <c r="O10" s="280"/>
      <c r="P10" s="281"/>
    </row>
    <row r="11" spans="2:24" ht="23.25" customHeight="1" x14ac:dyDescent="0.25">
      <c r="B11" s="164" t="s">
        <v>69</v>
      </c>
      <c r="C11" s="22"/>
      <c r="D11" s="23"/>
      <c r="E11" s="24"/>
      <c r="F11" s="22">
        <v>9190.06</v>
      </c>
      <c r="G11" s="25">
        <v>389</v>
      </c>
      <c r="H11" s="237">
        <f t="shared" si="0"/>
        <v>9190.06</v>
      </c>
      <c r="I11" s="171">
        <f t="shared" si="0"/>
        <v>389</v>
      </c>
      <c r="J11" s="28"/>
      <c r="K11" s="207">
        <v>9190</v>
      </c>
      <c r="L11" s="208">
        <v>389</v>
      </c>
      <c r="M11" s="126">
        <f t="shared" si="1"/>
        <v>-5.9999999999490683E-2</v>
      </c>
      <c r="N11" s="209">
        <f t="shared" si="1"/>
        <v>0</v>
      </c>
      <c r="O11" s="234"/>
      <c r="P11" s="235"/>
    </row>
    <row r="12" spans="2:24" ht="24" customHeight="1" thickBot="1" x14ac:dyDescent="0.35">
      <c r="B12" s="21" t="s">
        <v>15</v>
      </c>
      <c r="C12" s="22">
        <v>2031.37</v>
      </c>
      <c r="D12" s="23">
        <v>76</v>
      </c>
      <c r="E12" s="24"/>
      <c r="F12" s="22">
        <v>0</v>
      </c>
      <c r="G12" s="25">
        <v>0</v>
      </c>
      <c r="H12" s="176">
        <f t="shared" si="0"/>
        <v>2031.37</v>
      </c>
      <c r="I12" s="171">
        <f t="shared" si="0"/>
        <v>76</v>
      </c>
      <c r="J12" s="28"/>
      <c r="K12" s="212">
        <v>2031.3</v>
      </c>
      <c r="L12" s="213">
        <v>76</v>
      </c>
      <c r="M12" s="126">
        <f t="shared" si="1"/>
        <v>-6.9999999999936335E-2</v>
      </c>
      <c r="N12" s="209">
        <f t="shared" si="1"/>
        <v>0</v>
      </c>
      <c r="O12" s="135"/>
      <c r="P12" s="136"/>
    </row>
    <row r="13" spans="2:24" ht="24" customHeight="1" thickBot="1" x14ac:dyDescent="0.35">
      <c r="B13" s="21" t="s">
        <v>38</v>
      </c>
      <c r="C13" s="22"/>
      <c r="D13" s="23"/>
      <c r="E13" s="24"/>
      <c r="F13" s="22">
        <v>203.8</v>
      </c>
      <c r="G13" s="25">
        <v>7</v>
      </c>
      <c r="H13" s="176">
        <f t="shared" si="0"/>
        <v>203.8</v>
      </c>
      <c r="I13" s="171">
        <f t="shared" si="0"/>
        <v>7</v>
      </c>
      <c r="J13" s="28"/>
      <c r="K13" s="212">
        <v>205.7</v>
      </c>
      <c r="L13" s="213">
        <v>7</v>
      </c>
      <c r="M13" s="126">
        <f t="shared" si="1"/>
        <v>1.8999999999999773</v>
      </c>
      <c r="N13" s="209">
        <f t="shared" si="1"/>
        <v>0</v>
      </c>
      <c r="O13" s="137"/>
      <c r="P13" s="138"/>
    </row>
    <row r="14" spans="2:24" ht="24" hidden="1" customHeight="1" thickBot="1" x14ac:dyDescent="0.35">
      <c r="B14" s="21" t="s">
        <v>67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269"/>
      <c r="P14" s="270"/>
    </row>
    <row r="15" spans="2:24" ht="24" hidden="1" customHeight="1" thickBot="1" x14ac:dyDescent="0.35">
      <c r="B15" s="21" t="s">
        <v>19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126">
        <f t="shared" si="1"/>
        <v>0</v>
      </c>
      <c r="N15" s="209">
        <f t="shared" si="1"/>
        <v>0</v>
      </c>
      <c r="O15" s="139"/>
      <c r="P15" s="140"/>
    </row>
    <row r="16" spans="2:24" ht="24" customHeight="1" thickBot="1" x14ac:dyDescent="0.35">
      <c r="B16" s="21" t="s">
        <v>87</v>
      </c>
      <c r="C16" s="22">
        <v>178.91</v>
      </c>
      <c r="D16" s="23">
        <v>8</v>
      </c>
      <c r="E16" s="24"/>
      <c r="F16" s="22"/>
      <c r="G16" s="25"/>
      <c r="H16" s="176">
        <f t="shared" si="0"/>
        <v>178.91</v>
      </c>
      <c r="I16" s="171">
        <f t="shared" si="0"/>
        <v>8</v>
      </c>
      <c r="J16" s="28"/>
      <c r="K16" s="212">
        <v>178.91</v>
      </c>
      <c r="L16" s="213">
        <v>8</v>
      </c>
      <c r="M16" s="126">
        <f t="shared" si="1"/>
        <v>0</v>
      </c>
      <c r="N16" s="209">
        <f t="shared" si="1"/>
        <v>0</v>
      </c>
      <c r="O16" s="141"/>
      <c r="P16" s="142"/>
    </row>
    <row r="17" spans="2:18" ht="24" hidden="1" customHeight="1" thickBot="1" x14ac:dyDescent="0.35">
      <c r="B17" s="21" t="s">
        <v>54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126">
        <f t="shared" si="1"/>
        <v>0</v>
      </c>
      <c r="N17" s="209">
        <f t="shared" si="1"/>
        <v>0</v>
      </c>
      <c r="O17" s="143"/>
      <c r="P17" s="144"/>
    </row>
    <row r="18" spans="2:18" ht="24" customHeight="1" thickBot="1" x14ac:dyDescent="0.35">
      <c r="B18" s="21" t="s">
        <v>18</v>
      </c>
      <c r="C18" s="22"/>
      <c r="D18" s="23"/>
      <c r="E18" s="24"/>
      <c r="F18" s="22">
        <v>653.76</v>
      </c>
      <c r="G18" s="25">
        <v>144</v>
      </c>
      <c r="H18" s="176">
        <f t="shared" si="0"/>
        <v>653.76</v>
      </c>
      <c r="I18" s="171">
        <f t="shared" si="0"/>
        <v>144</v>
      </c>
      <c r="J18" s="28"/>
      <c r="K18" s="212">
        <v>654</v>
      </c>
      <c r="L18" s="213">
        <v>144</v>
      </c>
      <c r="M18" s="126">
        <f t="shared" si="1"/>
        <v>0.24000000000000909</v>
      </c>
      <c r="N18" s="209">
        <f t="shared" si="1"/>
        <v>0</v>
      </c>
      <c r="O18" s="145"/>
      <c r="P18" s="146"/>
    </row>
    <row r="19" spans="2:18" ht="24" hidden="1" customHeight="1" thickBot="1" x14ac:dyDescent="0.3">
      <c r="B19" s="163" t="s">
        <v>50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126">
        <f t="shared" si="1"/>
        <v>0</v>
      </c>
      <c r="N19" s="209">
        <f t="shared" si="1"/>
        <v>0</v>
      </c>
      <c r="O19" s="271"/>
      <c r="P19" s="272"/>
    </row>
    <row r="20" spans="2:18" ht="24" hidden="1" customHeight="1" thickBot="1" x14ac:dyDescent="0.35">
      <c r="B20" s="21" t="s">
        <v>21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126">
        <f t="shared" si="1"/>
        <v>0</v>
      </c>
      <c r="N20" s="209">
        <f t="shared" si="1"/>
        <v>0</v>
      </c>
      <c r="O20" s="147"/>
      <c r="P20" s="148"/>
    </row>
    <row r="21" spans="2:18" ht="24" hidden="1" customHeight="1" thickBot="1" x14ac:dyDescent="0.35">
      <c r="B21" s="21" t="s">
        <v>23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126">
        <f t="shared" si="1"/>
        <v>0</v>
      </c>
      <c r="N21" s="209">
        <f t="shared" si="1"/>
        <v>0</v>
      </c>
      <c r="O21" s="276"/>
      <c r="P21" s="277"/>
    </row>
    <row r="22" spans="2:18" ht="37.5" customHeight="1" thickBot="1" x14ac:dyDescent="0.35">
      <c r="B22" s="21" t="s">
        <v>22</v>
      </c>
      <c r="C22" s="22">
        <v>10667.52</v>
      </c>
      <c r="D22" s="23">
        <v>392</v>
      </c>
      <c r="E22" s="24"/>
      <c r="F22" s="22">
        <v>37019.199999999997</v>
      </c>
      <c r="G22" s="25">
        <v>1360</v>
      </c>
      <c r="H22" s="176">
        <f t="shared" si="0"/>
        <v>47686.720000000001</v>
      </c>
      <c r="I22" s="171">
        <f t="shared" si="0"/>
        <v>1752</v>
      </c>
      <c r="J22" s="28"/>
      <c r="K22" s="212">
        <v>47580.54</v>
      </c>
      <c r="L22" s="213">
        <v>1748</v>
      </c>
      <c r="M22" s="201">
        <f t="shared" si="1"/>
        <v>-106.18000000000029</v>
      </c>
      <c r="N22" s="202">
        <f t="shared" si="1"/>
        <v>-4</v>
      </c>
      <c r="O22" s="282" t="s">
        <v>88</v>
      </c>
      <c r="P22" s="283"/>
      <c r="Q22" s="294" t="s">
        <v>95</v>
      </c>
      <c r="R22" s="295"/>
    </row>
    <row r="23" spans="2:18" ht="24" customHeight="1" thickBot="1" x14ac:dyDescent="0.35">
      <c r="B23" s="21" t="s">
        <v>24</v>
      </c>
      <c r="C23" s="38">
        <v>910.15</v>
      </c>
      <c r="D23" s="23">
        <v>43</v>
      </c>
      <c r="E23" s="24"/>
      <c r="F23" s="22"/>
      <c r="G23" s="25"/>
      <c r="H23" s="176">
        <f t="shared" si="0"/>
        <v>910.15</v>
      </c>
      <c r="I23" s="171">
        <f t="shared" si="0"/>
        <v>43</v>
      </c>
      <c r="J23" s="28"/>
      <c r="K23" s="216">
        <v>909.4</v>
      </c>
      <c r="L23" s="217">
        <v>43</v>
      </c>
      <c r="M23" s="126">
        <f t="shared" ref="M23:N36" si="2">K23-H23</f>
        <v>-0.75</v>
      </c>
      <c r="N23" s="209">
        <f t="shared" si="2"/>
        <v>0</v>
      </c>
      <c r="O23" s="191"/>
      <c r="P23" s="192"/>
      <c r="Q23" s="294"/>
      <c r="R23" s="295"/>
    </row>
    <row r="24" spans="2:18" ht="24" hidden="1" customHeight="1" thickBot="1" x14ac:dyDescent="0.35">
      <c r="B24" s="21" t="s">
        <v>26</v>
      </c>
      <c r="C24" s="22"/>
      <c r="D24" s="23"/>
      <c r="E24" s="24"/>
      <c r="F24" s="22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126">
        <f t="shared" si="2"/>
        <v>0</v>
      </c>
      <c r="N24" s="209">
        <f t="shared" si="2"/>
        <v>0</v>
      </c>
      <c r="O24" s="193"/>
      <c r="P24" s="194"/>
    </row>
    <row r="25" spans="2:18" ht="46.5" hidden="1" customHeight="1" thickBot="1" x14ac:dyDescent="0.35">
      <c r="B25" s="21" t="s">
        <v>25</v>
      </c>
      <c r="C25" s="22"/>
      <c r="D25" s="23"/>
      <c r="E25" s="24"/>
      <c r="F25" s="22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14">
        <f t="shared" si="2"/>
        <v>0</v>
      </c>
      <c r="N25" s="215">
        <f t="shared" si="2"/>
        <v>0</v>
      </c>
      <c r="O25" s="284"/>
      <c r="P25" s="285"/>
    </row>
    <row r="26" spans="2:18" ht="24" hidden="1" customHeight="1" thickBot="1" x14ac:dyDescent="0.35">
      <c r="B26" s="21" t="s">
        <v>27</v>
      </c>
      <c r="C26" s="22"/>
      <c r="D26" s="23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195"/>
      <c r="P26" s="196"/>
    </row>
    <row r="27" spans="2:18" ht="24" customHeight="1" thickBot="1" x14ac:dyDescent="0.35">
      <c r="B27" s="21" t="s">
        <v>29</v>
      </c>
      <c r="C27" s="236">
        <v>553.95000000000005</v>
      </c>
      <c r="D27" s="233">
        <v>24</v>
      </c>
      <c r="E27" s="24"/>
      <c r="F27" s="47"/>
      <c r="G27" s="48"/>
      <c r="H27" s="177">
        <f t="shared" si="0"/>
        <v>553.95000000000005</v>
      </c>
      <c r="I27" s="172">
        <f t="shared" si="0"/>
        <v>24</v>
      </c>
      <c r="J27" s="28"/>
      <c r="K27" s="218">
        <v>553.9</v>
      </c>
      <c r="L27" s="213">
        <v>24</v>
      </c>
      <c r="M27" s="219">
        <f t="shared" si="2"/>
        <v>-5.0000000000068212E-2</v>
      </c>
      <c r="N27" s="181">
        <f t="shared" si="2"/>
        <v>0</v>
      </c>
      <c r="O27" s="95"/>
      <c r="P27" s="96"/>
    </row>
    <row r="28" spans="2:18" ht="24" hidden="1" customHeight="1" thickBot="1" x14ac:dyDescent="0.3">
      <c r="B28" s="163" t="s">
        <v>58</v>
      </c>
      <c r="C28" s="22"/>
      <c r="D28" s="23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5"/>
      <c r="P28" s="96"/>
    </row>
    <row r="29" spans="2:18" ht="24" hidden="1" customHeight="1" thickBot="1" x14ac:dyDescent="0.35">
      <c r="B29" s="21" t="s">
        <v>28</v>
      </c>
      <c r="C29" s="41"/>
      <c r="D29" s="42"/>
      <c r="E29" s="24"/>
      <c r="F29" s="47"/>
      <c r="G29" s="48"/>
      <c r="H29" s="177">
        <f t="shared" si="0"/>
        <v>0</v>
      </c>
      <c r="I29" s="172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7"/>
      <c r="P29" s="98"/>
    </row>
    <row r="30" spans="2:18" ht="24" hidden="1" customHeight="1" thickBot="1" x14ac:dyDescent="0.35">
      <c r="B30" s="51" t="s">
        <v>30</v>
      </c>
      <c r="C30" s="166"/>
      <c r="D30" s="167"/>
      <c r="E30" s="54"/>
      <c r="F30" s="55"/>
      <c r="G30" s="56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2"/>
      <c r="P30" s="93"/>
    </row>
    <row r="31" spans="2:18" ht="24" hidden="1" customHeight="1" thickBot="1" x14ac:dyDescent="0.35">
      <c r="B31" s="165" t="s">
        <v>31</v>
      </c>
      <c r="C31" s="41"/>
      <c r="D31" s="42"/>
      <c r="E31" s="115"/>
      <c r="F31" s="55"/>
      <c r="G31" s="60"/>
      <c r="H31" s="178">
        <f t="shared" si="0"/>
        <v>0</v>
      </c>
      <c r="I31" s="173">
        <f t="shared" si="0"/>
        <v>0</v>
      </c>
      <c r="J31" s="28"/>
      <c r="K31" s="218"/>
      <c r="L31" s="213"/>
      <c r="M31" s="219">
        <f t="shared" si="2"/>
        <v>0</v>
      </c>
      <c r="N31" s="181">
        <f t="shared" si="2"/>
        <v>0</v>
      </c>
      <c r="O31" s="99"/>
      <c r="P31" s="100"/>
    </row>
    <row r="32" spans="2:18" ht="24" customHeight="1" thickBot="1" x14ac:dyDescent="0.3">
      <c r="B32" s="182" t="s">
        <v>66</v>
      </c>
      <c r="C32" s="22"/>
      <c r="D32" s="23"/>
      <c r="E32" s="59"/>
      <c r="F32" s="55">
        <v>25</v>
      </c>
      <c r="G32" s="60">
        <v>5</v>
      </c>
      <c r="H32" s="178">
        <f t="shared" ref="H32:I36" si="3">F32+C32</f>
        <v>25</v>
      </c>
      <c r="I32" s="173">
        <f t="shared" si="3"/>
        <v>5</v>
      </c>
      <c r="J32" s="28"/>
      <c r="K32" s="218">
        <v>25</v>
      </c>
      <c r="L32" s="213">
        <v>5</v>
      </c>
      <c r="M32" s="220">
        <f t="shared" si="2"/>
        <v>0</v>
      </c>
      <c r="N32" s="221">
        <f t="shared" si="2"/>
        <v>0</v>
      </c>
      <c r="O32" s="197"/>
      <c r="P32" s="198"/>
    </row>
    <row r="33" spans="2:16" ht="24.75" customHeight="1" thickBot="1" x14ac:dyDescent="0.3">
      <c r="B33" s="162" t="s">
        <v>52</v>
      </c>
      <c r="C33" s="22"/>
      <c r="D33" s="23"/>
      <c r="E33" s="59"/>
      <c r="F33" s="55">
        <v>285</v>
      </c>
      <c r="G33" s="60">
        <v>19</v>
      </c>
      <c r="H33" s="178">
        <f t="shared" si="3"/>
        <v>285</v>
      </c>
      <c r="I33" s="173">
        <f t="shared" si="3"/>
        <v>19</v>
      </c>
      <c r="J33" s="28"/>
      <c r="K33" s="218">
        <v>285</v>
      </c>
      <c r="L33" s="213">
        <v>19</v>
      </c>
      <c r="M33" s="214">
        <f t="shared" si="2"/>
        <v>0</v>
      </c>
      <c r="N33" s="215">
        <f t="shared" si="2"/>
        <v>0</v>
      </c>
      <c r="O33" s="231"/>
      <c r="P33" s="232"/>
    </row>
    <row r="34" spans="2:16" ht="17.25" hidden="1" x14ac:dyDescent="0.3">
      <c r="B34" s="165" t="s">
        <v>33</v>
      </c>
      <c r="C34" s="38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199"/>
      <c r="P34" s="200"/>
    </row>
    <row r="35" spans="2:16" ht="21" hidden="1" customHeight="1" x14ac:dyDescent="0.3">
      <c r="B35" s="183" t="s">
        <v>32</v>
      </c>
      <c r="C35" s="65"/>
      <c r="D35" s="23"/>
      <c r="E35" s="115"/>
      <c r="F35" s="55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168">
        <f t="shared" si="2"/>
        <v>0</v>
      </c>
      <c r="N35" s="169">
        <f t="shared" si="2"/>
        <v>0</v>
      </c>
      <c r="O35" s="99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168">
        <f t="shared" si="2"/>
        <v>0</v>
      </c>
      <c r="N36" s="169">
        <f t="shared" si="2"/>
        <v>0</v>
      </c>
      <c r="O36" s="101"/>
      <c r="P36" s="102"/>
    </row>
    <row r="37" spans="2:16" ht="16.5" thickBot="1" x14ac:dyDescent="0.3">
      <c r="B37" s="70"/>
      <c r="D37" s="72"/>
      <c r="F37" s="247" t="s">
        <v>34</v>
      </c>
      <c r="G37" s="247"/>
      <c r="H37" s="73">
        <f>SUM(H5:H30)</f>
        <v>61770.95</v>
      </c>
      <c r="I37" s="74">
        <f>SUM(I5:I30)</f>
        <v>2473</v>
      </c>
      <c r="J37" s="75"/>
      <c r="K37" s="76">
        <f>SUM(K5:K35)</f>
        <v>61975.930000000008</v>
      </c>
      <c r="L37" s="117">
        <f>SUM(L5:L35)</f>
        <v>2493</v>
      </c>
      <c r="O37" s="78"/>
    </row>
  </sheetData>
  <sortState ref="B9:G11">
    <sortCondition ref="B9:B11"/>
  </sortState>
  <mergeCells count="20">
    <mergeCell ref="F37:G37"/>
    <mergeCell ref="O10:P10"/>
    <mergeCell ref="O14:P14"/>
    <mergeCell ref="O19:P19"/>
    <mergeCell ref="O21:P21"/>
    <mergeCell ref="O22:P22"/>
    <mergeCell ref="O25:P25"/>
    <mergeCell ref="Q22:R23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47244094488188981" right="0.15748031496062992" top="0.35433070866141736" bottom="0.39370078740157483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SEPTIEMBRE     2 0 2 1     </vt:lpstr>
      <vt:lpstr>    OCTUBRE      2 0 2 1 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2021-11-16T15:58:31Z</cp:lastPrinted>
  <dcterms:created xsi:type="dcterms:W3CDTF">2021-02-10T21:47:06Z</dcterms:created>
  <dcterms:modified xsi:type="dcterms:W3CDTF">2021-11-16T19:24:02Z</dcterms:modified>
</cp:coreProperties>
</file>