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2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  REMISIONES   JULIO  2022    " sheetId="14" r:id="rId14"/>
    <sheet name="Hoja3" sheetId="15" r:id="rId15"/>
    <sheet name="Hoja1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5" l="1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P7" i="15"/>
  <c r="M7" i="15"/>
  <c r="Q5" i="15"/>
  <c r="M6" i="15"/>
  <c r="M5" i="15"/>
  <c r="K57" i="15"/>
  <c r="L51" i="15"/>
  <c r="I51" i="15"/>
  <c r="F51" i="15"/>
  <c r="C51" i="15"/>
  <c r="R40" i="15"/>
  <c r="N40" i="15"/>
  <c r="P39" i="15"/>
  <c r="Q39" i="15" s="1"/>
  <c r="Q38" i="15"/>
  <c r="Q37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6" i="15"/>
  <c r="P5" i="15"/>
  <c r="K53" i="15" l="1"/>
  <c r="F54" i="15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<sst xmlns="http://schemas.openxmlformats.org/spreadsheetml/2006/main" count="798" uniqueCount="422">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</sst>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wrapText="1"/>
    </xf>
    <xf numFmtId="44" fontId="3" fillId="0" borderId="1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1"/>
      <c r="C1" s="303" t="s">
        <v>28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3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1">
        <f>SUM(M5:M39)</f>
        <v>1527030</v>
      </c>
      <c r="N40" s="323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2"/>
      <c r="N41" s="32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50143.28</v>
      </c>
      <c r="L53" s="328"/>
      <c r="M53" s="329">
        <f>N40+M40</f>
        <v>1577043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-1419082.77</v>
      </c>
      <c r="I55" s="333" t="s">
        <v>15</v>
      </c>
      <c r="J55" s="334"/>
      <c r="K55" s="335">
        <f>F57+F58+F59</f>
        <v>296963.46999999997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7">
        <f>-C4</f>
        <v>-221059.7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4" t="s">
        <v>20</v>
      </c>
      <c r="E59" s="315"/>
      <c r="F59" s="134">
        <v>154314.51999999999</v>
      </c>
      <c r="I59" s="316" t="s">
        <v>168</v>
      </c>
      <c r="J59" s="317"/>
      <c r="K59" s="318">
        <f>K55+K57</f>
        <v>75903.76999999996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M59" sqref="M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01"/>
      <c r="C1" s="303" t="s">
        <v>326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2772689</v>
      </c>
      <c r="N40" s="323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22"/>
      <c r="N41" s="324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60691.69</v>
      </c>
      <c r="L53" s="328"/>
      <c r="M53" s="329">
        <f>N40+M40</f>
        <v>2880043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-2747780.48</v>
      </c>
      <c r="I55" s="333" t="s">
        <v>15</v>
      </c>
      <c r="J55" s="334"/>
      <c r="K55" s="335">
        <f>F57+F58+F59</f>
        <v>375154.74000000011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37">
        <f>-C4</f>
        <v>-149938.81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4" t="s">
        <v>20</v>
      </c>
      <c r="E59" s="315"/>
      <c r="F59" s="134">
        <v>232165.91</v>
      </c>
      <c r="I59" s="316" t="s">
        <v>168</v>
      </c>
      <c r="J59" s="317"/>
      <c r="K59" s="318">
        <f>K55+K57</f>
        <v>225215.93000000011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37" sqref="B36:B3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A31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01"/>
      <c r="C1" s="303" t="s">
        <v>380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2373103</v>
      </c>
      <c r="N40" s="323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2"/>
      <c r="N41" s="324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79649.720000000016</v>
      </c>
      <c r="L53" s="328"/>
      <c r="M53" s="329">
        <f>N40+M40</f>
        <v>2440411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-2471332.31</v>
      </c>
      <c r="I55" s="333" t="s">
        <v>15</v>
      </c>
      <c r="J55" s="334"/>
      <c r="K55" s="335">
        <f>F57+F58+F59</f>
        <v>214026.38999999972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37">
        <f>-C4</f>
        <v>-232165.91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14" t="s">
        <v>20</v>
      </c>
      <c r="E59" s="315"/>
      <c r="F59" s="134">
        <v>273736.42</v>
      </c>
      <c r="I59" s="316" t="s">
        <v>325</v>
      </c>
      <c r="J59" s="317"/>
      <c r="K59" s="318">
        <f>K55+K57</f>
        <v>-18139.520000000281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9" workbookViewId="0">
      <selection activeCell="C30" sqref="C3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288"/>
      <c r="E3" s="289"/>
      <c r="F3" s="158">
        <f>C3-E3</f>
        <v>129755.9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288"/>
      <c r="E4" s="284"/>
      <c r="F4" s="196">
        <f>C4-E4+F3</f>
        <v>144703.1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288"/>
      <c r="E5" s="284"/>
      <c r="F5" s="196">
        <f t="shared" ref="F5:F68" si="0">C5-E5+F4</f>
        <v>237345.7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288"/>
      <c r="E6" s="284"/>
      <c r="F6" s="196">
        <f t="shared" si="0"/>
        <v>307249.80000000005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288"/>
      <c r="E7" s="284"/>
      <c r="F7" s="196">
        <f t="shared" si="0"/>
        <v>451492.56000000006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269"/>
      <c r="E8" s="132"/>
      <c r="F8" s="196">
        <f t="shared" si="0"/>
        <v>456565.16000000003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69"/>
      <c r="E9" s="132"/>
      <c r="F9" s="196">
        <f t="shared" si="0"/>
        <v>456830.66000000003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69"/>
      <c r="E10" s="132"/>
      <c r="F10" s="196">
        <f t="shared" si="0"/>
        <v>575860.56000000006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69"/>
      <c r="E11" s="132"/>
      <c r="F11" s="196">
        <f t="shared" si="0"/>
        <v>662473.5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69"/>
      <c r="E12" s="132"/>
      <c r="F12" s="196">
        <f t="shared" si="0"/>
        <v>691529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69"/>
      <c r="E13" s="132"/>
      <c r="F13" s="196">
        <f t="shared" si="0"/>
        <v>779088.6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69"/>
      <c r="E14" s="132"/>
      <c r="F14" s="196">
        <f t="shared" si="0"/>
        <v>911653.39999999991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69"/>
      <c r="E15" s="132"/>
      <c r="F15" s="196">
        <f t="shared" si="0"/>
        <v>956636.79999999993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/>
      <c r="E16" s="132"/>
      <c r="F16" s="196">
        <f t="shared" si="0"/>
        <v>1111857.0799999998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/>
      <c r="E17" s="132"/>
      <c r="F17" s="196">
        <f t="shared" si="0"/>
        <v>1188918.0799999998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/>
      <c r="E18" s="132"/>
      <c r="F18" s="196">
        <f t="shared" si="0"/>
        <v>1267158.2799999998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/>
      <c r="E19" s="132"/>
      <c r="F19" s="196">
        <f t="shared" si="0"/>
        <v>1283519.5799999998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/>
      <c r="E20" s="132"/>
      <c r="F20" s="196">
        <f t="shared" si="0"/>
        <v>1446327.42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/>
      <c r="E21" s="132"/>
      <c r="F21" s="196">
        <f t="shared" si="0"/>
        <v>1590536.6099999999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/>
      <c r="E22" s="132"/>
      <c r="F22" s="196">
        <f t="shared" si="0"/>
        <v>1711495.4899999998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269"/>
      <c r="E23" s="132"/>
      <c r="F23" s="196">
        <f t="shared" si="0"/>
        <v>1847249.5499999998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269"/>
      <c r="E24" s="132"/>
      <c r="F24" s="196">
        <f t="shared" si="0"/>
        <v>1851449.5499999998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269"/>
      <c r="E25" s="132"/>
      <c r="F25" s="196">
        <f t="shared" si="0"/>
        <v>1952231.67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269"/>
      <c r="E26" s="132"/>
      <c r="F26" s="196">
        <f t="shared" si="0"/>
        <v>2111460.0499999998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269"/>
      <c r="E27" s="132"/>
      <c r="F27" s="196">
        <f t="shared" si="0"/>
        <v>2188701.71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269"/>
      <c r="E28" s="132"/>
      <c r="F28" s="196">
        <f t="shared" si="0"/>
        <v>2315538.21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269"/>
      <c r="E29" s="132"/>
      <c r="F29" s="196">
        <f t="shared" si="0"/>
        <v>2365174.41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267"/>
      <c r="E30" s="132"/>
      <c r="F30" s="196">
        <f t="shared" si="0"/>
        <v>2471332.31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2471332.31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2471332.31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2471332.31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2471332.31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2471332.31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2471332.31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2471332.31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2471332.31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2471332.31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2471332.31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2471332.31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2471332.31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2471332.31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2471332.31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2471332.31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2471332.31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2471332.31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2471332.31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2471332.31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2471332.31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2471332.31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2471332.31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2471332.31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2471332.31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2471332.31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2471332.31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2471332.31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2471332.31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2471332.31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2471332.31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2471332.31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2471332.31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2471332.31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2471332.31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2471332.31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2471332.31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2471332.31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2471332.31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2471332.31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2471332.31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2471332.31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2471332.31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2471332.31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2471332.31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2471332.31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2471332.31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2471332.31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2471332.31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0</v>
      </c>
      <c r="F79" s="179">
        <f>F78</f>
        <v>2471332.31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D8" sqref="D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01"/>
      <c r="C1" s="303" t="s">
        <v>421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41">
        <v>0</v>
      </c>
      <c r="D8" s="41"/>
      <c r="E8" s="28">
        <v>44777</v>
      </c>
      <c r="F8" s="29"/>
      <c r="G8" s="2"/>
      <c r="H8" s="30">
        <v>44777</v>
      </c>
      <c r="I8" s="31"/>
      <c r="J8" s="44"/>
      <c r="K8" s="45"/>
      <c r="L8" s="40"/>
      <c r="M8" s="32">
        <v>0</v>
      </c>
      <c r="N8" s="33">
        <v>0</v>
      </c>
      <c r="O8" s="2"/>
      <c r="P8" s="34">
        <f t="shared" si="1"/>
        <v>0</v>
      </c>
      <c r="Q8" s="13">
        <f t="shared" ref="Q8:Q36" si="2">P8-F8</f>
        <v>0</v>
      </c>
      <c r="R8" s="9">
        <v>0</v>
      </c>
    </row>
    <row r="9" spans="1:21" ht="18" thickBot="1" x14ac:dyDescent="0.35">
      <c r="A9" s="24"/>
      <c r="B9" s="25">
        <v>44778</v>
      </c>
      <c r="C9" s="26">
        <v>0</v>
      </c>
      <c r="D9" s="41"/>
      <c r="E9" s="28">
        <v>44778</v>
      </c>
      <c r="F9" s="29"/>
      <c r="G9" s="2"/>
      <c r="H9" s="30">
        <v>44778</v>
      </c>
      <c r="I9" s="31"/>
      <c r="J9" s="38"/>
      <c r="K9" s="46"/>
      <c r="L9" s="40"/>
      <c r="M9" s="32">
        <v>0</v>
      </c>
      <c r="N9" s="33">
        <v>0</v>
      </c>
      <c r="O9" s="2"/>
      <c r="P9" s="34">
        <f t="shared" si="1"/>
        <v>0</v>
      </c>
      <c r="Q9" s="13">
        <f t="shared" si="2"/>
        <v>0</v>
      </c>
      <c r="R9" s="9">
        <v>0</v>
      </c>
    </row>
    <row r="10" spans="1:21" ht="18" thickBot="1" x14ac:dyDescent="0.35">
      <c r="A10" s="24"/>
      <c r="B10" s="25">
        <v>44779</v>
      </c>
      <c r="C10" s="26">
        <v>0</v>
      </c>
      <c r="D10" s="36"/>
      <c r="E10" s="28">
        <v>44779</v>
      </c>
      <c r="F10" s="29"/>
      <c r="G10" s="2"/>
      <c r="H10" s="30">
        <v>44779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1"/>
        <v>0</v>
      </c>
      <c r="Q10" s="13">
        <f t="shared" si="2"/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/>
      <c r="G11" s="2"/>
      <c r="H11" s="30">
        <v>44780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 t="shared" si="2"/>
        <v>0</v>
      </c>
      <c r="R11" s="9">
        <v>0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/>
      <c r="G12" s="2"/>
      <c r="H12" s="30">
        <v>44781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1"/>
        <v>0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0</v>
      </c>
      <c r="D13" s="41"/>
      <c r="E13" s="28">
        <v>44782</v>
      </c>
      <c r="F13" s="29"/>
      <c r="G13" s="2"/>
      <c r="H13" s="30">
        <v>44782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1"/>
        <v>0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/>
      <c r="G14" s="2"/>
      <c r="H14" s="30">
        <v>44783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1"/>
        <v>0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/>
      <c r="G15" s="2"/>
      <c r="H15" s="30">
        <v>44784</v>
      </c>
      <c r="I15" s="31"/>
      <c r="J15" s="38"/>
      <c r="K15" s="45"/>
      <c r="L15" s="40"/>
      <c r="M15" s="32">
        <v>0</v>
      </c>
      <c r="N15" s="33">
        <v>0</v>
      </c>
      <c r="P15" s="34">
        <f t="shared" si="1"/>
        <v>0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0</v>
      </c>
      <c r="D16" s="36"/>
      <c r="E16" s="28">
        <v>44785</v>
      </c>
      <c r="F16" s="29"/>
      <c r="G16" s="2"/>
      <c r="H16" s="30">
        <v>44785</v>
      </c>
      <c r="I16" s="31"/>
      <c r="J16" s="38"/>
      <c r="K16" s="45"/>
      <c r="L16" s="9"/>
      <c r="M16" s="32">
        <v>0</v>
      </c>
      <c r="N16" s="33">
        <v>0</v>
      </c>
      <c r="P16" s="34">
        <f t="shared" si="1"/>
        <v>0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/>
      <c r="G17" s="2"/>
      <c r="H17" s="30">
        <v>44786</v>
      </c>
      <c r="I17" s="31"/>
      <c r="J17" s="38"/>
      <c r="K17" s="52"/>
      <c r="L17" s="48"/>
      <c r="M17" s="32">
        <v>0</v>
      </c>
      <c r="N17" s="33">
        <v>0</v>
      </c>
      <c r="P17" s="34">
        <f t="shared" si="1"/>
        <v>0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/>
      <c r="G18" s="2"/>
      <c r="H18" s="30">
        <v>44787</v>
      </c>
      <c r="I18" s="31"/>
      <c r="J18" s="38"/>
      <c r="K18" s="53"/>
      <c r="L18" s="40"/>
      <c r="M18" s="32">
        <v>0</v>
      </c>
      <c r="N18" s="33">
        <v>0</v>
      </c>
      <c r="P18" s="34">
        <f t="shared" si="1"/>
        <v>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/>
      <c r="G19" s="2"/>
      <c r="H19" s="30">
        <v>44788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1"/>
        <v>0</v>
      </c>
      <c r="Q19" s="13">
        <f t="shared" si="2"/>
        <v>0</v>
      </c>
      <c r="R19" s="9">
        <v>0</v>
      </c>
    </row>
    <row r="20" spans="1:18" ht="18" thickBot="1" x14ac:dyDescent="0.35">
      <c r="A20" s="24"/>
      <c r="B20" s="25">
        <v>44789</v>
      </c>
      <c r="C20" s="26">
        <v>0</v>
      </c>
      <c r="D20" s="36"/>
      <c r="E20" s="28">
        <v>44789</v>
      </c>
      <c r="F20" s="29"/>
      <c r="G20" s="2"/>
      <c r="H20" s="30">
        <v>44789</v>
      </c>
      <c r="I20" s="31"/>
      <c r="J20" s="38"/>
      <c r="K20" s="56"/>
      <c r="L20" s="48"/>
      <c r="M20" s="32">
        <v>0</v>
      </c>
      <c r="N20" s="33">
        <v>0</v>
      </c>
      <c r="P20" s="34">
        <f t="shared" si="1"/>
        <v>0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0</v>
      </c>
      <c r="D21" s="36"/>
      <c r="E21" s="28">
        <v>44790</v>
      </c>
      <c r="F21" s="29"/>
      <c r="G21" s="2"/>
      <c r="H21" s="30">
        <v>44790</v>
      </c>
      <c r="I21" s="31"/>
      <c r="J21" s="38"/>
      <c r="K21" s="57"/>
      <c r="L21" s="48"/>
      <c r="M21" s="32">
        <v>0</v>
      </c>
      <c r="N21" s="33">
        <v>0</v>
      </c>
      <c r="P21" s="34">
        <f t="shared" si="1"/>
        <v>0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/>
      <c r="G22" s="2"/>
      <c r="H22" s="30">
        <v>44791</v>
      </c>
      <c r="I22" s="31"/>
      <c r="J22" s="38"/>
      <c r="K22" s="45"/>
      <c r="L22" s="58"/>
      <c r="M22" s="32">
        <v>0</v>
      </c>
      <c r="N22" s="33">
        <v>0</v>
      </c>
      <c r="P22" s="34">
        <f t="shared" si="1"/>
        <v>0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0</v>
      </c>
      <c r="D23" s="36"/>
      <c r="E23" s="28">
        <v>44792</v>
      </c>
      <c r="F23" s="29"/>
      <c r="G23" s="2"/>
      <c r="H23" s="30">
        <v>44792</v>
      </c>
      <c r="I23" s="31"/>
      <c r="J23" s="59"/>
      <c r="K23" s="60"/>
      <c r="L23" s="48"/>
      <c r="M23" s="32">
        <v>0</v>
      </c>
      <c r="N23" s="33">
        <v>0</v>
      </c>
      <c r="P23" s="34">
        <f t="shared" si="1"/>
        <v>0</v>
      </c>
      <c r="Q23" s="13">
        <f t="shared" si="2"/>
        <v>0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/>
      <c r="G24" s="2"/>
      <c r="H24" s="30">
        <v>44793</v>
      </c>
      <c r="I24" s="31"/>
      <c r="J24" s="181"/>
      <c r="K24" s="62"/>
      <c r="L24" s="63"/>
      <c r="M24" s="32">
        <v>0</v>
      </c>
      <c r="N24" s="33">
        <v>0</v>
      </c>
      <c r="P24" s="34">
        <f t="shared" si="1"/>
        <v>0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0</v>
      </c>
      <c r="D25" s="36"/>
      <c r="E25" s="28">
        <v>44794</v>
      </c>
      <c r="F25" s="29"/>
      <c r="G25" s="2"/>
      <c r="H25" s="30">
        <v>44794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1"/>
        <v>0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/>
      <c r="G26" s="2"/>
      <c r="H26" s="30">
        <v>44795</v>
      </c>
      <c r="I26" s="31"/>
      <c r="J26" s="38"/>
      <c r="K26" s="62"/>
      <c r="L26" s="48"/>
      <c r="M26" s="32">
        <v>0</v>
      </c>
      <c r="N26" s="33">
        <v>0</v>
      </c>
      <c r="P26" s="34">
        <f t="shared" si="1"/>
        <v>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0</v>
      </c>
      <c r="D27" s="41"/>
      <c r="E27" s="28">
        <v>44796</v>
      </c>
      <c r="F27" s="29"/>
      <c r="G27" s="2"/>
      <c r="H27" s="30">
        <v>44796</v>
      </c>
      <c r="I27" s="31"/>
      <c r="J27" s="67"/>
      <c r="K27" s="68"/>
      <c r="L27" s="66"/>
      <c r="M27" s="32">
        <v>0</v>
      </c>
      <c r="N27" s="33">
        <v>0</v>
      </c>
      <c r="P27" s="34">
        <f t="shared" si="1"/>
        <v>0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/>
      <c r="G28" s="2"/>
      <c r="H28" s="30">
        <v>44797</v>
      </c>
      <c r="I28" s="31"/>
      <c r="J28" s="69"/>
      <c r="K28" s="70"/>
      <c r="L28" s="66"/>
      <c r="M28" s="32">
        <v>0</v>
      </c>
      <c r="N28" s="33">
        <v>0</v>
      </c>
      <c r="P28" s="34">
        <f t="shared" si="1"/>
        <v>0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0</v>
      </c>
      <c r="D29" s="71"/>
      <c r="E29" s="28">
        <v>44798</v>
      </c>
      <c r="F29" s="29"/>
      <c r="G29" s="2"/>
      <c r="H29" s="30">
        <v>44798</v>
      </c>
      <c r="I29" s="31"/>
      <c r="J29" s="67"/>
      <c r="K29" s="72"/>
      <c r="L29" s="66"/>
      <c r="M29" s="32">
        <v>0</v>
      </c>
      <c r="N29" s="33">
        <v>0</v>
      </c>
      <c r="P29" s="34">
        <f t="shared" si="1"/>
        <v>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/>
      <c r="G30" s="2"/>
      <c r="H30" s="30">
        <v>44799</v>
      </c>
      <c r="I30" s="31"/>
      <c r="J30" s="73"/>
      <c r="K30" s="74"/>
      <c r="L30" s="75"/>
      <c r="M30" s="32">
        <v>0</v>
      </c>
      <c r="N30" s="33">
        <v>0</v>
      </c>
      <c r="P30" s="34">
        <f t="shared" si="1"/>
        <v>0</v>
      </c>
      <c r="Q30" s="13">
        <f t="shared" si="2"/>
        <v>0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/>
      <c r="G31" s="2"/>
      <c r="H31" s="30">
        <v>44800</v>
      </c>
      <c r="I31" s="31"/>
      <c r="J31" s="73"/>
      <c r="K31" s="76"/>
      <c r="L31" s="77"/>
      <c r="M31" s="32">
        <v>0</v>
      </c>
      <c r="N31" s="33">
        <v>0</v>
      </c>
      <c r="P31" s="34">
        <f t="shared" si="1"/>
        <v>0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/>
      <c r="G32" s="2"/>
      <c r="H32" s="30">
        <v>44801</v>
      </c>
      <c r="I32" s="31"/>
      <c r="J32" s="73"/>
      <c r="K32" s="74"/>
      <c r="L32" s="75"/>
      <c r="M32" s="32">
        <v>0</v>
      </c>
      <c r="N32" s="33">
        <v>0</v>
      </c>
      <c r="P32" s="34">
        <f t="shared" si="1"/>
        <v>0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>
        <v>44802</v>
      </c>
      <c r="C33" s="26">
        <v>0</v>
      </c>
      <c r="D33" s="79"/>
      <c r="E33" s="28">
        <v>44802</v>
      </c>
      <c r="F33" s="29"/>
      <c r="G33" s="2"/>
      <c r="H33" s="30">
        <v>44802</v>
      </c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>
        <v>44803</v>
      </c>
      <c r="C34" s="26">
        <v>0</v>
      </c>
      <c r="D34" s="78"/>
      <c r="E34" s="28">
        <v>44803</v>
      </c>
      <c r="F34" s="29"/>
      <c r="G34" s="2"/>
      <c r="H34" s="30">
        <v>44803</v>
      </c>
      <c r="I34" s="31"/>
      <c r="J34" s="73"/>
      <c r="K34" s="81"/>
      <c r="L34" s="82"/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>
        <v>44804</v>
      </c>
      <c r="C35" s="26">
        <v>0</v>
      </c>
      <c r="D35" s="83"/>
      <c r="E35" s="28">
        <v>44804</v>
      </c>
      <c r="F35" s="29"/>
      <c r="G35" s="2"/>
      <c r="H35" s="30">
        <v>44804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>
        <v>44805</v>
      </c>
      <c r="C36" s="26">
        <v>0</v>
      </c>
      <c r="D36" s="84"/>
      <c r="E36" s="28">
        <v>44805</v>
      </c>
      <c r="F36" s="29"/>
      <c r="G36" s="2"/>
      <c r="H36" s="30">
        <v>44805</v>
      </c>
      <c r="I36" s="31"/>
      <c r="J36" s="299"/>
      <c r="K36" s="340"/>
      <c r="L36" s="80"/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>
        <v>44806</v>
      </c>
      <c r="C37" s="26">
        <v>0</v>
      </c>
      <c r="D37" s="78"/>
      <c r="E37" s="28">
        <v>44806</v>
      </c>
      <c r="F37" s="29"/>
      <c r="G37" s="2"/>
      <c r="H37" s="30">
        <v>44806</v>
      </c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>
        <v>44807</v>
      </c>
      <c r="C38" s="26">
        <v>0</v>
      </c>
      <c r="D38" s="79"/>
      <c r="E38" s="28">
        <v>44807</v>
      </c>
      <c r="F38" s="29"/>
      <c r="G38" s="2"/>
      <c r="H38" s="30">
        <v>44807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>
        <v>44808</v>
      </c>
      <c r="C39" s="26">
        <v>0</v>
      </c>
      <c r="D39" s="79"/>
      <c r="E39" s="28">
        <v>44808</v>
      </c>
      <c r="F39" s="85"/>
      <c r="G39" s="2"/>
      <c r="H39" s="30">
        <v>44808</v>
      </c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184695</v>
      </c>
      <c r="N40" s="323">
        <f>SUM(N5:N39)</f>
        <v>3800</v>
      </c>
      <c r="P40" s="34">
        <f t="shared" si="1"/>
        <v>188495</v>
      </c>
      <c r="Q40" s="294">
        <f>SUM(Q5:Q39)</f>
        <v>0</v>
      </c>
      <c r="R40" s="295">
        <f>SUM(R5:R39)</f>
        <v>26631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2"/>
      <c r="N41" s="324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4713</v>
      </c>
      <c r="D51" s="107"/>
      <c r="E51" s="108" t="s">
        <v>9</v>
      </c>
      <c r="F51" s="109">
        <f>SUM(F5:F50)</f>
        <v>166893</v>
      </c>
      <c r="G51" s="107"/>
      <c r="H51" s="110" t="s">
        <v>10</v>
      </c>
      <c r="I51" s="111">
        <f>SUM(I5:I50)</f>
        <v>316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316</v>
      </c>
      <c r="L53" s="328"/>
      <c r="M53" s="329">
        <f>N40+M40</f>
        <v>188495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161864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0</v>
      </c>
      <c r="I55" s="333" t="s">
        <v>15</v>
      </c>
      <c r="J55" s="334"/>
      <c r="K55" s="335">
        <f>F57+F58+F59</f>
        <v>161864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161864</v>
      </c>
      <c r="H57" s="24"/>
      <c r="I57" s="129" t="s">
        <v>17</v>
      </c>
      <c r="J57" s="130"/>
      <c r="K57" s="337">
        <f>-C4</f>
        <v>-273736.42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14" t="s">
        <v>20</v>
      </c>
      <c r="E59" s="315"/>
      <c r="F59" s="134">
        <v>0</v>
      </c>
      <c r="I59" s="316" t="s">
        <v>325</v>
      </c>
      <c r="J59" s="317"/>
      <c r="K59" s="318">
        <f>K55+K57</f>
        <v>-111872.41999999998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9">
        <f>SUM(M5:M39)</f>
        <v>1636108</v>
      </c>
      <c r="N40" s="323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22"/>
      <c r="N41" s="32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45634.280000000006</v>
      </c>
      <c r="L53" s="328"/>
      <c r="M53" s="329">
        <f>N40+M40</f>
        <v>1691783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-1631962.77</v>
      </c>
      <c r="I55" s="333" t="s">
        <v>15</v>
      </c>
      <c r="J55" s="334"/>
      <c r="K55" s="335">
        <f>F57+F58+F59</f>
        <v>238822.13999999996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7">
        <f>-C4</f>
        <v>-154314.51999999999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4" t="s">
        <v>20</v>
      </c>
      <c r="E59" s="315"/>
      <c r="F59" s="134">
        <v>184342.19</v>
      </c>
      <c r="I59" s="316" t="s">
        <v>168</v>
      </c>
      <c r="J59" s="317"/>
      <c r="K59" s="318">
        <f>K55+K57</f>
        <v>84507.619999999966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135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21">
        <f>SUM(M5:M39)</f>
        <v>1793435</v>
      </c>
      <c r="N40" s="323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22"/>
      <c r="N41" s="324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5" t="s">
        <v>12</v>
      </c>
      <c r="I49" s="326"/>
      <c r="J49" s="119"/>
      <c r="K49" s="327">
        <f>I47+L47</f>
        <v>90434.03</v>
      </c>
      <c r="L49" s="328"/>
      <c r="M49" s="329">
        <f>N40+M40</f>
        <v>1857430</v>
      </c>
      <c r="N49" s="330"/>
      <c r="P49" s="34"/>
      <c r="Q49" s="9"/>
    </row>
    <row r="50" spans="1:17" ht="15.75" x14ac:dyDescent="0.25">
      <c r="D50" s="331" t="s">
        <v>13</v>
      </c>
      <c r="E50" s="331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32" t="s">
        <v>14</v>
      </c>
      <c r="E51" s="332"/>
      <c r="F51" s="115">
        <v>-1848136.64</v>
      </c>
      <c r="I51" s="333" t="s">
        <v>15</v>
      </c>
      <c r="J51" s="334"/>
      <c r="K51" s="335">
        <f>F53+F54+F55</f>
        <v>195541.70000000007</v>
      </c>
      <c r="L51" s="336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7">
        <f>-C4</f>
        <v>-184342.19</v>
      </c>
      <c r="L53" s="338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4" t="s">
        <v>20</v>
      </c>
      <c r="E55" s="315"/>
      <c r="F55" s="134">
        <v>219417.37</v>
      </c>
      <c r="I55" s="316" t="s">
        <v>226</v>
      </c>
      <c r="J55" s="317"/>
      <c r="K55" s="318">
        <f>K51+K53</f>
        <v>11199.510000000068</v>
      </c>
      <c r="L55" s="318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1"/>
      <c r="C1" s="303" t="s">
        <v>225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21">
        <f>SUM(M5:M39)</f>
        <v>2146671</v>
      </c>
      <c r="N40" s="323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22"/>
      <c r="N41" s="324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91272.77</v>
      </c>
      <c r="L53" s="328"/>
      <c r="M53" s="329">
        <f>N40+M40</f>
        <v>2215261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-2227493.48</v>
      </c>
      <c r="I55" s="333" t="s">
        <v>15</v>
      </c>
      <c r="J55" s="334"/>
      <c r="K55" s="335">
        <f>F57+F58+F59</f>
        <v>261521.34000000003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7">
        <f>-C4</f>
        <v>-219417.37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4" t="s">
        <v>20</v>
      </c>
      <c r="E59" s="315"/>
      <c r="F59" s="134">
        <v>297874.59000000003</v>
      </c>
      <c r="I59" s="316" t="s">
        <v>168</v>
      </c>
      <c r="J59" s="317"/>
      <c r="K59" s="318">
        <f>K55+K57</f>
        <v>42103.97000000003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01"/>
      <c r="C1" s="303" t="s">
        <v>277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312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319" t="s">
        <v>7</v>
      </c>
      <c r="Q4" s="320"/>
      <c r="R4" s="313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21">
        <f>SUM(M5:M39)</f>
        <v>2144215</v>
      </c>
      <c r="N40" s="323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22"/>
      <c r="N41" s="324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5" t="s">
        <v>12</v>
      </c>
      <c r="I53" s="326"/>
      <c r="J53" s="119"/>
      <c r="K53" s="327">
        <f>I51+L51</f>
        <v>51231.42</v>
      </c>
      <c r="L53" s="328"/>
      <c r="M53" s="329">
        <f>N40+M40</f>
        <v>2206740</v>
      </c>
      <c r="N53" s="330"/>
      <c r="P53" s="34"/>
      <c r="Q53" s="9"/>
    </row>
    <row r="54" spans="1:17" ht="15.75" x14ac:dyDescent="0.25">
      <c r="D54" s="331" t="s">
        <v>13</v>
      </c>
      <c r="E54" s="331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32" t="s">
        <v>14</v>
      </c>
      <c r="E55" s="332"/>
      <c r="F55" s="115">
        <v>-2251924.65</v>
      </c>
      <c r="I55" s="333" t="s">
        <v>15</v>
      </c>
      <c r="J55" s="334"/>
      <c r="K55" s="335">
        <f>F57+F58+F59</f>
        <v>112552.74000000017</v>
      </c>
      <c r="L55" s="33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7">
        <f>-C4</f>
        <v>-297874.59000000003</v>
      </c>
      <c r="L57" s="338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4" t="s">
        <v>20</v>
      </c>
      <c r="E59" s="315"/>
      <c r="F59" s="134">
        <v>149938.81</v>
      </c>
      <c r="I59" s="316" t="s">
        <v>325</v>
      </c>
      <c r="J59" s="317"/>
      <c r="K59" s="318">
        <f>K55+K57</f>
        <v>-185321.84999999986</v>
      </c>
      <c r="L59" s="31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  REMISIONES   JULIO  2022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2022-08-08T20:47:03Z</cp:lastPrinted>
  <dcterms:created xsi:type="dcterms:W3CDTF">2022-01-21T15:38:45Z</dcterms:created>
  <dcterms:modified xsi:type="dcterms:W3CDTF">2022-08-20T20:52:49Z</dcterms:modified>
</cp:coreProperties>
</file>