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firstSheet="6" activeTab="7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Hoja1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4" i="8" l="1"/>
  <c r="S264" i="8"/>
  <c r="Q264" i="8"/>
  <c r="L264" i="8"/>
  <c r="N263" i="8"/>
  <c r="E263" i="8"/>
  <c r="N262" i="8"/>
  <c r="E262" i="8"/>
  <c r="N261" i="8"/>
  <c r="E261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E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N58" i="8"/>
  <c r="J58" i="8"/>
  <c r="N57" i="8"/>
  <c r="J57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0" i="8"/>
  <c r="N260" i="8" s="1"/>
  <c r="E7" i="8"/>
  <c r="N5" i="8"/>
  <c r="J5" i="8"/>
  <c r="E5" i="8"/>
  <c r="N6" i="8"/>
  <c r="J6" i="8"/>
  <c r="E6" i="8"/>
  <c r="N4" i="8"/>
  <c r="J4" i="8"/>
  <c r="E4" i="8"/>
  <c r="N264" i="8" l="1"/>
  <c r="N267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<sst xmlns="http://schemas.openxmlformats.org/spreadsheetml/2006/main" count="2024" uniqueCount="699">
  <si>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</si>
  <si>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</si>
  <si>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</si>
  <si>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</si>
  <si>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</si>
  <si>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</si>
  <si>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</si>
  <si>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</si>
  <si>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</si>
  <si>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</si>
  <si>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</si>
  <si>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</si>
  <si>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</si>
  <si>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</si>
  <si>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</si>
  <si>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</si>
  <si>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</si>
  <si>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</si>
  <si>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</si>
  <si>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</si>
  <si>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</si>
  <si>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</si>
  <si>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</si>
  <si>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</si>
  <si>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</si>
  <si>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</si>
  <si>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</si>
  <si>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</si>
  <si>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</si>
  <si>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</si>
  <si>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</si>
  <si>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</si>
  <si>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</si>
  <si>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</si>
  <si>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</si>
  <si>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</si>
  <si>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</si>
  <si>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</si>
  <si>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</si>
  <si>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</si>
  <si>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</si>
  <si>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</si>
  <si>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</si>
  <si>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</si>
  <si>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</si>
  <si>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</si>
  <si>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</si>
  <si>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</si>
  <si>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</si>
  <si>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</si>
  <si>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</si>
  <si>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</si>
  <si>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</si>
  <si>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</si>
  <si>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</si>
  <si>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</si>
  <si>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</si>
  <si>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</si>
  <si>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</si>
  <si>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</si>
  <si>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</si>
  <si>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</si>
  <si>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</si>
  <si>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</si>
  <si>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</si>
  <si>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</si>
  <si>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</si>
  <si>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</si>
  <si>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</si>
  <si>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</si>
  <si>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</si>
  <si>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</si>
  <si>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</si>
  <si>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</si>
  <si>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</si>
  <si>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</si>
  <si>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</si>
  <si>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</si>
  <si>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</si>
  <si>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</si>
  <si>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</si>
  <si>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</si>
  <si>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</si>
  <si>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</si>
  <si>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</si>
  <si>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</si>
  <si>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</si>
  <si>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</si>
  <si>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</si>
  <si>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</si>
  <si>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</si>
  <si>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</si>
  <si>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</si>
  <si>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</si>
  <si>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</si>
  <si>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</si>
  <si>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</si>
  <si>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</si>
  <si>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</si>
  <si>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</si>
  <si>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</si>
  <si>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</si>
  <si>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</si>
  <si>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</si>
  <si>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</si>
  <si>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</si>
  <si>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</si>
  <si>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</si>
  <si>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</si>
  <si>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</si>
  <si>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</si>
  <si>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</si>
  <si>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</si>
  <si>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</si>
  <si>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</si>
  <si>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</si>
  <si>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</si>
  <si>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</si>
  <si>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</si>
  <si>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</si>
  <si>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</si>
  <si>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</si>
  <si>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</si>
  <si>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</si>
  <si>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</si>
  <si>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</si>
  <si>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</si>
  <si>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</si>
  <si>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</si>
  <si>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</si>
  <si>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</si>
  <si>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</si>
  <si>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</si>
  <si>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</si>
  <si>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</si>
  <si>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</si>
  <si>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</si>
  <si>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</si>
  <si>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</si>
  <si>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</si>
  <si>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</si>
  <si>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</si>
  <si>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</si>
  <si>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</si>
  <si>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</si>
  <si>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</si>
  <si>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</si>
  <si>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</si>
  <si>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</si>
  <si>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</si>
  <si>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</si>
  <si>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</si>
  <si>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</si>
  <si>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</si>
  <si>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</si>
  <si>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</si>
  <si>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</si>
  <si>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</si>
  <si>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</si>
  <si>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</si>
  <si>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</si>
  <si>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</si>
  <si>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</si>
  <si>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</si>
  <si>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</si>
  <si>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</si>
  <si>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</si>
  <si>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</si>
  <si>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</si>
  <si>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</si>
  <si>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</si>
  <si>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</si>
  <si>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</si>
  <si>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</si>
  <si>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</si>
  <si>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</si>
  <si>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</si>
  <si>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</si>
  <si>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</si>
  <si>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</si>
  <si>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</si>
  <si>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</si>
  <si>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</si>
  <si>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</si>
  <si>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</si>
  <si>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</si>
  <si>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</si>
  <si>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</si>
  <si>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</si>
  <si>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</si>
  <si>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</si>
  <si>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</si>
  <si>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</si>
  <si>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</si>
  <si>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</si>
  <si>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</si>
  <si>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</si>
  <si>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</si>
  <si>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</si>
  <si>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</si>
  <si>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</si>
  <si>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</si>
  <si>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</si>
  <si>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</si>
  <si>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</si>
  <si>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</si>
  <si>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</si>
  <si>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</si>
  <si>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</si>
  <si>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</si>
  <si>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</si>
  <si>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</si>
  <si>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</si>
  <si>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</si>
  <si>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</si>
  <si>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</si>
  <si>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</si>
  <si>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</si>
  <si>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</si>
  <si>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</si>
  <si>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</si>
  <si>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</si>
  <si>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</si>
  <si>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</si>
  <si>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</si>
  <si>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</si>
  <si>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</si>
  <si>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</si>
  <si>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</si>
  <si>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</si>
  <si>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</si>
  <si>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</si>
  <si>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</si>
  <si>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</si>
  <si>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</si>
  <si>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</si>
  <si>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</si>
  <si>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</si>
  <si>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</si>
  <si>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</si>
  <si>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</si>
  <si>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</si>
  <si>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</si>
  <si>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</si>
  <si>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</si>
  <si>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</si>
  <si>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</si>
  <si>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</si>
  <si>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</si>
  <si>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</si>
  <si>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</si>
  <si>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</si>
  <si>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</si>
  <si>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</si>
  <si>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</si>
  <si>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</si>
  <si>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</si>
  <si>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</si>
  <si>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</si>
  <si>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</si>
  <si>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</si>
  <si>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</si>
  <si>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</si>
  <si>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</si>
  <si>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</si>
  <si>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</si>
  <si>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</si>
  <si>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</si>
  <si>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</si>
  <si>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</si>
  <si>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</si>
  <si>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</si>
  <si>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</si>
  <si>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</si>
  <si>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</si>
  <si>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</si>
  <si>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</si>
  <si>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</si>
  <si>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</si>
  <si>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</si>
  <si>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</si>
  <si>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</si>
  <si>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</si>
  <si>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</si>
  <si>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</si>
  <si>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</si>
  <si>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</si>
  <si>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</si>
  <si>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</si>
  <si>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</si>
  <si>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</si>
  <si>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</si>
  <si>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</si>
  <si>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</si>
  <si>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</si>
  <si>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</si>
  <si>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</si>
  <si>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</si>
  <si>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</si>
  <si>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</si>
  <si>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</si>
  <si>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</si>
  <si>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</si>
  <si>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</si>
  <si>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</si>
  <si>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</si>
  <si>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</si>
  <si>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</si>
  <si>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</si>
  <si>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</si>
  <si>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</si>
  <si>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</si>
  <si>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</si>
  <si>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</si>
  <si>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</si>
  <si>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</si>
  <si>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</si>
  <si>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</si>
  <si>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</si>
  <si>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</si>
  <si>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</si>
  <si>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</si>
  <si>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</si>
  <si>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</si>
  <si>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</si>
  <si>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</si>
  <si>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</si>
  <si>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</si>
  <si>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</si>
  <si>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</si>
  <si>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</si>
  <si>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</si>
  <si>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</si>
  <si>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</si>
  <si>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</si>
  <si>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</si>
  <si>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</si>
  <si>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</si>
  <si>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</si>
  <si>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</si>
  <si>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</si>
  <si>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</si>
  <si>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</si>
  <si>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</si>
  <si>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</si>
  <si>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</si>
  <si>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</si>
  <si>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</si>
  <si>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</si>
  <si>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</si>
  <si>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</si>
  <si>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</si>
  <si>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</si>
  <si>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</si>
  <si>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</si>
  <si>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</si>
  <si>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</si>
  <si>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</si>
  <si>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</si>
  <si>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</si>
  <si>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</si>
  <si>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</si>
  <si>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</si>
  <si>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</si>
  <si>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</si>
  <si>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</si>
  <si>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</si>
  <si>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</si>
  <si>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</si>
  <si>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</si>
  <si>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</si>
  <si>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</si>
  <si>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</si>
  <si>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</si>
  <si>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</si>
  <si>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</si>
  <si>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</si>
  <si>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</si>
  <si>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</si>
  <si>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</si>
  <si>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</si>
  <si>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</si>
  <si>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</si>
  <si>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</si>
  <si>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</si>
  <si>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</si>
  <si>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</si>
  <si>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</si>
  <si>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</si>
  <si>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</si>
  <si>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</si>
  <si>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</si>
  <si>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</si>
  <si>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</si>
  <si>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</si>
  <si>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</si>
  <si>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</si>
  <si>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</si>
  <si>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</si>
  <si>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</si>
  <si>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</si>
  <si>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</si>
  <si>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</si>
  <si>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</si>
  <si>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</si>
  <si>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</si>
  <si>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</si>
  <si>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</si>
  <si>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</si>
  <si>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</si>
  <si>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</si>
  <si>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</si>
  <si>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</si>
  <si>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</si>
  <si>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</si>
  <si>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</si>
  <si>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</si>
  <si>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</si>
  <si>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</si>
  <si>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</si>
  <si>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</si>
  <si>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</si>
  <si>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</si>
  <si>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</si>
  <si>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</si>
  <si>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</si>
  <si>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</si>
  <si>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</si>
  <si>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</si>
  <si>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</si>
  <si>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</si>
  <si>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</si>
  <si>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</si>
  <si>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</si>
  <si>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</si>
  <si>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</si>
  <si>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</si>
  <si>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</si>
  <si>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</si>
  <si>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</si>
  <si>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</si>
  <si>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</si>
  <si>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</si>
  <si>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</si>
  <si>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</si>
  <si>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</si>
  <si>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</si>
  <si>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</si>
  <si>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</si>
  <si>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</si>
  <si>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</si>
  <si>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</si>
  <si>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</si>
  <si>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</si>
  <si>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</si>
  <si>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</si>
  <si>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</si>
  <si>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</si>
  <si>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</si>
  <si>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</si>
  <si>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</si>
  <si>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</si>
  <si>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</si>
  <si>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</si>
  <si>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</si>
  <si>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</si>
  <si>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</si>
  <si>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</si>
  <si>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</si>
  <si>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</si>
  <si>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</si>
  <si>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</si>
  <si>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</si>
  <si>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</si>
  <si>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</si>
  <si>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</si>
  <si>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</si>
  <si>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</si>
  <si>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</si>
  <si>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</si>
  <si>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</si>
  <si>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</si>
  <si>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</si>
  <si>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</si>
  <si>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</si>
  <si>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</si>
  <si>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</si>
  <si>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</si>
  <si>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</si>
  <si>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</si>
  <si>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</si>
  <si>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</si>
  <si>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</si>
  <si>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</si>
  <si>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</si>
  <si>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</si>
  <si>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</si>
  <si>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</si>
  <si>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</si>
  <si>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</si>
  <si>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</si>
  <si>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</si>
  <si>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</si>
  <si>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</si>
  <si>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</si>
  <si>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</si>
  <si>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</si>
  <si>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</si>
  <si>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</si>
  <si>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</si>
  <si>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</si>
  <si>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</si>
  <si>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</si>
  <si>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</si>
  <si>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</si>
  <si>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</si>
  <si>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</si>
  <si>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</si>
  <si>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</si>
  <si>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</si>
  <si>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</si>
  <si>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</si>
  <si>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</si>
  <si>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</si>
  <si>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</si>
  <si>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</si>
  <si>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</si>
  <si>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</si>
  <si>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</si>
  <si>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</si>
  <si>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</si>
  <si>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</si>
  <si>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</si>
  <si>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</si>
  <si>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</si>
  <si>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</si>
  <si>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</si>
  <si>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</si>
  <si>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</si>
  <si>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</si>
  <si>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</si>
  <si>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</si>
  <si>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</si>
  <si>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</si>
  <si>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</si>
  <si>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</si>
  <si>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</si>
  <si>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</si>
  <si>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</si>
  <si>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</si>
  <si>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</si>
  <si>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</si>
  <si>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</si>
  <si>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</si>
  <si>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</si>
  <si>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</si>
  <si>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</si>
  <si>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</si>
  <si>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</si>
  <si>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</si>
  <si>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</si>
  <si>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</si>
  <si>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</si>
  <si>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</si>
  <si>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</si>
  <si>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</si>
  <si>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</si>
  <si>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</si>
  <si>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</si>
  <si>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</si>
  <si>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</si>
  <si>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</si>
  <si>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</si>
  <si>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</si>
  <si>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</si>
  <si>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</si>
  <si>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</si>
  <si>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</si>
  <si>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</si>
  <si>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</si>
  <si>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</si>
  <si>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</si>
  <si>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</si>
  <si>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</si>
  <si>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</si>
  <si>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</si>
  <si>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</si>
  <si>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</si>
  <si>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</si>
  <si>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</si>
  <si>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</si>
  <si>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</si>
  <si>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</si>
  <si>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</si>
  <si>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</si>
  <si>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</si>
  <si>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</si>
  <si>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</si>
  <si>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</si>
  <si>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</si>
  <si>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</si>
  <si>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</si>
  <si>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</si>
  <si>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</si>
  <si>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</si>
  <si>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</si>
  <si>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</si>
  <si>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</si>
  <si>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</si>
  <si>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</si>
  <si>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</si>
  <si>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</si>
  <si>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</si>
  <si>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</si>
  <si>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</si>
  <si>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</si>
  <si>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</si>
  <si>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</si>
  <si>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</si>
  <si>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</si>
  <si>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</si>
  <si>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</si>
  <si>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</si>
  <si>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</si>
  <si>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</si>
  <si>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</si>
  <si>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</si>
  <si>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</si>
  <si>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</si>
  <si>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</si>
  <si>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</si>
  <si>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</si>
  <si>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</si>
  <si>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</si>
  <si>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</si>
  <si>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</si>
  <si>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</si>
  <si>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</si>
  <si>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</si>
  <si>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</si>
  <si>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</si>
  <si>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</si>
  <si>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</si>
  <si>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</si>
  <si>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</si>
  <si>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</si>
  <si>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</si>
  <si>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</si>
  <si>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</si>
  <si>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</si>
  <si>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</si>
  <si>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</si>
  <si>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</si>
  <si>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</si>
  <si>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</si>
  <si>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</si>
  <si>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</si>
  <si>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</si>
  <si>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</si>
  <si>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</si>
  <si>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</si>
  <si>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</si>
  <si>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</si>
  <si>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</si>
  <si>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</si>
  <si>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</si>
  <si>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</si>
  <si>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</si>
  <si>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</si>
  <si>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</si>
  <si>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</si>
  <si>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</si>
  <si>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</si>
  <si>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21040--</t>
  </si>
  <si>
    <t>21034--</t>
  </si>
  <si>
    <t>21005--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</si>
  <si>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</si>
  <si>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</si>
  <si>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</si>
  <si>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</si>
  <si>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</si>
  <si>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</si>
  <si>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</si>
  <si>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</si>
  <si>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</si>
  <si>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21056--</t>
  </si>
  <si>
    <t>21067--</t>
  </si>
  <si>
    <t>21082--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</si>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</sst>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3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 wrapText="1"/>
    </xf>
    <xf numFmtId="4" fontId="2" fillId="0" borderId="28" xfId="0" applyNumberFormat="1" applyFont="1" applyFill="1" applyBorder="1" applyAlignment="1">
      <alignment wrapText="1"/>
    </xf>
    <xf numFmtId="164" fontId="2" fillId="0" borderId="17" xfId="0" applyNumberFormat="1" applyFont="1" applyFill="1" applyBorder="1" applyAlignment="1">
      <alignment wrapText="1"/>
    </xf>
    <xf numFmtId="164" fontId="2" fillId="0" borderId="37" xfId="0" applyNumberFormat="1" applyFont="1" applyFill="1" applyBorder="1" applyAlignment="1">
      <alignment vertical="center" wrapText="1"/>
    </xf>
    <xf numFmtId="4" fontId="32" fillId="0" borderId="17" xfId="0" applyNumberFormat="1" applyFont="1" applyFill="1" applyBorder="1" applyAlignment="1">
      <alignment vertical="center" wrapText="1"/>
    </xf>
    <xf numFmtId="0" fontId="18" fillId="0" borderId="37" xfId="0" applyFont="1" applyFill="1" applyBorder="1" applyAlignment="1">
      <alignment vertical="center"/>
    </xf>
    <xf numFmtId="1" fontId="12" fillId="0" borderId="22" xfId="0" applyNumberFormat="1" applyFont="1" applyFill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166" fontId="2" fillId="0" borderId="1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Fill="1" applyBorder="1" applyAlignment="1">
      <alignment horizontal="center" vertical="center" wrapText="1"/>
    </xf>
    <xf numFmtId="1" fontId="12" fillId="0" borderId="3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164" fontId="2" fillId="0" borderId="34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11" fillId="0" borderId="2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center" vertical="center" wrapText="1"/>
    </xf>
    <xf numFmtId="164" fontId="2" fillId="0" borderId="3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CCFF33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80" t="s">
        <v>29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85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86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64" t="s">
        <v>41</v>
      </c>
      <c r="B56" s="148" t="s">
        <v>23</v>
      </c>
      <c r="C56" s="566" t="s">
        <v>110</v>
      </c>
      <c r="D56" s="150"/>
      <c r="E56" s="40"/>
      <c r="F56" s="151">
        <v>1025.4000000000001</v>
      </c>
      <c r="G56" s="152">
        <v>44571</v>
      </c>
      <c r="H56" s="568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65"/>
      <c r="B57" s="148" t="s">
        <v>24</v>
      </c>
      <c r="C57" s="567"/>
      <c r="D57" s="150"/>
      <c r="E57" s="40"/>
      <c r="F57" s="151">
        <v>319</v>
      </c>
      <c r="G57" s="152">
        <v>44571</v>
      </c>
      <c r="H57" s="569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64" t="s">
        <v>41</v>
      </c>
      <c r="B58" s="148" t="s">
        <v>23</v>
      </c>
      <c r="C58" s="566" t="s">
        <v>129</v>
      </c>
      <c r="D58" s="150"/>
      <c r="E58" s="40"/>
      <c r="F58" s="151">
        <v>833.8</v>
      </c>
      <c r="G58" s="152">
        <v>44578</v>
      </c>
      <c r="H58" s="568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70" t="s">
        <v>59</v>
      </c>
      <c r="P58" s="591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65"/>
      <c r="B59" s="148" t="s">
        <v>24</v>
      </c>
      <c r="C59" s="567"/>
      <c r="D59" s="150"/>
      <c r="E59" s="40"/>
      <c r="F59" s="151">
        <v>220</v>
      </c>
      <c r="G59" s="152">
        <v>44578</v>
      </c>
      <c r="H59" s="569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71"/>
      <c r="P59" s="592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89" t="s">
        <v>41</v>
      </c>
      <c r="B60" s="148" t="s">
        <v>23</v>
      </c>
      <c r="C60" s="587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68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70" t="s">
        <v>59</v>
      </c>
      <c r="P60" s="591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90"/>
      <c r="B61" s="148" t="s">
        <v>24</v>
      </c>
      <c r="C61" s="588"/>
      <c r="D61" s="165"/>
      <c r="E61" s="40">
        <f t="shared" si="2"/>
        <v>0</v>
      </c>
      <c r="F61" s="151">
        <v>231.6</v>
      </c>
      <c r="G61" s="152">
        <v>44585</v>
      </c>
      <c r="H61" s="569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71"/>
      <c r="P61" s="592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58"/>
      <c r="D63" s="163"/>
      <c r="E63" s="40">
        <f t="shared" si="2"/>
        <v>0</v>
      </c>
      <c r="F63" s="151"/>
      <c r="G63" s="152"/>
      <c r="H63" s="560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59"/>
      <c r="D64" s="168"/>
      <c r="E64" s="40">
        <f t="shared" si="2"/>
        <v>0</v>
      </c>
      <c r="F64" s="151"/>
      <c r="G64" s="152"/>
      <c r="H64" s="561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62"/>
      <c r="P68" s="556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63"/>
      <c r="P69" s="557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62"/>
      <c r="P82" s="576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63"/>
      <c r="P83" s="577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62"/>
      <c r="P84" s="576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63"/>
      <c r="P85" s="577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78"/>
      <c r="M90" s="579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78"/>
      <c r="M91" s="579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62"/>
      <c r="P97" s="572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63"/>
      <c r="P98" s="573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74" t="s">
        <v>26</v>
      </c>
      <c r="G262" s="574"/>
      <c r="H262" s="575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104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601" t="s">
        <v>41</v>
      </c>
      <c r="B55" s="148" t="s">
        <v>23</v>
      </c>
      <c r="C55" s="566" t="s">
        <v>160</v>
      </c>
      <c r="D55" s="150"/>
      <c r="E55" s="40"/>
      <c r="F55" s="151">
        <v>1331.6</v>
      </c>
      <c r="G55" s="152">
        <v>44599</v>
      </c>
      <c r="H55" s="560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602"/>
      <c r="B56" s="148" t="s">
        <v>24</v>
      </c>
      <c r="C56" s="567"/>
      <c r="D56" s="163"/>
      <c r="E56" s="40"/>
      <c r="F56" s="151">
        <v>194.4</v>
      </c>
      <c r="G56" s="152">
        <v>44599</v>
      </c>
      <c r="H56" s="561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93" t="s">
        <v>41</v>
      </c>
      <c r="B57" s="148" t="s">
        <v>24</v>
      </c>
      <c r="C57" s="595" t="s">
        <v>162</v>
      </c>
      <c r="D57" s="165"/>
      <c r="E57" s="40"/>
      <c r="F57" s="151">
        <v>344</v>
      </c>
      <c r="G57" s="152">
        <v>44606</v>
      </c>
      <c r="H57" s="560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62" t="s">
        <v>59</v>
      </c>
      <c r="P57" s="556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94"/>
      <c r="B58" s="148" t="s">
        <v>23</v>
      </c>
      <c r="C58" s="596"/>
      <c r="D58" s="165"/>
      <c r="E58" s="40"/>
      <c r="F58" s="151">
        <v>627.6</v>
      </c>
      <c r="G58" s="152">
        <v>44606</v>
      </c>
      <c r="H58" s="561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97"/>
      <c r="P58" s="598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60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61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62"/>
      <c r="P79" s="57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63"/>
      <c r="P80" s="57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62"/>
      <c r="P81" s="57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63"/>
      <c r="P82" s="57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78"/>
      <c r="M87" s="579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78"/>
      <c r="M88" s="579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62"/>
      <c r="P94" s="572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63"/>
      <c r="P95" s="573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74" t="s">
        <v>26</v>
      </c>
      <c r="G259" s="574"/>
      <c r="H259" s="575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189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601" t="s">
        <v>41</v>
      </c>
      <c r="B55" s="438" t="s">
        <v>24</v>
      </c>
      <c r="C55" s="566" t="s">
        <v>229</v>
      </c>
      <c r="D55" s="439"/>
      <c r="E55" s="60"/>
      <c r="F55" s="151">
        <v>181.6</v>
      </c>
      <c r="G55" s="152">
        <v>44627</v>
      </c>
      <c r="H55" s="606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62" t="s">
        <v>59</v>
      </c>
      <c r="P55" s="556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605"/>
      <c r="B56" s="438" t="s">
        <v>24</v>
      </c>
      <c r="C56" s="567"/>
      <c r="D56" s="440"/>
      <c r="E56" s="60"/>
      <c r="F56" s="151">
        <v>967</v>
      </c>
      <c r="G56" s="152">
        <v>44627</v>
      </c>
      <c r="H56" s="607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63"/>
      <c r="P56" s="557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89" t="s">
        <v>41</v>
      </c>
      <c r="B58" s="170" t="s">
        <v>24</v>
      </c>
      <c r="C58" s="603" t="s">
        <v>319</v>
      </c>
      <c r="D58" s="165"/>
      <c r="E58" s="60"/>
      <c r="F58" s="151">
        <v>332.6</v>
      </c>
      <c r="G58" s="152">
        <v>44648</v>
      </c>
      <c r="H58" s="614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70" t="s">
        <v>59</v>
      </c>
      <c r="P58" s="591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90"/>
      <c r="B59" s="170" t="s">
        <v>23</v>
      </c>
      <c r="C59" s="604"/>
      <c r="D59" s="163"/>
      <c r="E59" s="60"/>
      <c r="F59" s="151">
        <v>719</v>
      </c>
      <c r="G59" s="152">
        <v>44648</v>
      </c>
      <c r="H59" s="615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71"/>
      <c r="P59" s="59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608" t="s">
        <v>106</v>
      </c>
      <c r="B62" s="178" t="s">
        <v>237</v>
      </c>
      <c r="C62" s="610" t="s">
        <v>238</v>
      </c>
      <c r="D62" s="168"/>
      <c r="E62" s="60"/>
      <c r="F62" s="151">
        <v>152.6</v>
      </c>
      <c r="G62" s="152">
        <v>44622</v>
      </c>
      <c r="H62" s="612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62" t="s">
        <v>61</v>
      </c>
      <c r="P62" s="556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609"/>
      <c r="B63" s="178" t="s">
        <v>239</v>
      </c>
      <c r="C63" s="611"/>
      <c r="D63" s="168"/>
      <c r="E63" s="60"/>
      <c r="F63" s="151">
        <v>204.8</v>
      </c>
      <c r="G63" s="152">
        <v>44622</v>
      </c>
      <c r="H63" s="613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63"/>
      <c r="P63" s="557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62"/>
      <c r="P79" s="57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63"/>
      <c r="P80" s="57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62"/>
      <c r="P81" s="57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63"/>
      <c r="P82" s="57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78"/>
      <c r="M87" s="57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78"/>
      <c r="M88" s="57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62"/>
      <c r="P94" s="572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3"/>
      <c r="P95" s="573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74" t="s">
        <v>26</v>
      </c>
      <c r="G259" s="574"/>
      <c r="H259" s="575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288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81" t="s">
        <v>2</v>
      </c>
      <c r="X1" s="582"/>
    </row>
    <row r="2" spans="1:24" ht="15.75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601" t="s">
        <v>111</v>
      </c>
      <c r="B64" s="178" t="s">
        <v>464</v>
      </c>
      <c r="C64" s="610" t="s">
        <v>465</v>
      </c>
      <c r="D64" s="171"/>
      <c r="E64" s="60"/>
      <c r="F64" s="151">
        <v>302.5</v>
      </c>
      <c r="G64" s="504">
        <v>44681</v>
      </c>
      <c r="H64" s="616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18" t="s">
        <v>59</v>
      </c>
      <c r="P64" s="620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605"/>
      <c r="B65" s="178" t="s">
        <v>240</v>
      </c>
      <c r="C65" s="611"/>
      <c r="D65" s="171"/>
      <c r="E65" s="60"/>
      <c r="F65" s="151">
        <v>508</v>
      </c>
      <c r="G65" s="504">
        <v>44681</v>
      </c>
      <c r="H65" s="617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19"/>
      <c r="P65" s="621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62"/>
      <c r="P79" s="57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63"/>
      <c r="P80" s="57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62"/>
      <c r="P81" s="57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63"/>
      <c r="P82" s="57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78"/>
      <c r="M87" s="57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78"/>
      <c r="M88" s="57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62"/>
      <c r="P94" s="572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3"/>
      <c r="P95" s="573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74" t="s">
        <v>26</v>
      </c>
      <c r="G259" s="574"/>
      <c r="H259" s="575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402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78"/>
      <c r="M87" s="57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78"/>
      <c r="M88" s="57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62"/>
      <c r="P94" s="572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3"/>
      <c r="P95" s="573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74" t="s">
        <v>26</v>
      </c>
      <c r="G259" s="574"/>
      <c r="H259" s="575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482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4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632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632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632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632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632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632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632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632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612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5">
        <v>26900</v>
      </c>
      <c r="R24" s="526">
        <v>44743</v>
      </c>
      <c r="S24" s="91">
        <v>28000</v>
      </c>
      <c r="T24" s="92" t="s">
        <v>531</v>
      </c>
      <c r="U24" s="478" t="s">
        <v>632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613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5">
        <v>0</v>
      </c>
      <c r="R25" s="526">
        <v>44743</v>
      </c>
      <c r="S25" s="51">
        <v>0</v>
      </c>
      <c r="T25" s="92" t="s">
        <v>531</v>
      </c>
      <c r="U25" s="478" t="s">
        <v>632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5">
        <v>26365</v>
      </c>
      <c r="R26" s="526">
        <v>44743</v>
      </c>
      <c r="S26" s="51">
        <v>28000</v>
      </c>
      <c r="T26" s="92" t="s">
        <v>538</v>
      </c>
      <c r="U26" s="478" t="s">
        <v>632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614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5">
        <v>0</v>
      </c>
      <c r="R27" s="526">
        <v>44743</v>
      </c>
      <c r="S27" s="91">
        <v>0</v>
      </c>
      <c r="T27" s="92" t="s">
        <v>538</v>
      </c>
      <c r="U27" s="478" t="s">
        <v>632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28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26" t="s">
        <v>41</v>
      </c>
      <c r="B55" s="529" t="s">
        <v>23</v>
      </c>
      <c r="C55" s="628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68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30" t="s">
        <v>59</v>
      </c>
      <c r="P55" s="632">
        <v>44750</v>
      </c>
      <c r="Q55" s="531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27"/>
      <c r="B56" s="148" t="s">
        <v>600</v>
      </c>
      <c r="C56" s="629"/>
      <c r="D56" s="439"/>
      <c r="E56" s="40"/>
      <c r="F56" s="505">
        <v>130.6</v>
      </c>
      <c r="G56" s="152">
        <v>44718</v>
      </c>
      <c r="H56" s="569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31"/>
      <c r="P56" s="633"/>
      <c r="Q56" s="531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7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0" t="s">
        <v>553</v>
      </c>
      <c r="P57" s="532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7.25" x14ac:dyDescent="0.3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8" thickBot="1" x14ac:dyDescent="0.35">
      <c r="A64" s="553" t="s">
        <v>106</v>
      </c>
      <c r="B64" s="178" t="s">
        <v>671</v>
      </c>
      <c r="C64" s="474" t="s">
        <v>672</v>
      </c>
      <c r="D64" s="168"/>
      <c r="E64" s="60"/>
      <c r="F64" s="151">
        <v>240</v>
      </c>
      <c r="G64" s="152">
        <v>44737</v>
      </c>
      <c r="H64" s="475">
        <v>38634</v>
      </c>
      <c r="I64" s="151">
        <v>240</v>
      </c>
      <c r="J64" s="45">
        <f t="shared" si="0"/>
        <v>0</v>
      </c>
      <c r="K64" s="166">
        <v>150</v>
      </c>
      <c r="L64" s="99"/>
      <c r="M64" s="99"/>
      <c r="N64" s="48">
        <f t="shared" si="1"/>
        <v>36000</v>
      </c>
      <c r="O64" s="554" t="s">
        <v>497</v>
      </c>
      <c r="P64" s="555">
        <v>44774</v>
      </c>
      <c r="Q64" s="167"/>
      <c r="R64" s="129"/>
      <c r="S64" s="92"/>
      <c r="T64" s="92"/>
      <c r="U64" s="53"/>
      <c r="V64" s="54"/>
    </row>
    <row r="65" spans="1:22" ht="17.25" x14ac:dyDescent="0.3">
      <c r="A65" s="468" t="s">
        <v>526</v>
      </c>
      <c r="B65" s="178" t="s">
        <v>543</v>
      </c>
      <c r="C65" s="474" t="s">
        <v>546</v>
      </c>
      <c r="D65" s="171"/>
      <c r="E65" s="60"/>
      <c r="F65" s="151">
        <v>100</v>
      </c>
      <c r="G65" s="152">
        <v>44737</v>
      </c>
      <c r="H65" s="388" t="s">
        <v>545</v>
      </c>
      <c r="I65" s="151">
        <v>100</v>
      </c>
      <c r="J65" s="45">
        <f t="shared" si="0"/>
        <v>0</v>
      </c>
      <c r="K65" s="166">
        <v>97.78</v>
      </c>
      <c r="L65" s="99"/>
      <c r="M65" s="99"/>
      <c r="N65" s="48">
        <f t="shared" si="1"/>
        <v>9778</v>
      </c>
      <c r="O65" s="622" t="s">
        <v>59</v>
      </c>
      <c r="P65" s="624">
        <v>44742</v>
      </c>
      <c r="Q65" s="167"/>
      <c r="R65" s="129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78" t="s">
        <v>543</v>
      </c>
      <c r="C66" s="183" t="s">
        <v>544</v>
      </c>
      <c r="D66" s="171"/>
      <c r="E66" s="60"/>
      <c r="F66" s="151">
        <v>100</v>
      </c>
      <c r="G66" s="152">
        <v>44740</v>
      </c>
      <c r="H66" s="153" t="s">
        <v>545</v>
      </c>
      <c r="I66" s="151">
        <v>100</v>
      </c>
      <c r="J66" s="45">
        <f t="shared" si="0"/>
        <v>0</v>
      </c>
      <c r="K66" s="166">
        <v>94.54</v>
      </c>
      <c r="L66" s="99"/>
      <c r="M66" s="99"/>
      <c r="N66" s="48">
        <f t="shared" si="1"/>
        <v>9454</v>
      </c>
      <c r="O66" s="623"/>
      <c r="P66" s="625"/>
      <c r="Q66" s="167"/>
      <c r="R66" s="129"/>
      <c r="S66" s="180"/>
      <c r="T66" s="52"/>
      <c r="U66" s="53"/>
      <c r="V66" s="54"/>
    </row>
    <row r="67" spans="1:22" ht="18" thickBot="1" x14ac:dyDescent="0.35">
      <c r="A67" s="514" t="s">
        <v>526</v>
      </c>
      <c r="B67" s="178" t="s">
        <v>539</v>
      </c>
      <c r="C67" s="183" t="s">
        <v>540</v>
      </c>
      <c r="D67" s="168"/>
      <c r="E67" s="60"/>
      <c r="F67" s="151">
        <v>274.60000000000002</v>
      </c>
      <c r="G67" s="152">
        <v>44742</v>
      </c>
      <c r="H67" s="475" t="s">
        <v>541</v>
      </c>
      <c r="I67" s="151">
        <v>47.202379999999998</v>
      </c>
      <c r="J67" s="45">
        <f t="shared" si="0"/>
        <v>-227.39762000000002</v>
      </c>
      <c r="K67" s="166">
        <v>84</v>
      </c>
      <c r="L67" s="99"/>
      <c r="M67" s="99"/>
      <c r="N67" s="48">
        <f>K67*I67</f>
        <v>3964.9999199999997</v>
      </c>
      <c r="O67" s="516" t="s">
        <v>542</v>
      </c>
      <c r="P67" s="513">
        <v>44742</v>
      </c>
      <c r="Q67" s="167"/>
      <c r="R67" s="129"/>
      <c r="S67" s="180"/>
      <c r="T67" s="52"/>
      <c r="U67" s="53"/>
      <c r="V67" s="54"/>
    </row>
    <row r="68" spans="1:22" ht="17.25" x14ac:dyDescent="0.3">
      <c r="A68" s="80"/>
      <c r="B68" s="178"/>
      <c r="C68" s="183"/>
      <c r="D68" s="171"/>
      <c r="E68" s="60"/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172"/>
      <c r="P68" s="42"/>
      <c r="Q68" s="164"/>
      <c r="R68" s="129"/>
      <c r="S68" s="180"/>
      <c r="T68" s="52"/>
      <c r="U68" s="53"/>
      <c r="V68" s="54"/>
    </row>
    <row r="69" spans="1:22" ht="18.600000000000001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x14ac:dyDescent="0.3">
      <c r="A70" s="71"/>
      <c r="B70" s="178"/>
      <c r="C70" s="171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78"/>
      <c r="M89" s="579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578"/>
      <c r="M90" s="579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62"/>
      <c r="P96" s="572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63"/>
      <c r="P97" s="573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6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6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7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6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6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6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6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6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7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6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7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6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7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ref="J153:J216" si="8">I153-F153</f>
        <v>0</v>
      </c>
      <c r="K153" s="236"/>
      <c r="L153" s="242"/>
      <c r="M153" s="242"/>
      <c r="N153" s="48">
        <f t="shared" si="7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36"/>
      <c r="L154" s="242"/>
      <c r="M154" s="242"/>
      <c r="N154" s="48">
        <f t="shared" si="7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43"/>
      <c r="I155" s="64"/>
      <c r="J155" s="45">
        <f t="shared" si="8"/>
        <v>0</v>
      </c>
      <c r="K155" s="244"/>
      <c r="L155" s="242"/>
      <c r="M155" s="242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7"/>
      <c r="M156" s="247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6"/>
        <v>0</v>
      </c>
      <c r="F157" s="249"/>
      <c r="G157" s="235"/>
      <c r="H157" s="224"/>
      <c r="I157" s="64"/>
      <c r="J157" s="45">
        <f t="shared" si="8"/>
        <v>0</v>
      </c>
      <c r="K157" s="246"/>
      <c r="L157" s="250"/>
      <c r="M157" s="250"/>
      <c r="N157" s="48">
        <f t="shared" si="7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6"/>
        <v>0</v>
      </c>
      <c r="F158" s="64"/>
      <c r="G158" s="235"/>
      <c r="H158" s="212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1"/>
      <c r="I159" s="64"/>
      <c r="J159" s="45">
        <f t="shared" si="8"/>
        <v>0</v>
      </c>
      <c r="K159" s="100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26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42"/>
      <c r="M161" s="242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3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246"/>
      <c r="L164" s="254"/>
      <c r="M164" s="254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6"/>
        <v>0</v>
      </c>
      <c r="F167" s="64"/>
      <c r="G167" s="235"/>
      <c r="H167" s="252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6"/>
        <v>0</v>
      </c>
      <c r="F169" s="64"/>
      <c r="G169" s="235"/>
      <c r="H169" s="63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6"/>
        <v>0</v>
      </c>
      <c r="F174" s="64"/>
      <c r="G174" s="235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264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6"/>
        <v>0</v>
      </c>
      <c r="F176" s="64"/>
      <c r="G176" s="117"/>
      <c r="H176" s="238"/>
      <c r="I176" s="64"/>
      <c r="J176" s="45">
        <f t="shared" si="8"/>
        <v>0</v>
      </c>
      <c r="K176" s="100"/>
      <c r="L176" s="99"/>
      <c r="M176" s="99"/>
      <c r="N176" s="48">
        <f t="shared" si="7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268"/>
      <c r="G178" s="235"/>
      <c r="H178" s="269"/>
      <c r="I178" s="268"/>
      <c r="J178" s="45">
        <f t="shared" si="8"/>
        <v>0</v>
      </c>
      <c r="N178" s="48">
        <f t="shared" si="7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9">D179*F179</f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9"/>
        <v>0</v>
      </c>
      <c r="F180" s="64"/>
      <c r="G180" s="235"/>
      <c r="H180" s="238"/>
      <c r="I180" s="64"/>
      <c r="J180" s="45">
        <f t="shared" si="8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ref="N181:N244" si="10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9"/>
        <v>0</v>
      </c>
      <c r="F185" s="64"/>
      <c r="G185" s="264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9"/>
        <v>0</v>
      </c>
      <c r="F191" s="64"/>
      <c r="G191" s="117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64"/>
      <c r="G194" s="235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281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9"/>
        <v>0</v>
      </c>
      <c r="F202" s="64"/>
      <c r="G202" s="264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9"/>
        <v>0</v>
      </c>
      <c r="F211" s="64"/>
      <c r="G211" s="117"/>
      <c r="H211" s="63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ref="J217:J260" si="11">I217-F217</f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63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9"/>
        <v>0</v>
      </c>
      <c r="F241" s="64"/>
      <c r="G241" s="235"/>
      <c r="H241" s="238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9"/>
        <v>0</v>
      </c>
      <c r="F242" s="64"/>
      <c r="G242" s="235"/>
      <c r="H242" s="252"/>
      <c r="I242" s="64"/>
      <c r="J242" s="45">
        <f t="shared" si="11"/>
        <v>0</v>
      </c>
      <c r="K242" s="100"/>
      <c r="L242" s="99"/>
      <c r="M242" s="99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2">D243*F243</f>
        <v>0</v>
      </c>
      <c r="F243" s="64"/>
      <c r="G243" s="235"/>
      <c r="H243" s="252"/>
      <c r="I243" s="64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0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ref="N245:N264" si="13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2"/>
        <v>0</v>
      </c>
      <c r="F248" s="200"/>
      <c r="G248" s="289"/>
      <c r="H248" s="290"/>
      <c r="I248" s="116"/>
      <c r="J248" s="45">
        <f t="shared" si="11"/>
        <v>0</v>
      </c>
      <c r="K248" s="100"/>
      <c r="L248" s="286"/>
      <c r="M248" s="287"/>
      <c r="N248" s="48">
        <f t="shared" si="13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2"/>
        <v>0</v>
      </c>
      <c r="F249" s="44"/>
      <c r="G249" s="294"/>
      <c r="H249" s="295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2"/>
        <v>0</v>
      </c>
      <c r="F252" s="64"/>
      <c r="G252" s="235"/>
      <c r="H252" s="252"/>
      <c r="I252" s="64"/>
      <c r="J252" s="45">
        <f t="shared" si="11"/>
        <v>0</v>
      </c>
      <c r="K252" s="100"/>
      <c r="L252" s="286"/>
      <c r="M252" s="296"/>
      <c r="N252" s="48">
        <f t="shared" si="13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269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2"/>
        <v>0</v>
      </c>
      <c r="F256" s="268"/>
      <c r="G256" s="235"/>
      <c r="H256" s="305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2"/>
        <v>0</v>
      </c>
      <c r="F257" s="268"/>
      <c r="G257" s="235"/>
      <c r="H257" s="307"/>
      <c r="I257" s="268">
        <v>0</v>
      </c>
      <c r="J257" s="45">
        <f t="shared" si="11"/>
        <v>0</v>
      </c>
      <c r="K257" s="299"/>
      <c r="L257" s="299"/>
      <c r="M257" s="299"/>
      <c r="N257" s="48">
        <f t="shared" si="13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H258" s="313"/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1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2"/>
        <v>0</v>
      </c>
      <c r="I260" s="316">
        <v>0</v>
      </c>
      <c r="J260" s="45">
        <f t="shared" si="11"/>
        <v>0</v>
      </c>
      <c r="K260" s="314"/>
      <c r="L260" s="314"/>
      <c r="M260" s="314"/>
      <c r="N260" s="48">
        <f t="shared" si="13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2"/>
        <v>#VALUE!</v>
      </c>
      <c r="F261" s="574" t="s">
        <v>26</v>
      </c>
      <c r="G261" s="574"/>
      <c r="H261" s="575"/>
      <c r="I261" s="317">
        <f>SUM(I4:I260)</f>
        <v>390202.11237999989</v>
      </c>
      <c r="J261" s="318"/>
      <c r="K261" s="314"/>
      <c r="L261" s="319"/>
      <c r="M261" s="314"/>
      <c r="N261" s="48">
        <f t="shared" si="13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2"/>
        <v>0</v>
      </c>
      <c r="I262" s="322"/>
      <c r="J262" s="318"/>
      <c r="K262" s="314"/>
      <c r="L262" s="319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14"/>
      <c r="L263" s="314"/>
      <c r="M263" s="314"/>
      <c r="N263" s="48">
        <f t="shared" si="13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2"/>
        <v>0</v>
      </c>
      <c r="J264" s="311"/>
      <c r="K264" s="328"/>
      <c r="N264" s="48">
        <f t="shared" si="13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16411228.189920001</v>
      </c>
      <c r="O265" s="338"/>
      <c r="Q265" s="339">
        <f>SUM(Q4:Q264)</f>
        <v>354123</v>
      </c>
      <c r="R265" s="8"/>
      <c r="S265" s="340">
        <f>SUM(S17:S264)</f>
        <v>168000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16933351.189920001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F21" sqref="F21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571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3" t="s">
        <v>616</v>
      </c>
      <c r="I4" s="409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/>
      <c r="V4" s="54"/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615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/>
      <c r="V5" s="54"/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410" t="s">
        <v>625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/>
      <c r="V6" s="54"/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410" t="s">
        <v>621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/>
      <c r="V7" s="54"/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538"/>
      <c r="D8" s="87"/>
      <c r="E8" s="88">
        <f t="shared" si="2"/>
        <v>0</v>
      </c>
      <c r="F8" s="61">
        <v>18310</v>
      </c>
      <c r="G8" s="62">
        <v>44750</v>
      </c>
      <c r="H8" s="410" t="s">
        <v>626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/>
      <c r="V8" s="54"/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410" t="s">
        <v>630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/>
      <c r="V9" s="54"/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410" t="s">
        <v>629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/>
      <c r="V10" s="54"/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410" t="s">
        <v>631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/>
      <c r="V11" s="54"/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431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410" t="s">
        <v>637</v>
      </c>
      <c r="I12" s="411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97" t="s">
        <v>61</v>
      </c>
      <c r="P12" s="398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/>
      <c r="V12" s="54"/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432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421" t="s">
        <v>627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416" t="s">
        <v>61</v>
      </c>
      <c r="P13" s="466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53"/>
      <c r="V13" s="54"/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421" t="s">
        <v>666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 t="s">
        <v>59</v>
      </c>
      <c r="P14" s="398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53"/>
      <c r="V14" s="54"/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421" t="s">
        <v>677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416" t="s">
        <v>61</v>
      </c>
      <c r="P15" s="466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53"/>
      <c r="V15" s="54"/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421" t="s">
        <v>678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416" t="s">
        <v>61</v>
      </c>
      <c r="P16" s="466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53"/>
      <c r="V16" s="54"/>
      <c r="W16" s="53" t="s">
        <v>636</v>
      </c>
      <c r="X16" s="70">
        <v>4176</v>
      </c>
    </row>
    <row r="17" spans="1:24" ht="28.5" customHeight="1" thickTop="1" thickBot="1" x14ac:dyDescent="0.35">
      <c r="A17" s="536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421" t="s">
        <v>679</v>
      </c>
      <c r="I17" s="411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416" t="s">
        <v>61</v>
      </c>
      <c r="P17" s="466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53"/>
      <c r="V17" s="54"/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421" t="s">
        <v>689</v>
      </c>
      <c r="I18" s="411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416" t="s">
        <v>61</v>
      </c>
      <c r="P18" s="466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53"/>
      <c r="V18" s="54"/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421" t="s">
        <v>688</v>
      </c>
      <c r="I19" s="411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416" t="s">
        <v>61</v>
      </c>
      <c r="P19" s="466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53"/>
      <c r="V19" s="54"/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421" t="s">
        <v>690</v>
      </c>
      <c r="I20" s="411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417" t="s">
        <v>61</v>
      </c>
      <c r="P20" s="418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53"/>
      <c r="V20" s="54"/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59"/>
      <c r="D21" s="60"/>
      <c r="E21" s="40">
        <f t="shared" si="2"/>
        <v>0</v>
      </c>
      <c r="F21" s="61">
        <v>17870</v>
      </c>
      <c r="G21" s="62">
        <v>44773</v>
      </c>
      <c r="H21" s="421" t="s">
        <v>675</v>
      </c>
      <c r="I21" s="411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417"/>
      <c r="P21" s="418"/>
      <c r="Q21" s="525">
        <v>21550</v>
      </c>
      <c r="R21" s="526">
        <v>44778</v>
      </c>
      <c r="S21" s="51">
        <v>28000</v>
      </c>
      <c r="T21" s="92" t="s">
        <v>661</v>
      </c>
      <c r="U21" s="53"/>
      <c r="V21" s="54"/>
      <c r="W21" s="53" t="s">
        <v>636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601" t="s">
        <v>41</v>
      </c>
      <c r="B55" s="438" t="s">
        <v>23</v>
      </c>
      <c r="C55" s="566" t="s">
        <v>663</v>
      </c>
      <c r="D55" s="439"/>
      <c r="E55" s="60"/>
      <c r="F55" s="151">
        <v>1114</v>
      </c>
      <c r="G55" s="642">
        <v>44760</v>
      </c>
      <c r="H55" s="568">
        <v>1047</v>
      </c>
      <c r="I55" s="151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62" t="s">
        <v>159</v>
      </c>
      <c r="P55" s="556">
        <v>44775</v>
      </c>
      <c r="Q55" s="128"/>
      <c r="R55" s="158"/>
      <c r="S55" s="92"/>
      <c r="T55" s="92"/>
      <c r="U55" s="159"/>
      <c r="V55" s="160"/>
    </row>
    <row r="56" spans="1:24" s="161" customFormat="1" ht="18.75" customHeight="1" thickBot="1" x14ac:dyDescent="0.35">
      <c r="A56" s="636"/>
      <c r="B56" s="438" t="s">
        <v>24</v>
      </c>
      <c r="C56" s="641"/>
      <c r="D56" s="440"/>
      <c r="E56" s="60"/>
      <c r="F56" s="151">
        <v>265.60000000000002</v>
      </c>
      <c r="G56" s="643"/>
      <c r="H56" s="644"/>
      <c r="I56" s="151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63"/>
      <c r="P56" s="557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647" t="s">
        <v>41</v>
      </c>
      <c r="B57" s="148" t="s">
        <v>23</v>
      </c>
      <c r="C57" s="603" t="s">
        <v>664</v>
      </c>
      <c r="D57" s="165"/>
      <c r="E57" s="60"/>
      <c r="F57" s="543">
        <f>199+360.8</f>
        <v>559.79999999999995</v>
      </c>
      <c r="G57" s="645">
        <v>44767</v>
      </c>
      <c r="H57" s="634">
        <v>1048</v>
      </c>
      <c r="I57" s="505">
        <f>199+360.8</f>
        <v>559.79999999999995</v>
      </c>
      <c r="J57" s="45">
        <f t="shared" si="0"/>
        <v>0</v>
      </c>
      <c r="K57" s="166">
        <v>91</v>
      </c>
      <c r="L57" s="99"/>
      <c r="M57" s="99"/>
      <c r="N57" s="48">
        <f t="shared" si="1"/>
        <v>50941.799999999996</v>
      </c>
      <c r="O57" s="562" t="s">
        <v>59</v>
      </c>
      <c r="P57" s="556">
        <v>44775</v>
      </c>
      <c r="Q57" s="164"/>
      <c r="R57" s="129"/>
      <c r="S57" s="92"/>
      <c r="T57" s="92"/>
      <c r="U57" s="53"/>
      <c r="V57" s="54"/>
    </row>
    <row r="58" spans="1:24" ht="18.75" customHeight="1" thickBot="1" x14ac:dyDescent="0.35">
      <c r="A58" s="648"/>
      <c r="B58" s="148" t="s">
        <v>665</v>
      </c>
      <c r="C58" s="604"/>
      <c r="D58" s="165"/>
      <c r="E58" s="60"/>
      <c r="F58" s="543">
        <v>74.400000000000006</v>
      </c>
      <c r="G58" s="646"/>
      <c r="H58" s="635"/>
      <c r="I58" s="505">
        <v>74.400000000000006</v>
      </c>
      <c r="J58" s="45">
        <f t="shared" si="0"/>
        <v>0</v>
      </c>
      <c r="K58" s="166">
        <v>90</v>
      </c>
      <c r="L58" s="99"/>
      <c r="M58" s="99"/>
      <c r="N58" s="48">
        <f t="shared" si="1"/>
        <v>6696.0000000000009</v>
      </c>
      <c r="O58" s="563"/>
      <c r="P58" s="557"/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7"/>
      <c r="B59" s="529" t="s">
        <v>23</v>
      </c>
      <c r="C59" s="546"/>
      <c r="D59" s="440"/>
      <c r="E59" s="60"/>
      <c r="F59" s="543"/>
      <c r="G59" s="545"/>
      <c r="H59" s="548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450"/>
      <c r="B60" s="438" t="s">
        <v>24</v>
      </c>
      <c r="C60" s="442"/>
      <c r="D60" s="168"/>
      <c r="E60" s="60"/>
      <c r="F60" s="151"/>
      <c r="G60" s="544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3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4" t="s">
        <v>59</v>
      </c>
      <c r="P66" s="535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601" t="s">
        <v>579</v>
      </c>
      <c r="B67" s="178" t="s">
        <v>585</v>
      </c>
      <c r="C67" s="637" t="s">
        <v>586</v>
      </c>
      <c r="D67" s="171"/>
      <c r="E67" s="60"/>
      <c r="F67" s="151">
        <v>58855</v>
      </c>
      <c r="G67" s="152">
        <v>44748</v>
      </c>
      <c r="H67" s="560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49" t="s">
        <v>59</v>
      </c>
      <c r="P67" s="624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36"/>
      <c r="B68" s="178" t="s">
        <v>588</v>
      </c>
      <c r="C68" s="638"/>
      <c r="D68" s="171"/>
      <c r="E68" s="60"/>
      <c r="F68" s="151">
        <v>28199</v>
      </c>
      <c r="G68" s="152">
        <v>44748</v>
      </c>
      <c r="H68" s="640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50"/>
      <c r="P68" s="652"/>
      <c r="Q68" s="167"/>
      <c r="R68" s="129"/>
      <c r="S68" s="180"/>
      <c r="T68" s="52"/>
      <c r="U68" s="53"/>
      <c r="V68" s="54"/>
    </row>
    <row r="69" spans="1:22" ht="18" thickBot="1" x14ac:dyDescent="0.35">
      <c r="A69" s="605"/>
      <c r="B69" s="178" t="s">
        <v>589</v>
      </c>
      <c r="C69" s="639"/>
      <c r="D69" s="171"/>
      <c r="E69" s="60"/>
      <c r="F69" s="151">
        <v>26810</v>
      </c>
      <c r="G69" s="152">
        <v>44748</v>
      </c>
      <c r="H69" s="561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51"/>
      <c r="P69" s="625"/>
      <c r="Q69" s="167"/>
      <c r="R69" s="129"/>
      <c r="S69" s="180"/>
      <c r="T69" s="52"/>
      <c r="U69" s="53"/>
      <c r="V69" s="54"/>
    </row>
    <row r="70" spans="1:22" ht="17.25" customHeight="1" x14ac:dyDescent="0.3">
      <c r="A70" s="80" t="s">
        <v>106</v>
      </c>
      <c r="B70" s="178" t="s">
        <v>153</v>
      </c>
      <c r="C70" s="183" t="s">
        <v>667</v>
      </c>
      <c r="D70" s="171"/>
      <c r="E70" s="60"/>
      <c r="F70" s="151">
        <v>404.4</v>
      </c>
      <c r="G70" s="152">
        <v>44748</v>
      </c>
      <c r="H70" s="153">
        <v>38775</v>
      </c>
      <c r="I70" s="151">
        <v>404.4</v>
      </c>
      <c r="J70" s="45">
        <f t="shared" si="0"/>
        <v>0</v>
      </c>
      <c r="K70" s="46">
        <v>72</v>
      </c>
      <c r="L70" s="65"/>
      <c r="M70" s="99"/>
      <c r="N70" s="48">
        <f t="shared" si="1"/>
        <v>29116.799999999999</v>
      </c>
      <c r="O70" s="549" t="s">
        <v>497</v>
      </c>
      <c r="P70" s="550">
        <v>44774</v>
      </c>
      <c r="Q70" s="164"/>
      <c r="R70" s="129"/>
      <c r="S70" s="180"/>
      <c r="T70" s="52"/>
      <c r="U70" s="53"/>
      <c r="V70" s="54"/>
    </row>
    <row r="71" spans="1:22" ht="17.25" customHeight="1" x14ac:dyDescent="0.3">
      <c r="A71" s="80" t="s">
        <v>106</v>
      </c>
      <c r="B71" s="178" t="s">
        <v>668</v>
      </c>
      <c r="C71" s="183" t="s">
        <v>669</v>
      </c>
      <c r="D71" s="171"/>
      <c r="E71" s="60"/>
      <c r="F71" s="151">
        <v>333</v>
      </c>
      <c r="G71" s="152">
        <v>44749</v>
      </c>
      <c r="H71" s="153">
        <v>38790</v>
      </c>
      <c r="I71" s="151">
        <v>333</v>
      </c>
      <c r="J71" s="45">
        <f t="shared" si="0"/>
        <v>0</v>
      </c>
      <c r="K71" s="46">
        <v>72</v>
      </c>
      <c r="L71" s="65"/>
      <c r="M71" s="99"/>
      <c r="N71" s="48">
        <f t="shared" si="1"/>
        <v>23976</v>
      </c>
      <c r="O71" s="549" t="s">
        <v>670</v>
      </c>
      <c r="P71" s="550">
        <v>44774</v>
      </c>
      <c r="Q71" s="164"/>
      <c r="R71" s="129"/>
      <c r="S71" s="180"/>
      <c r="T71" s="52"/>
      <c r="U71" s="53"/>
      <c r="V71" s="54"/>
    </row>
    <row r="72" spans="1:22" ht="17.25" customHeight="1" x14ac:dyDescent="0.3">
      <c r="A72" s="80" t="s">
        <v>106</v>
      </c>
      <c r="B72" s="178" t="s">
        <v>657</v>
      </c>
      <c r="C72" s="183" t="s">
        <v>658</v>
      </c>
      <c r="D72" s="171"/>
      <c r="E72" s="60"/>
      <c r="F72" s="151">
        <v>1970.6</v>
      </c>
      <c r="G72" s="152">
        <v>44756</v>
      </c>
      <c r="H72" s="153"/>
      <c r="I72" s="151">
        <v>1970.6</v>
      </c>
      <c r="J72" s="45">
        <f t="shared" ref="J72" si="7">I72-F72</f>
        <v>0</v>
      </c>
      <c r="K72" s="46">
        <v>105</v>
      </c>
      <c r="L72" s="65"/>
      <c r="M72" s="99"/>
      <c r="N72" s="48">
        <f t="shared" ref="N72" si="8">K72*I72</f>
        <v>206913</v>
      </c>
      <c r="O72" s="551" t="s">
        <v>59</v>
      </c>
      <c r="P72" s="552">
        <v>44781</v>
      </c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 t="s">
        <v>680</v>
      </c>
      <c r="B74" s="178" t="s">
        <v>681</v>
      </c>
      <c r="C74" s="183" t="s">
        <v>682</v>
      </c>
      <c r="D74" s="183"/>
      <c r="E74" s="60"/>
      <c r="F74" s="151">
        <v>9410.89</v>
      </c>
      <c r="G74" s="152">
        <v>44765</v>
      </c>
      <c r="H74" s="153">
        <v>335152</v>
      </c>
      <c r="I74" s="151">
        <v>9410.8695650000009</v>
      </c>
      <c r="J74" s="45">
        <f>I74-F74</f>
        <v>-2.043499999854248E-2</v>
      </c>
      <c r="K74" s="46">
        <v>23</v>
      </c>
      <c r="L74" s="65"/>
      <c r="M74" s="99"/>
      <c r="N74" s="48">
        <f t="shared" si="1"/>
        <v>216449.99999500002</v>
      </c>
      <c r="O74" s="414" t="s">
        <v>59</v>
      </c>
      <c r="P74" s="415">
        <v>44774</v>
      </c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78"/>
      <c r="M89" s="579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578"/>
      <c r="M90" s="579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62"/>
      <c r="P96" s="572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63"/>
      <c r="P97" s="573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9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9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9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9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9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9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9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9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9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10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9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10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9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10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9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10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9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10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9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10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9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10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9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10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9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10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9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10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9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10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9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10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9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10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9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10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9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10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9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10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9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10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9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10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9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10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9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10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9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10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9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10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9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10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9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10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9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10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9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10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9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10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9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10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9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10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9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10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9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10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9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10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9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10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9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10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9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10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9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10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9"/>
        <v>0</v>
      </c>
      <c r="F153" s="64"/>
      <c r="G153" s="235"/>
      <c r="H153" s="212"/>
      <c r="I153" s="64"/>
      <c r="J153" s="45">
        <f t="shared" ref="J153:J216" si="11">I153-F153</f>
        <v>0</v>
      </c>
      <c r="K153" s="236"/>
      <c r="L153" s="242"/>
      <c r="M153" s="242"/>
      <c r="N153" s="48">
        <f t="shared" si="10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9"/>
        <v>0</v>
      </c>
      <c r="F154" s="64"/>
      <c r="G154" s="235"/>
      <c r="H154" s="212"/>
      <c r="I154" s="64"/>
      <c r="J154" s="45">
        <f t="shared" si="11"/>
        <v>0</v>
      </c>
      <c r="K154" s="236"/>
      <c r="L154" s="242"/>
      <c r="M154" s="242"/>
      <c r="N154" s="48">
        <f t="shared" si="10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9"/>
        <v>0</v>
      </c>
      <c r="F155" s="64"/>
      <c r="G155" s="235"/>
      <c r="H155" s="243"/>
      <c r="I155" s="64"/>
      <c r="J155" s="45">
        <f t="shared" si="11"/>
        <v>0</v>
      </c>
      <c r="K155" s="244"/>
      <c r="L155" s="242"/>
      <c r="M155" s="242"/>
      <c r="N155" s="48">
        <f t="shared" si="10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9"/>
        <v>0</v>
      </c>
      <c r="F156" s="64"/>
      <c r="G156" s="235"/>
      <c r="H156" s="212"/>
      <c r="I156" s="64"/>
      <c r="J156" s="45">
        <f t="shared" si="11"/>
        <v>0</v>
      </c>
      <c r="K156" s="246"/>
      <c r="L156" s="247"/>
      <c r="M156" s="247"/>
      <c r="N156" s="48">
        <f t="shared" si="10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9"/>
        <v>0</v>
      </c>
      <c r="F157" s="249"/>
      <c r="G157" s="235"/>
      <c r="H157" s="224"/>
      <c r="I157" s="64"/>
      <c r="J157" s="45">
        <f t="shared" si="11"/>
        <v>0</v>
      </c>
      <c r="K157" s="246"/>
      <c r="L157" s="250"/>
      <c r="M157" s="250"/>
      <c r="N157" s="48">
        <f t="shared" si="10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9"/>
        <v>0</v>
      </c>
      <c r="F158" s="64"/>
      <c r="G158" s="235"/>
      <c r="H158" s="212"/>
      <c r="I158" s="64"/>
      <c r="J158" s="45">
        <f t="shared" si="11"/>
        <v>0</v>
      </c>
      <c r="K158" s="246"/>
      <c r="L158" s="242"/>
      <c r="M158" s="242"/>
      <c r="N158" s="48">
        <f t="shared" si="10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9"/>
        <v>0</v>
      </c>
      <c r="F159" s="64"/>
      <c r="G159" s="235"/>
      <c r="H159" s="251"/>
      <c r="I159" s="64"/>
      <c r="J159" s="45">
        <f t="shared" si="11"/>
        <v>0</v>
      </c>
      <c r="K159" s="100"/>
      <c r="L159" s="242"/>
      <c r="M159" s="242"/>
      <c r="N159" s="48">
        <f t="shared" si="10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9"/>
        <v>0</v>
      </c>
      <c r="F160" s="64"/>
      <c r="G160" s="235"/>
      <c r="H160" s="226"/>
      <c r="I160" s="64"/>
      <c r="J160" s="45">
        <f t="shared" si="11"/>
        <v>0</v>
      </c>
      <c r="K160" s="246"/>
      <c r="L160" s="242"/>
      <c r="M160" s="242"/>
      <c r="N160" s="48">
        <f t="shared" si="10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9"/>
        <v>0</v>
      </c>
      <c r="F161" s="64"/>
      <c r="G161" s="235"/>
      <c r="H161" s="252"/>
      <c r="I161" s="64"/>
      <c r="J161" s="45">
        <f t="shared" si="11"/>
        <v>0</v>
      </c>
      <c r="K161" s="246"/>
      <c r="L161" s="242"/>
      <c r="M161" s="242"/>
      <c r="N161" s="48">
        <f t="shared" si="10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9"/>
        <v>0</v>
      </c>
      <c r="F162" s="64"/>
      <c r="G162" s="235"/>
      <c r="H162" s="253"/>
      <c r="I162" s="64"/>
      <c r="J162" s="45">
        <f t="shared" si="11"/>
        <v>0</v>
      </c>
      <c r="K162" s="246"/>
      <c r="L162" s="254"/>
      <c r="M162" s="254"/>
      <c r="N162" s="48">
        <f t="shared" si="10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9"/>
        <v>0</v>
      </c>
      <c r="F163" s="64"/>
      <c r="G163" s="235"/>
      <c r="H163" s="252"/>
      <c r="I163" s="64"/>
      <c r="J163" s="45">
        <f t="shared" si="11"/>
        <v>0</v>
      </c>
      <c r="K163" s="246"/>
      <c r="L163" s="254"/>
      <c r="M163" s="254"/>
      <c r="N163" s="48">
        <f t="shared" si="10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9"/>
        <v>0</v>
      </c>
      <c r="F164" s="64"/>
      <c r="G164" s="235"/>
      <c r="H164" s="252"/>
      <c r="I164" s="64"/>
      <c r="J164" s="45">
        <f t="shared" si="11"/>
        <v>0</v>
      </c>
      <c r="K164" s="246"/>
      <c r="L164" s="254"/>
      <c r="M164" s="254"/>
      <c r="N164" s="48">
        <f t="shared" si="10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9"/>
        <v>0</v>
      </c>
      <c r="F165" s="64"/>
      <c r="G165" s="235"/>
      <c r="H165" s="252"/>
      <c r="I165" s="64"/>
      <c r="J165" s="45">
        <f t="shared" si="11"/>
        <v>0</v>
      </c>
      <c r="K165" s="100"/>
      <c r="L165" s="99"/>
      <c r="M165" s="99"/>
      <c r="N165" s="48">
        <f t="shared" si="10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9"/>
        <v>0</v>
      </c>
      <c r="F166" s="64"/>
      <c r="G166" s="235"/>
      <c r="H166" s="252"/>
      <c r="I166" s="64"/>
      <c r="J166" s="45">
        <f t="shared" si="11"/>
        <v>0</v>
      </c>
      <c r="K166" s="100"/>
      <c r="L166" s="99"/>
      <c r="M166" s="99"/>
      <c r="N166" s="48">
        <f t="shared" si="10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9"/>
        <v>0</v>
      </c>
      <c r="F167" s="64"/>
      <c r="G167" s="235"/>
      <c r="H167" s="252"/>
      <c r="I167" s="64"/>
      <c r="J167" s="45">
        <f t="shared" si="11"/>
        <v>0</v>
      </c>
      <c r="K167" s="100"/>
      <c r="L167" s="99"/>
      <c r="M167" s="99"/>
      <c r="N167" s="48">
        <f t="shared" si="10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9"/>
        <v>0</v>
      </c>
      <c r="F168" s="64"/>
      <c r="G168" s="235"/>
      <c r="H168" s="238"/>
      <c r="I168" s="64"/>
      <c r="J168" s="45">
        <f t="shared" si="11"/>
        <v>0</v>
      </c>
      <c r="K168" s="100"/>
      <c r="L168" s="99"/>
      <c r="M168" s="99"/>
      <c r="N168" s="48">
        <f t="shared" si="10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9"/>
        <v>0</v>
      </c>
      <c r="F169" s="64"/>
      <c r="G169" s="235"/>
      <c r="H169" s="63"/>
      <c r="I169" s="64"/>
      <c r="J169" s="45">
        <f t="shared" si="11"/>
        <v>0</v>
      </c>
      <c r="K169" s="100"/>
      <c r="L169" s="99"/>
      <c r="M169" s="99"/>
      <c r="N169" s="48">
        <f t="shared" si="10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9"/>
        <v>0</v>
      </c>
      <c r="F170" s="64"/>
      <c r="G170" s="235"/>
      <c r="H170" s="238"/>
      <c r="I170" s="64"/>
      <c r="J170" s="45">
        <f t="shared" si="11"/>
        <v>0</v>
      </c>
      <c r="K170" s="100"/>
      <c r="L170" s="99"/>
      <c r="M170" s="99"/>
      <c r="N170" s="48">
        <f t="shared" si="10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9"/>
        <v>0</v>
      </c>
      <c r="F171" s="64"/>
      <c r="G171" s="235"/>
      <c r="H171" s="238"/>
      <c r="I171" s="64"/>
      <c r="J171" s="45">
        <f t="shared" si="11"/>
        <v>0</v>
      </c>
      <c r="K171" s="100"/>
      <c r="L171" s="99"/>
      <c r="M171" s="99"/>
      <c r="N171" s="48">
        <f t="shared" si="10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9"/>
        <v>0</v>
      </c>
      <c r="F172" s="64"/>
      <c r="G172" s="235"/>
      <c r="H172" s="238"/>
      <c r="I172" s="64"/>
      <c r="J172" s="45">
        <f t="shared" si="11"/>
        <v>0</v>
      </c>
      <c r="K172" s="100"/>
      <c r="L172" s="99"/>
      <c r="M172" s="99"/>
      <c r="N172" s="48">
        <f t="shared" si="10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9"/>
        <v>0</v>
      </c>
      <c r="F173" s="64"/>
      <c r="G173" s="235"/>
      <c r="H173" s="238"/>
      <c r="I173" s="64"/>
      <c r="J173" s="45">
        <f t="shared" si="11"/>
        <v>0</v>
      </c>
      <c r="K173" s="100"/>
      <c r="L173" s="99"/>
      <c r="M173" s="99"/>
      <c r="N173" s="48">
        <f t="shared" si="10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9"/>
        <v>0</v>
      </c>
      <c r="F174" s="64"/>
      <c r="G174" s="235"/>
      <c r="H174" s="238"/>
      <c r="I174" s="64"/>
      <c r="J174" s="45">
        <f t="shared" si="11"/>
        <v>0</v>
      </c>
      <c r="K174" s="100"/>
      <c r="L174" s="99"/>
      <c r="M174" s="99"/>
      <c r="N174" s="48">
        <f t="shared" si="10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9"/>
        <v>0</v>
      </c>
      <c r="F175" s="64"/>
      <c r="G175" s="264"/>
      <c r="H175" s="238"/>
      <c r="I175" s="64"/>
      <c r="J175" s="45">
        <f t="shared" si="11"/>
        <v>0</v>
      </c>
      <c r="K175" s="100"/>
      <c r="L175" s="99"/>
      <c r="M175" s="99"/>
      <c r="N175" s="48">
        <f t="shared" si="10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9"/>
        <v>0</v>
      </c>
      <c r="F176" s="64"/>
      <c r="G176" s="117"/>
      <c r="H176" s="238"/>
      <c r="I176" s="64"/>
      <c r="J176" s="45">
        <f t="shared" si="11"/>
        <v>0</v>
      </c>
      <c r="K176" s="100"/>
      <c r="L176" s="99"/>
      <c r="M176" s="99"/>
      <c r="N176" s="48">
        <f t="shared" si="10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9"/>
        <v>0</v>
      </c>
      <c r="F177" s="268"/>
      <c r="G177" s="235"/>
      <c r="H177" s="269"/>
      <c r="I177" s="268"/>
      <c r="J177" s="45">
        <f t="shared" si="11"/>
        <v>0</v>
      </c>
      <c r="N177" s="48">
        <f t="shared" si="10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268"/>
      <c r="G178" s="235"/>
      <c r="H178" s="269"/>
      <c r="I178" s="268"/>
      <c r="J178" s="45">
        <f t="shared" si="11"/>
        <v>0</v>
      </c>
      <c r="N178" s="48">
        <f t="shared" si="10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2">D179*F179</f>
        <v>0</v>
      </c>
      <c r="F179" s="64"/>
      <c r="G179" s="235"/>
      <c r="H179" s="238"/>
      <c r="I179" s="64"/>
      <c r="J179" s="45">
        <f t="shared" si="11"/>
        <v>0</v>
      </c>
      <c r="K179" s="100"/>
      <c r="L179" s="99"/>
      <c r="M179" s="99"/>
      <c r="N179" s="48">
        <f t="shared" si="10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2"/>
        <v>0</v>
      </c>
      <c r="F180" s="64"/>
      <c r="G180" s="235"/>
      <c r="H180" s="238"/>
      <c r="I180" s="64"/>
      <c r="J180" s="45">
        <f t="shared" si="11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2"/>
        <v>0</v>
      </c>
      <c r="F181" s="64"/>
      <c r="G181" s="264"/>
      <c r="H181" s="238"/>
      <c r="I181" s="64"/>
      <c r="J181" s="45">
        <f t="shared" si="11"/>
        <v>0</v>
      </c>
      <c r="K181" s="100"/>
      <c r="L181" s="99"/>
      <c r="M181" s="99"/>
      <c r="N181" s="48">
        <f t="shared" ref="N181:N244" si="13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2"/>
        <v>0</v>
      </c>
      <c r="F182" s="64"/>
      <c r="G182" s="264"/>
      <c r="H182" s="238"/>
      <c r="I182" s="64"/>
      <c r="J182" s="45">
        <f t="shared" si="11"/>
        <v>0</v>
      </c>
      <c r="K182" s="100"/>
      <c r="L182" s="99"/>
      <c r="M182" s="99"/>
      <c r="N182" s="48">
        <f t="shared" si="13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2"/>
        <v>0</v>
      </c>
      <c r="F183" s="64"/>
      <c r="G183" s="264"/>
      <c r="H183" s="238"/>
      <c r="I183" s="64"/>
      <c r="J183" s="45">
        <f t="shared" si="11"/>
        <v>0</v>
      </c>
      <c r="K183" s="100"/>
      <c r="L183" s="99"/>
      <c r="M183" s="99"/>
      <c r="N183" s="48">
        <f t="shared" si="13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2"/>
        <v>0</v>
      </c>
      <c r="F184" s="64"/>
      <c r="G184" s="264"/>
      <c r="H184" s="238"/>
      <c r="I184" s="64"/>
      <c r="J184" s="45">
        <f t="shared" si="11"/>
        <v>0</v>
      </c>
      <c r="K184" s="100"/>
      <c r="L184" s="99"/>
      <c r="M184" s="99"/>
      <c r="N184" s="48">
        <f t="shared" si="13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2"/>
        <v>0</v>
      </c>
      <c r="F185" s="64"/>
      <c r="G185" s="264"/>
      <c r="H185" s="238"/>
      <c r="I185" s="64"/>
      <c r="J185" s="45">
        <f t="shared" si="11"/>
        <v>0</v>
      </c>
      <c r="K185" s="100"/>
      <c r="L185" s="99"/>
      <c r="M185" s="99"/>
      <c r="N185" s="48">
        <f t="shared" si="13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2"/>
        <v>0</v>
      </c>
      <c r="F186" s="64"/>
      <c r="G186" s="235"/>
      <c r="H186" s="238"/>
      <c r="I186" s="64"/>
      <c r="J186" s="45">
        <f t="shared" si="11"/>
        <v>0</v>
      </c>
      <c r="K186" s="100"/>
      <c r="L186" s="99"/>
      <c r="M186" s="99"/>
      <c r="N186" s="48">
        <f t="shared" si="13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2"/>
        <v>0</v>
      </c>
      <c r="F187" s="64"/>
      <c r="G187" s="235"/>
      <c r="H187" s="238"/>
      <c r="I187" s="64"/>
      <c r="J187" s="45">
        <f t="shared" si="11"/>
        <v>0</v>
      </c>
      <c r="K187" s="100"/>
      <c r="L187" s="99"/>
      <c r="M187" s="99"/>
      <c r="N187" s="48">
        <f t="shared" si="13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2"/>
        <v>0</v>
      </c>
      <c r="F188" s="64"/>
      <c r="G188" s="235"/>
      <c r="H188" s="238"/>
      <c r="I188" s="64"/>
      <c r="J188" s="45">
        <f t="shared" si="11"/>
        <v>0</v>
      </c>
      <c r="K188" s="100"/>
      <c r="L188" s="99"/>
      <c r="M188" s="99"/>
      <c r="N188" s="48">
        <f t="shared" si="13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2"/>
        <v>0</v>
      </c>
      <c r="F189" s="64"/>
      <c r="G189" s="235"/>
      <c r="H189" s="238"/>
      <c r="I189" s="64"/>
      <c r="J189" s="45">
        <f t="shared" si="11"/>
        <v>0</v>
      </c>
      <c r="K189" s="100"/>
      <c r="L189" s="99"/>
      <c r="M189" s="99"/>
      <c r="N189" s="48">
        <f t="shared" si="13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2"/>
        <v>0</v>
      </c>
      <c r="F190" s="64"/>
      <c r="G190" s="235"/>
      <c r="H190" s="238"/>
      <c r="I190" s="64"/>
      <c r="J190" s="45">
        <f t="shared" si="11"/>
        <v>0</v>
      </c>
      <c r="K190" s="100"/>
      <c r="L190" s="99"/>
      <c r="M190" s="99"/>
      <c r="N190" s="48">
        <f t="shared" si="13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2"/>
        <v>0</v>
      </c>
      <c r="F191" s="64"/>
      <c r="G191" s="117"/>
      <c r="H191" s="238"/>
      <c r="I191" s="64"/>
      <c r="J191" s="45">
        <f t="shared" si="11"/>
        <v>0</v>
      </c>
      <c r="K191" s="100"/>
      <c r="L191" s="99"/>
      <c r="M191" s="99"/>
      <c r="N191" s="48">
        <f t="shared" si="13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2"/>
        <v>0</v>
      </c>
      <c r="F192" s="64"/>
      <c r="G192" s="235"/>
      <c r="H192" s="238"/>
      <c r="I192" s="64"/>
      <c r="J192" s="45">
        <f t="shared" si="11"/>
        <v>0</v>
      </c>
      <c r="K192" s="100"/>
      <c r="L192" s="99"/>
      <c r="M192" s="99"/>
      <c r="N192" s="48">
        <f t="shared" si="13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2"/>
        <v>0</v>
      </c>
      <c r="F193" s="64"/>
      <c r="G193" s="235"/>
      <c r="H193" s="238"/>
      <c r="I193" s="64"/>
      <c r="J193" s="45">
        <f t="shared" si="11"/>
        <v>0</v>
      </c>
      <c r="K193" s="100"/>
      <c r="L193" s="99"/>
      <c r="M193" s="99"/>
      <c r="N193" s="48">
        <f t="shared" si="13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2"/>
        <v>0</v>
      </c>
      <c r="F194" s="64"/>
      <c r="G194" s="235"/>
      <c r="H194" s="238"/>
      <c r="I194" s="64"/>
      <c r="J194" s="45">
        <f t="shared" si="11"/>
        <v>0</v>
      </c>
      <c r="K194" s="100"/>
      <c r="L194" s="99"/>
      <c r="M194" s="99"/>
      <c r="N194" s="48">
        <f t="shared" si="13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2"/>
        <v>0</v>
      </c>
      <c r="F195" s="281"/>
      <c r="G195" s="264"/>
      <c r="H195" s="238"/>
      <c r="I195" s="64"/>
      <c r="J195" s="45">
        <f t="shared" si="11"/>
        <v>0</v>
      </c>
      <c r="K195" s="100"/>
      <c r="L195" s="99"/>
      <c r="M195" s="99"/>
      <c r="N195" s="48">
        <f t="shared" si="13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2"/>
        <v>0</v>
      </c>
      <c r="F196" s="281"/>
      <c r="G196" s="264"/>
      <c r="H196" s="238"/>
      <c r="I196" s="64"/>
      <c r="J196" s="45">
        <f t="shared" si="11"/>
        <v>0</v>
      </c>
      <c r="K196" s="100"/>
      <c r="L196" s="99"/>
      <c r="M196" s="99"/>
      <c r="N196" s="48">
        <f t="shared" si="13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2"/>
        <v>0</v>
      </c>
      <c r="F197" s="281"/>
      <c r="G197" s="264"/>
      <c r="H197" s="238"/>
      <c r="I197" s="64"/>
      <c r="J197" s="45">
        <f t="shared" si="11"/>
        <v>0</v>
      </c>
      <c r="K197" s="100"/>
      <c r="L197" s="99"/>
      <c r="M197" s="99"/>
      <c r="N197" s="48">
        <f t="shared" si="13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2"/>
        <v>0</v>
      </c>
      <c r="F198" s="281"/>
      <c r="G198" s="264"/>
      <c r="H198" s="238"/>
      <c r="I198" s="64"/>
      <c r="J198" s="45">
        <f t="shared" si="11"/>
        <v>0</v>
      </c>
      <c r="K198" s="100"/>
      <c r="L198" s="99"/>
      <c r="M198" s="99"/>
      <c r="N198" s="48">
        <f t="shared" si="13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2"/>
        <v>0</v>
      </c>
      <c r="F199" s="281"/>
      <c r="G199" s="264"/>
      <c r="H199" s="238"/>
      <c r="I199" s="64"/>
      <c r="J199" s="45">
        <f t="shared" si="11"/>
        <v>0</v>
      </c>
      <c r="K199" s="100"/>
      <c r="L199" s="99"/>
      <c r="M199" s="99"/>
      <c r="N199" s="48">
        <f t="shared" si="13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2"/>
        <v>0</v>
      </c>
      <c r="F200" s="281"/>
      <c r="G200" s="264"/>
      <c r="H200" s="238"/>
      <c r="I200" s="64"/>
      <c r="J200" s="45">
        <f t="shared" si="11"/>
        <v>0</v>
      </c>
      <c r="K200" s="100"/>
      <c r="L200" s="99"/>
      <c r="M200" s="99"/>
      <c r="N200" s="48">
        <f t="shared" si="13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2"/>
        <v>0</v>
      </c>
      <c r="F201" s="281"/>
      <c r="G201" s="264"/>
      <c r="H201" s="238"/>
      <c r="I201" s="64"/>
      <c r="J201" s="45">
        <f t="shared" si="11"/>
        <v>0</v>
      </c>
      <c r="K201" s="100"/>
      <c r="L201" s="99"/>
      <c r="M201" s="99"/>
      <c r="N201" s="48">
        <f t="shared" si="13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2"/>
        <v>0</v>
      </c>
      <c r="F202" s="64"/>
      <c r="G202" s="264"/>
      <c r="H202" s="238"/>
      <c r="I202" s="64"/>
      <c r="J202" s="45">
        <f t="shared" si="11"/>
        <v>0</v>
      </c>
      <c r="K202" s="100"/>
      <c r="L202" s="99"/>
      <c r="M202" s="99"/>
      <c r="N202" s="48">
        <f t="shared" si="13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2"/>
        <v>0</v>
      </c>
      <c r="F203" s="64"/>
      <c r="G203" s="235"/>
      <c r="H203" s="238"/>
      <c r="I203" s="64"/>
      <c r="J203" s="45">
        <f t="shared" si="11"/>
        <v>0</v>
      </c>
      <c r="K203" s="100"/>
      <c r="L203" s="99"/>
      <c r="M203" s="99"/>
      <c r="N203" s="48">
        <f t="shared" si="13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2"/>
        <v>0</v>
      </c>
      <c r="F204" s="64"/>
      <c r="G204" s="235"/>
      <c r="H204" s="238"/>
      <c r="I204" s="64"/>
      <c r="J204" s="45">
        <f t="shared" si="11"/>
        <v>0</v>
      </c>
      <c r="K204" s="100"/>
      <c r="L204" s="99"/>
      <c r="M204" s="99"/>
      <c r="N204" s="48">
        <f t="shared" si="13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2"/>
        <v>0</v>
      </c>
      <c r="F205" s="64"/>
      <c r="G205" s="235"/>
      <c r="H205" s="238"/>
      <c r="I205" s="64"/>
      <c r="J205" s="45">
        <f t="shared" si="11"/>
        <v>0</v>
      </c>
      <c r="K205" s="100"/>
      <c r="L205" s="99"/>
      <c r="M205" s="99"/>
      <c r="N205" s="48">
        <f t="shared" si="13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2"/>
        <v>0</v>
      </c>
      <c r="F206" s="64"/>
      <c r="G206" s="235"/>
      <c r="H206" s="238"/>
      <c r="I206" s="64"/>
      <c r="J206" s="45">
        <f t="shared" si="11"/>
        <v>0</v>
      </c>
      <c r="K206" s="100"/>
      <c r="L206" s="99"/>
      <c r="M206" s="99"/>
      <c r="N206" s="48">
        <f t="shared" si="13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2"/>
        <v>0</v>
      </c>
      <c r="F207" s="64"/>
      <c r="G207" s="235"/>
      <c r="H207" s="238"/>
      <c r="I207" s="64"/>
      <c r="J207" s="45">
        <f t="shared" si="11"/>
        <v>0</v>
      </c>
      <c r="K207" s="100"/>
      <c r="L207" s="99"/>
      <c r="M207" s="99"/>
      <c r="N207" s="48">
        <f t="shared" si="13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2"/>
        <v>0</v>
      </c>
      <c r="F208" s="64"/>
      <c r="G208" s="235"/>
      <c r="H208" s="238"/>
      <c r="I208" s="64"/>
      <c r="J208" s="45">
        <f t="shared" si="11"/>
        <v>0</v>
      </c>
      <c r="K208" s="100"/>
      <c r="L208" s="99"/>
      <c r="M208" s="99"/>
      <c r="N208" s="48">
        <f t="shared" si="13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2"/>
        <v>0</v>
      </c>
      <c r="F209" s="64"/>
      <c r="G209" s="235"/>
      <c r="H209" s="238"/>
      <c r="I209" s="64"/>
      <c r="J209" s="45">
        <f t="shared" si="11"/>
        <v>0</v>
      </c>
      <c r="K209" s="100"/>
      <c r="L209" s="99"/>
      <c r="M209" s="99"/>
      <c r="N209" s="48">
        <f t="shared" si="13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2"/>
        <v>0</v>
      </c>
      <c r="F210" s="64"/>
      <c r="G210" s="235"/>
      <c r="H210" s="238"/>
      <c r="I210" s="64"/>
      <c r="J210" s="45">
        <f t="shared" si="11"/>
        <v>0</v>
      </c>
      <c r="K210" s="100"/>
      <c r="L210" s="99"/>
      <c r="M210" s="99"/>
      <c r="N210" s="48">
        <f t="shared" si="13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2"/>
        <v>0</v>
      </c>
      <c r="F211" s="64"/>
      <c r="G211" s="117"/>
      <c r="H211" s="63"/>
      <c r="I211" s="64"/>
      <c r="J211" s="45">
        <f t="shared" si="11"/>
        <v>0</v>
      </c>
      <c r="K211" s="100"/>
      <c r="L211" s="99"/>
      <c r="M211" s="99"/>
      <c r="N211" s="48">
        <f t="shared" si="13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2"/>
        <v>0</v>
      </c>
      <c r="F212" s="64"/>
      <c r="G212" s="235"/>
      <c r="H212" s="238"/>
      <c r="I212" s="64"/>
      <c r="J212" s="45">
        <f t="shared" si="11"/>
        <v>0</v>
      </c>
      <c r="K212" s="100"/>
      <c r="L212" s="99"/>
      <c r="M212" s="99"/>
      <c r="N212" s="48">
        <f t="shared" si="13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2"/>
        <v>0</v>
      </c>
      <c r="F213" s="64"/>
      <c r="G213" s="235"/>
      <c r="H213" s="238"/>
      <c r="I213" s="64"/>
      <c r="J213" s="45">
        <f t="shared" si="11"/>
        <v>0</v>
      </c>
      <c r="K213" s="100"/>
      <c r="L213" s="99"/>
      <c r="M213" s="99"/>
      <c r="N213" s="48">
        <f t="shared" si="13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2"/>
        <v>0</v>
      </c>
      <c r="F214" s="64"/>
      <c r="G214" s="235"/>
      <c r="H214" s="238"/>
      <c r="I214" s="64"/>
      <c r="J214" s="45">
        <f t="shared" si="11"/>
        <v>0</v>
      </c>
      <c r="K214" s="100"/>
      <c r="L214" s="99"/>
      <c r="M214" s="99"/>
      <c r="N214" s="48">
        <f t="shared" si="13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2"/>
        <v>0</v>
      </c>
      <c r="F215" s="64"/>
      <c r="G215" s="235"/>
      <c r="H215" s="238"/>
      <c r="I215" s="64"/>
      <c r="J215" s="45">
        <f t="shared" si="11"/>
        <v>0</v>
      </c>
      <c r="K215" s="100"/>
      <c r="L215" s="99"/>
      <c r="M215" s="99"/>
      <c r="N215" s="48">
        <f t="shared" si="13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2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3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2"/>
        <v>0</v>
      </c>
      <c r="F217" s="64"/>
      <c r="G217" s="235"/>
      <c r="H217" s="238"/>
      <c r="I217" s="64"/>
      <c r="J217" s="45">
        <f t="shared" ref="J217:J260" si="14">I217-F217</f>
        <v>0</v>
      </c>
      <c r="K217" s="100"/>
      <c r="L217" s="99"/>
      <c r="M217" s="99"/>
      <c r="N217" s="48">
        <f t="shared" si="13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2"/>
        <v>0</v>
      </c>
      <c r="F218" s="64"/>
      <c r="G218" s="235"/>
      <c r="H218" s="238"/>
      <c r="I218" s="64"/>
      <c r="J218" s="45">
        <f t="shared" si="14"/>
        <v>0</v>
      </c>
      <c r="K218" s="100"/>
      <c r="L218" s="99"/>
      <c r="M218" s="99"/>
      <c r="N218" s="48">
        <f t="shared" si="13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2"/>
        <v>0</v>
      </c>
      <c r="F219" s="64"/>
      <c r="G219" s="235"/>
      <c r="H219" s="238"/>
      <c r="I219" s="64"/>
      <c r="J219" s="45">
        <f t="shared" si="14"/>
        <v>0</v>
      </c>
      <c r="K219" s="100"/>
      <c r="L219" s="99"/>
      <c r="M219" s="99"/>
      <c r="N219" s="48">
        <f t="shared" si="13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2"/>
        <v>0</v>
      </c>
      <c r="F220" s="64"/>
      <c r="G220" s="235"/>
      <c r="H220" s="238"/>
      <c r="I220" s="64"/>
      <c r="J220" s="45">
        <f t="shared" si="14"/>
        <v>0</v>
      </c>
      <c r="K220" s="100"/>
      <c r="L220" s="99"/>
      <c r="M220" s="99"/>
      <c r="N220" s="48">
        <f t="shared" si="13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2"/>
        <v>0</v>
      </c>
      <c r="F221" s="64"/>
      <c r="G221" s="235"/>
      <c r="H221" s="238"/>
      <c r="I221" s="64"/>
      <c r="J221" s="45">
        <f t="shared" si="14"/>
        <v>0</v>
      </c>
      <c r="K221" s="100"/>
      <c r="L221" s="99"/>
      <c r="M221" s="99"/>
      <c r="N221" s="48">
        <f t="shared" si="13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2"/>
        <v>0</v>
      </c>
      <c r="F222" s="64"/>
      <c r="G222" s="235"/>
      <c r="H222" s="238"/>
      <c r="I222" s="64"/>
      <c r="J222" s="45">
        <f t="shared" si="14"/>
        <v>0</v>
      </c>
      <c r="K222" s="100"/>
      <c r="L222" s="99"/>
      <c r="M222" s="99"/>
      <c r="N222" s="48">
        <f t="shared" si="13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2"/>
        <v>0</v>
      </c>
      <c r="F223" s="64"/>
      <c r="G223" s="235"/>
      <c r="H223" s="238"/>
      <c r="I223" s="64"/>
      <c r="J223" s="45">
        <f t="shared" si="14"/>
        <v>0</v>
      </c>
      <c r="K223" s="100"/>
      <c r="L223" s="99"/>
      <c r="M223" s="99"/>
      <c r="N223" s="48">
        <f t="shared" si="13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2"/>
        <v>0</v>
      </c>
      <c r="F224" s="64"/>
      <c r="G224" s="235"/>
      <c r="H224" s="238"/>
      <c r="I224" s="64"/>
      <c r="J224" s="45">
        <f t="shared" si="14"/>
        <v>0</v>
      </c>
      <c r="K224" s="100"/>
      <c r="L224" s="99"/>
      <c r="M224" s="99"/>
      <c r="N224" s="48">
        <f t="shared" si="13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2"/>
        <v>0</v>
      </c>
      <c r="F225" s="64"/>
      <c r="G225" s="235"/>
      <c r="H225" s="238"/>
      <c r="I225" s="64"/>
      <c r="J225" s="45">
        <f t="shared" si="14"/>
        <v>0</v>
      </c>
      <c r="K225" s="100"/>
      <c r="L225" s="99"/>
      <c r="M225" s="99"/>
      <c r="N225" s="48">
        <f t="shared" si="13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2"/>
        <v>0</v>
      </c>
      <c r="F226" s="64"/>
      <c r="G226" s="235"/>
      <c r="H226" s="238"/>
      <c r="I226" s="64"/>
      <c r="J226" s="45">
        <f t="shared" si="14"/>
        <v>0</v>
      </c>
      <c r="K226" s="100"/>
      <c r="L226" s="99"/>
      <c r="M226" s="99"/>
      <c r="N226" s="48">
        <f t="shared" si="13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2"/>
        <v>0</v>
      </c>
      <c r="F227" s="64"/>
      <c r="G227" s="235"/>
      <c r="H227" s="238"/>
      <c r="I227" s="64"/>
      <c r="J227" s="45">
        <f t="shared" si="14"/>
        <v>0</v>
      </c>
      <c r="K227" s="100"/>
      <c r="L227" s="99"/>
      <c r="M227" s="99"/>
      <c r="N227" s="48">
        <f t="shared" si="13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2"/>
        <v>0</v>
      </c>
      <c r="F228" s="64"/>
      <c r="G228" s="235"/>
      <c r="H228" s="238"/>
      <c r="I228" s="64"/>
      <c r="J228" s="45">
        <f t="shared" si="14"/>
        <v>0</v>
      </c>
      <c r="K228" s="100"/>
      <c r="L228" s="99"/>
      <c r="M228" s="99"/>
      <c r="N228" s="48">
        <f t="shared" si="13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2"/>
        <v>0</v>
      </c>
      <c r="F229" s="64"/>
      <c r="G229" s="235"/>
      <c r="H229" s="238"/>
      <c r="I229" s="64"/>
      <c r="J229" s="45">
        <f t="shared" si="14"/>
        <v>0</v>
      </c>
      <c r="K229" s="100"/>
      <c r="L229" s="99"/>
      <c r="M229" s="99"/>
      <c r="N229" s="48">
        <f t="shared" si="13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2"/>
        <v>0</v>
      </c>
      <c r="F230" s="64"/>
      <c r="G230" s="235"/>
      <c r="H230" s="238"/>
      <c r="I230" s="64"/>
      <c r="J230" s="45">
        <f t="shared" si="14"/>
        <v>0</v>
      </c>
      <c r="K230" s="100"/>
      <c r="L230" s="99"/>
      <c r="M230" s="99"/>
      <c r="N230" s="48">
        <f t="shared" si="13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2"/>
        <v>0</v>
      </c>
      <c r="F231" s="64"/>
      <c r="G231" s="235"/>
      <c r="H231" s="238"/>
      <c r="I231" s="64"/>
      <c r="J231" s="45">
        <f t="shared" si="14"/>
        <v>0</v>
      </c>
      <c r="K231" s="100"/>
      <c r="L231" s="99"/>
      <c r="M231" s="99"/>
      <c r="N231" s="48">
        <f t="shared" si="13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2"/>
        <v>0</v>
      </c>
      <c r="F232" s="64"/>
      <c r="G232" s="235"/>
      <c r="H232" s="238"/>
      <c r="I232" s="64"/>
      <c r="J232" s="45">
        <f t="shared" si="14"/>
        <v>0</v>
      </c>
      <c r="K232" s="100"/>
      <c r="L232" s="99"/>
      <c r="M232" s="99"/>
      <c r="N232" s="48">
        <f t="shared" si="13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2"/>
        <v>0</v>
      </c>
      <c r="F233" s="64"/>
      <c r="G233" s="235"/>
      <c r="H233" s="238"/>
      <c r="I233" s="64"/>
      <c r="J233" s="45">
        <f t="shared" si="14"/>
        <v>0</v>
      </c>
      <c r="K233" s="100"/>
      <c r="L233" s="99"/>
      <c r="M233" s="99"/>
      <c r="N233" s="48">
        <f t="shared" si="13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2"/>
        <v>0</v>
      </c>
      <c r="F234" s="64"/>
      <c r="G234" s="235"/>
      <c r="H234" s="238"/>
      <c r="I234" s="64"/>
      <c r="J234" s="45">
        <f t="shared" si="14"/>
        <v>0</v>
      </c>
      <c r="K234" s="100"/>
      <c r="L234" s="99"/>
      <c r="M234" s="99"/>
      <c r="N234" s="48">
        <f t="shared" si="13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2"/>
        <v>0</v>
      </c>
      <c r="F235" s="64"/>
      <c r="G235" s="235"/>
      <c r="H235" s="238"/>
      <c r="I235" s="64"/>
      <c r="J235" s="45">
        <f t="shared" si="14"/>
        <v>0</v>
      </c>
      <c r="K235" s="100"/>
      <c r="L235" s="99"/>
      <c r="M235" s="99"/>
      <c r="N235" s="48">
        <f t="shared" si="13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2"/>
        <v>0</v>
      </c>
      <c r="F236" s="64"/>
      <c r="G236" s="235"/>
      <c r="H236" s="238"/>
      <c r="I236" s="64"/>
      <c r="J236" s="45">
        <f t="shared" si="14"/>
        <v>0</v>
      </c>
      <c r="K236" s="100"/>
      <c r="L236" s="99"/>
      <c r="M236" s="99"/>
      <c r="N236" s="48">
        <f t="shared" si="13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2"/>
        <v>0</v>
      </c>
      <c r="F237" s="64"/>
      <c r="G237" s="235"/>
      <c r="H237" s="238"/>
      <c r="I237" s="64"/>
      <c r="J237" s="45">
        <f t="shared" si="14"/>
        <v>0</v>
      </c>
      <c r="K237" s="100"/>
      <c r="L237" s="99"/>
      <c r="M237" s="99"/>
      <c r="N237" s="48">
        <f t="shared" si="13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2"/>
        <v>0</v>
      </c>
      <c r="F238" s="64"/>
      <c r="G238" s="235"/>
      <c r="H238" s="63"/>
      <c r="I238" s="64"/>
      <c r="J238" s="45">
        <f t="shared" si="14"/>
        <v>0</v>
      </c>
      <c r="K238" s="100"/>
      <c r="L238" s="99"/>
      <c r="M238" s="99"/>
      <c r="N238" s="48">
        <f t="shared" si="13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2"/>
        <v>0</v>
      </c>
      <c r="F239" s="64"/>
      <c r="G239" s="235"/>
      <c r="H239" s="238"/>
      <c r="I239" s="64"/>
      <c r="J239" s="45">
        <f t="shared" si="14"/>
        <v>0</v>
      </c>
      <c r="K239" s="100"/>
      <c r="L239" s="99"/>
      <c r="M239" s="99"/>
      <c r="N239" s="48">
        <f t="shared" si="13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2"/>
        <v>0</v>
      </c>
      <c r="F240" s="64"/>
      <c r="G240" s="235"/>
      <c r="H240" s="238"/>
      <c r="I240" s="64"/>
      <c r="J240" s="45">
        <f t="shared" si="14"/>
        <v>0</v>
      </c>
      <c r="K240" s="100"/>
      <c r="L240" s="99"/>
      <c r="M240" s="99"/>
      <c r="N240" s="48">
        <f t="shared" si="13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2"/>
        <v>0</v>
      </c>
      <c r="F241" s="64"/>
      <c r="G241" s="235"/>
      <c r="H241" s="238"/>
      <c r="I241" s="64"/>
      <c r="J241" s="45">
        <f t="shared" si="14"/>
        <v>0</v>
      </c>
      <c r="K241" s="100"/>
      <c r="L241" s="99"/>
      <c r="M241" s="99"/>
      <c r="N241" s="48">
        <f t="shared" si="13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2"/>
        <v>0</v>
      </c>
      <c r="F242" s="64"/>
      <c r="G242" s="235"/>
      <c r="H242" s="252"/>
      <c r="I242" s="64"/>
      <c r="J242" s="45">
        <f t="shared" si="14"/>
        <v>0</v>
      </c>
      <c r="K242" s="100"/>
      <c r="L242" s="99"/>
      <c r="M242" s="99"/>
      <c r="N242" s="48">
        <f t="shared" si="13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5">D243*F243</f>
        <v>0</v>
      </c>
      <c r="F243" s="64"/>
      <c r="G243" s="235"/>
      <c r="H243" s="252"/>
      <c r="I243" s="64"/>
      <c r="J243" s="45">
        <f t="shared" si="14"/>
        <v>0</v>
      </c>
      <c r="K243" s="100"/>
      <c r="L243" s="286"/>
      <c r="M243" s="287"/>
      <c r="N243" s="48">
        <f t="shared" si="13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5"/>
        <v>0</v>
      </c>
      <c r="F244" s="200"/>
      <c r="G244" s="289"/>
      <c r="H244" s="290"/>
      <c r="I244" s="116"/>
      <c r="J244" s="45">
        <f t="shared" si="14"/>
        <v>0</v>
      </c>
      <c r="K244" s="100"/>
      <c r="L244" s="286"/>
      <c r="M244" s="287"/>
      <c r="N244" s="48">
        <f t="shared" si="13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5"/>
        <v>0</v>
      </c>
      <c r="F245" s="200"/>
      <c r="G245" s="289"/>
      <c r="H245" s="290"/>
      <c r="I245" s="116"/>
      <c r="J245" s="45">
        <f t="shared" si="14"/>
        <v>0</v>
      </c>
      <c r="K245" s="100"/>
      <c r="L245" s="286"/>
      <c r="M245" s="287"/>
      <c r="N245" s="48">
        <f t="shared" ref="N245:N264" si="16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5"/>
        <v>0</v>
      </c>
      <c r="F246" s="200"/>
      <c r="G246" s="289"/>
      <c r="H246" s="290"/>
      <c r="I246" s="116"/>
      <c r="J246" s="45">
        <f t="shared" si="14"/>
        <v>0</v>
      </c>
      <c r="K246" s="100"/>
      <c r="L246" s="286"/>
      <c r="M246" s="287"/>
      <c r="N246" s="48">
        <f t="shared" si="16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5"/>
        <v>0</v>
      </c>
      <c r="F247" s="200"/>
      <c r="G247" s="289"/>
      <c r="H247" s="290"/>
      <c r="I247" s="116"/>
      <c r="J247" s="45">
        <f t="shared" si="14"/>
        <v>0</v>
      </c>
      <c r="K247" s="100"/>
      <c r="L247" s="286"/>
      <c r="M247" s="287"/>
      <c r="N247" s="48">
        <f t="shared" si="16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5"/>
        <v>0</v>
      </c>
      <c r="F248" s="200"/>
      <c r="G248" s="289"/>
      <c r="H248" s="290"/>
      <c r="I248" s="116"/>
      <c r="J248" s="45">
        <f t="shared" si="14"/>
        <v>0</v>
      </c>
      <c r="K248" s="100"/>
      <c r="L248" s="286"/>
      <c r="M248" s="287"/>
      <c r="N248" s="48">
        <f t="shared" si="16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5"/>
        <v>0</v>
      </c>
      <c r="F249" s="44"/>
      <c r="G249" s="294"/>
      <c r="H249" s="295"/>
      <c r="I249" s="64"/>
      <c r="J249" s="45">
        <f t="shared" si="14"/>
        <v>0</v>
      </c>
      <c r="K249" s="100"/>
      <c r="L249" s="286"/>
      <c r="M249" s="296"/>
      <c r="N249" s="48">
        <f t="shared" si="16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5"/>
        <v>0</v>
      </c>
      <c r="F250" s="64"/>
      <c r="G250" s="235"/>
      <c r="H250" s="252"/>
      <c r="I250" s="64"/>
      <c r="J250" s="45">
        <f t="shared" si="14"/>
        <v>0</v>
      </c>
      <c r="K250" s="100"/>
      <c r="L250" s="286"/>
      <c r="M250" s="296"/>
      <c r="N250" s="48">
        <f t="shared" si="16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5"/>
        <v>0</v>
      </c>
      <c r="F251" s="64"/>
      <c r="G251" s="235"/>
      <c r="H251" s="252"/>
      <c r="I251" s="64"/>
      <c r="J251" s="45">
        <f t="shared" si="14"/>
        <v>0</v>
      </c>
      <c r="K251" s="100"/>
      <c r="L251" s="286"/>
      <c r="M251" s="296"/>
      <c r="N251" s="48">
        <f t="shared" si="16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5"/>
        <v>0</v>
      </c>
      <c r="F252" s="64"/>
      <c r="G252" s="235"/>
      <c r="H252" s="252"/>
      <c r="I252" s="64"/>
      <c r="J252" s="45">
        <f t="shared" si="14"/>
        <v>0</v>
      </c>
      <c r="K252" s="100"/>
      <c r="L252" s="286"/>
      <c r="M252" s="296"/>
      <c r="N252" s="48">
        <f t="shared" si="16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5"/>
        <v>0</v>
      </c>
      <c r="F253" s="268"/>
      <c r="G253" s="235"/>
      <c r="H253" s="269"/>
      <c r="I253" s="268">
        <v>0</v>
      </c>
      <c r="J253" s="45">
        <f t="shared" si="14"/>
        <v>0</v>
      </c>
      <c r="K253" s="299"/>
      <c r="L253" s="299"/>
      <c r="M253" s="299"/>
      <c r="N253" s="48">
        <f t="shared" si="16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5"/>
        <v>0</v>
      </c>
      <c r="F254" s="268"/>
      <c r="G254" s="235"/>
      <c r="H254" s="269"/>
      <c r="I254" s="268">
        <v>0</v>
      </c>
      <c r="J254" s="45">
        <f t="shared" si="14"/>
        <v>0</v>
      </c>
      <c r="K254" s="299"/>
      <c r="L254" s="299"/>
      <c r="M254" s="299"/>
      <c r="N254" s="48">
        <f t="shared" si="16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5"/>
        <v>0</v>
      </c>
      <c r="F255" s="268"/>
      <c r="G255" s="235"/>
      <c r="H255" s="269"/>
      <c r="I255" s="268">
        <v>0</v>
      </c>
      <c r="J255" s="45">
        <f t="shared" si="14"/>
        <v>0</v>
      </c>
      <c r="K255" s="299"/>
      <c r="L255" s="299"/>
      <c r="M255" s="299"/>
      <c r="N255" s="48">
        <f t="shared" si="16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5"/>
        <v>0</v>
      </c>
      <c r="F256" s="268"/>
      <c r="G256" s="235"/>
      <c r="H256" s="305"/>
      <c r="I256" s="268">
        <v>0</v>
      </c>
      <c r="J256" s="45">
        <f t="shared" si="14"/>
        <v>0</v>
      </c>
      <c r="K256" s="299"/>
      <c r="L256" s="299"/>
      <c r="M256" s="299"/>
      <c r="N256" s="48">
        <f t="shared" si="16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5"/>
        <v>0</v>
      </c>
      <c r="F257" s="268"/>
      <c r="G257" s="235"/>
      <c r="H257" s="307"/>
      <c r="I257" s="268">
        <v>0</v>
      </c>
      <c r="J257" s="45">
        <f t="shared" si="14"/>
        <v>0</v>
      </c>
      <c r="K257" s="299"/>
      <c r="L257" s="299"/>
      <c r="M257" s="299"/>
      <c r="N257" s="48">
        <f t="shared" si="16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5"/>
        <v>0</v>
      </c>
      <c r="H258" s="313"/>
      <c r="I258" s="311">
        <v>0</v>
      </c>
      <c r="J258" s="45">
        <f t="shared" si="14"/>
        <v>0</v>
      </c>
      <c r="K258" s="314"/>
      <c r="L258" s="314"/>
      <c r="M258" s="314"/>
      <c r="N258" s="48">
        <f t="shared" si="16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5"/>
        <v>0</v>
      </c>
      <c r="I259" s="311">
        <v>0</v>
      </c>
      <c r="J259" s="45">
        <f t="shared" si="14"/>
        <v>0</v>
      </c>
      <c r="K259" s="314"/>
      <c r="L259" s="314"/>
      <c r="M259" s="314"/>
      <c r="N259" s="48">
        <f t="shared" si="16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5"/>
        <v>0</v>
      </c>
      <c r="I260" s="316">
        <v>0</v>
      </c>
      <c r="J260" s="45">
        <f t="shared" si="14"/>
        <v>0</v>
      </c>
      <c r="K260" s="314"/>
      <c r="L260" s="314"/>
      <c r="M260" s="314"/>
      <c r="N260" s="48">
        <f t="shared" si="16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5"/>
        <v>#VALUE!</v>
      </c>
      <c r="F261" s="574" t="s">
        <v>26</v>
      </c>
      <c r="G261" s="574"/>
      <c r="H261" s="575"/>
      <c r="I261" s="317">
        <f>SUM(I4:I260)</f>
        <v>539123.96956500015</v>
      </c>
      <c r="J261" s="318"/>
      <c r="K261" s="314"/>
      <c r="L261" s="319"/>
      <c r="M261" s="314"/>
      <c r="N261" s="48">
        <f t="shared" si="16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5"/>
        <v>0</v>
      </c>
      <c r="I262" s="322"/>
      <c r="J262" s="318"/>
      <c r="K262" s="314"/>
      <c r="L262" s="319"/>
      <c r="M262" s="314"/>
      <c r="N262" s="48">
        <f t="shared" si="16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5"/>
        <v>0</v>
      </c>
      <c r="J263" s="311"/>
      <c r="K263" s="314"/>
      <c r="L263" s="314"/>
      <c r="M263" s="314"/>
      <c r="N263" s="48">
        <f t="shared" si="16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5"/>
        <v>0</v>
      </c>
      <c r="J264" s="311"/>
      <c r="K264" s="328"/>
      <c r="N264" s="48">
        <f t="shared" si="16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18238512.074995</v>
      </c>
      <c r="O265" s="338"/>
      <c r="Q265" s="339">
        <f>SUM(Q4:Q264)</f>
        <v>368294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18746806.074995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3"/>
  <sheetViews>
    <sheetView tabSelected="1" workbookViewId="0">
      <pane xSplit="8" ySplit="2" topLeftCell="R18" activePane="bottomRight" state="frozen"/>
      <selection pane="topRight" activeCell="I1" sqref="I1"/>
      <selection pane="bottomLeft" activeCell="A3" sqref="A3"/>
      <selection pane="bottomRight" activeCell="T11" sqref="T11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654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36</v>
      </c>
      <c r="B4" s="37" t="s">
        <v>290</v>
      </c>
      <c r="C4" s="38"/>
      <c r="D4" s="39"/>
      <c r="E4" s="40">
        <f>D4*F4</f>
        <v>0</v>
      </c>
      <c r="F4" s="41">
        <v>18320</v>
      </c>
      <c r="G4" s="42">
        <v>44775</v>
      </c>
      <c r="H4" s="542" t="s">
        <v>676</v>
      </c>
      <c r="I4" s="409">
        <v>23210</v>
      </c>
      <c r="J4" s="45">
        <f t="shared" ref="J4:J151" si="0">I4-F4</f>
        <v>4890</v>
      </c>
      <c r="K4" s="46">
        <v>45</v>
      </c>
      <c r="L4" s="47"/>
      <c r="M4" s="47"/>
      <c r="N4" s="48">
        <f t="shared" ref="N4:N115" si="1">K4*I4</f>
        <v>1044450</v>
      </c>
      <c r="O4" s="541" t="s">
        <v>61</v>
      </c>
      <c r="P4" s="394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/>
      <c r="V4" s="54"/>
      <c r="W4" s="55"/>
      <c r="X4" s="56"/>
    </row>
    <row r="5" spans="1:24" ht="30" customHeight="1" thickTop="1" thickBot="1" x14ac:dyDescent="0.35">
      <c r="A5" s="57" t="s">
        <v>36</v>
      </c>
      <c r="B5" s="58" t="s">
        <v>290</v>
      </c>
      <c r="C5" s="59"/>
      <c r="D5" s="60"/>
      <c r="E5" s="40">
        <f>D5*F5</f>
        <v>0</v>
      </c>
      <c r="F5" s="61">
        <v>18040</v>
      </c>
      <c r="G5" s="62">
        <v>44777</v>
      </c>
      <c r="H5" s="410" t="s">
        <v>674</v>
      </c>
      <c r="I5" s="411">
        <v>22910</v>
      </c>
      <c r="J5" s="45">
        <f>I5-F5</f>
        <v>4870</v>
      </c>
      <c r="K5" s="46">
        <v>45</v>
      </c>
      <c r="L5" s="65"/>
      <c r="M5" s="65"/>
      <c r="N5" s="48">
        <f>K5*I5</f>
        <v>1030950</v>
      </c>
      <c r="O5" s="395"/>
      <c r="P5" s="396"/>
      <c r="Q5" s="66">
        <v>21550</v>
      </c>
      <c r="R5" s="67">
        <v>44778</v>
      </c>
      <c r="S5" s="51">
        <v>28000</v>
      </c>
      <c r="T5" s="52" t="s">
        <v>694</v>
      </c>
      <c r="U5" s="53"/>
      <c r="V5" s="54"/>
      <c r="W5" s="159"/>
      <c r="X5" s="106"/>
    </row>
    <row r="6" spans="1:24" ht="30.75" customHeight="1" thickTop="1" thickBot="1" x14ac:dyDescent="0.35">
      <c r="A6" s="57" t="s">
        <v>36</v>
      </c>
      <c r="B6" s="58" t="s">
        <v>290</v>
      </c>
      <c r="C6" s="59"/>
      <c r="D6" s="60"/>
      <c r="E6" s="40">
        <f>D6*F6</f>
        <v>0</v>
      </c>
      <c r="F6" s="61">
        <v>18230</v>
      </c>
      <c r="G6" s="62">
        <v>44778</v>
      </c>
      <c r="H6" s="410" t="s">
        <v>673</v>
      </c>
      <c r="I6" s="411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95"/>
      <c r="P6" s="396"/>
      <c r="Q6" s="66">
        <v>21443</v>
      </c>
      <c r="R6" s="67">
        <v>44778</v>
      </c>
      <c r="S6" s="51">
        <v>28000</v>
      </c>
      <c r="T6" s="52" t="s">
        <v>695</v>
      </c>
      <c r="U6" s="53"/>
      <c r="V6" s="54"/>
      <c r="W6" s="68"/>
      <c r="X6" s="69"/>
    </row>
    <row r="7" spans="1:24" ht="30.75" customHeight="1" thickTop="1" thickBot="1" x14ac:dyDescent="0.35">
      <c r="A7" s="57" t="s">
        <v>655</v>
      </c>
      <c r="B7" s="58" t="s">
        <v>290</v>
      </c>
      <c r="C7" s="59"/>
      <c r="D7" s="60"/>
      <c r="E7" s="40">
        <f t="shared" ref="E7:E40" si="2">D7*F7</f>
        <v>0</v>
      </c>
      <c r="F7" s="61">
        <v>22490</v>
      </c>
      <c r="G7" s="62">
        <v>44781</v>
      </c>
      <c r="H7" s="410" t="s">
        <v>685</v>
      </c>
      <c r="I7" s="411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95"/>
      <c r="P7" s="396"/>
      <c r="Q7" s="66">
        <v>26793</v>
      </c>
      <c r="R7" s="67">
        <v>44785</v>
      </c>
      <c r="S7" s="51">
        <v>28000</v>
      </c>
      <c r="T7" s="52" t="s">
        <v>696</v>
      </c>
      <c r="U7" s="53"/>
      <c r="V7" s="54"/>
      <c r="W7" s="159"/>
      <c r="X7" s="106"/>
    </row>
    <row r="8" spans="1:24" ht="31.5" customHeight="1" thickTop="1" thickBot="1" x14ac:dyDescent="0.35">
      <c r="A8" s="57" t="s">
        <v>656</v>
      </c>
      <c r="B8" s="58" t="s">
        <v>32</v>
      </c>
      <c r="C8" s="538"/>
      <c r="D8" s="87"/>
      <c r="E8" s="88">
        <f t="shared" si="2"/>
        <v>0</v>
      </c>
      <c r="F8" s="61">
        <v>0</v>
      </c>
      <c r="G8" s="62">
        <v>44781</v>
      </c>
      <c r="H8" s="410" t="s">
        <v>685</v>
      </c>
      <c r="I8" s="411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/>
      <c r="P8" s="90"/>
      <c r="Q8" s="66">
        <v>0</v>
      </c>
      <c r="R8" s="67">
        <v>44785</v>
      </c>
      <c r="S8" s="51">
        <v>28000</v>
      </c>
      <c r="T8" s="52" t="s">
        <v>697</v>
      </c>
      <c r="U8" s="53"/>
      <c r="V8" s="54"/>
      <c r="W8" s="159"/>
      <c r="X8" s="106"/>
    </row>
    <row r="9" spans="1:24" ht="24" customHeight="1" thickTop="1" thickBot="1" x14ac:dyDescent="0.35">
      <c r="A9" s="71" t="s">
        <v>659</v>
      </c>
      <c r="B9" s="58" t="s">
        <v>660</v>
      </c>
      <c r="C9" s="59"/>
      <c r="D9" s="60"/>
      <c r="E9" s="40">
        <f t="shared" si="2"/>
        <v>0</v>
      </c>
      <c r="F9" s="61">
        <v>21270</v>
      </c>
      <c r="G9" s="62">
        <v>44783</v>
      </c>
      <c r="H9" s="410" t="s">
        <v>686</v>
      </c>
      <c r="I9" s="411">
        <v>22250</v>
      </c>
      <c r="J9" s="45">
        <f t="shared" si="0"/>
        <v>980</v>
      </c>
      <c r="K9" s="46">
        <v>44.5</v>
      </c>
      <c r="L9" s="65"/>
      <c r="M9" s="65"/>
      <c r="N9" s="48">
        <f t="shared" si="1"/>
        <v>990125</v>
      </c>
      <c r="O9" s="89"/>
      <c r="P9" s="90"/>
      <c r="Q9" s="66">
        <v>26900</v>
      </c>
      <c r="R9" s="67">
        <v>44785</v>
      </c>
      <c r="S9" s="51">
        <v>28000</v>
      </c>
      <c r="T9" s="52" t="s">
        <v>698</v>
      </c>
      <c r="U9" s="53"/>
      <c r="V9" s="54"/>
      <c r="W9" s="159"/>
      <c r="X9" s="106"/>
    </row>
    <row r="10" spans="1:24" ht="24" customHeight="1" thickTop="1" thickBot="1" x14ac:dyDescent="0.35">
      <c r="A10" s="71" t="s">
        <v>36</v>
      </c>
      <c r="B10" s="58" t="s">
        <v>37</v>
      </c>
      <c r="C10" s="59"/>
      <c r="D10" s="72"/>
      <c r="E10" s="40">
        <f t="shared" si="2"/>
        <v>0</v>
      </c>
      <c r="F10" s="61">
        <v>0</v>
      </c>
      <c r="G10" s="62">
        <v>44783</v>
      </c>
      <c r="H10" s="410" t="s">
        <v>686</v>
      </c>
      <c r="I10" s="411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97"/>
      <c r="P10" s="398"/>
      <c r="Q10" s="66">
        <v>0</v>
      </c>
      <c r="R10" s="67">
        <v>44785</v>
      </c>
      <c r="S10" s="51">
        <v>0</v>
      </c>
      <c r="T10" s="52" t="s">
        <v>698</v>
      </c>
      <c r="U10" s="53"/>
      <c r="V10" s="54"/>
      <c r="W10" s="159"/>
      <c r="X10" s="106"/>
    </row>
    <row r="11" spans="1:24" ht="24" customHeight="1" thickTop="1" thickBot="1" x14ac:dyDescent="0.35">
      <c r="A11" s="71" t="s">
        <v>683</v>
      </c>
      <c r="B11" s="58" t="s">
        <v>290</v>
      </c>
      <c r="C11" s="59"/>
      <c r="D11" s="60"/>
      <c r="E11" s="40">
        <f t="shared" si="2"/>
        <v>0</v>
      </c>
      <c r="F11" s="61">
        <v>22510</v>
      </c>
      <c r="G11" s="62">
        <v>44785</v>
      </c>
      <c r="H11" s="410" t="s">
        <v>687</v>
      </c>
      <c r="I11" s="411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97"/>
      <c r="P11" s="398"/>
      <c r="Q11" s="66">
        <v>26793</v>
      </c>
      <c r="R11" s="67">
        <v>44785</v>
      </c>
      <c r="S11" s="51"/>
      <c r="T11" s="52"/>
      <c r="U11" s="53"/>
      <c r="V11" s="54"/>
      <c r="W11" s="159"/>
      <c r="X11" s="106"/>
    </row>
    <row r="12" spans="1:24" ht="24" customHeight="1" thickTop="1" thickBot="1" x14ac:dyDescent="0.35">
      <c r="A12" s="71" t="s">
        <v>50</v>
      </c>
      <c r="B12" s="58" t="s">
        <v>32</v>
      </c>
      <c r="C12" s="431"/>
      <c r="D12" s="60"/>
      <c r="E12" s="40">
        <f t="shared" si="2"/>
        <v>0</v>
      </c>
      <c r="F12" s="61">
        <v>0</v>
      </c>
      <c r="G12" s="62">
        <v>44785</v>
      </c>
      <c r="H12" s="410" t="s">
        <v>687</v>
      </c>
      <c r="I12" s="411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97"/>
      <c r="P12" s="398"/>
      <c r="Q12" s="66">
        <v>0</v>
      </c>
      <c r="R12" s="67">
        <v>44785</v>
      </c>
      <c r="S12" s="51"/>
      <c r="T12" s="52"/>
      <c r="U12" s="53"/>
      <c r="V12" s="54"/>
      <c r="W12" s="159"/>
      <c r="X12" s="106"/>
    </row>
    <row r="13" spans="1:24" ht="24" customHeight="1" thickTop="1" thickBot="1" x14ac:dyDescent="0.35">
      <c r="A13" s="71" t="s">
        <v>684</v>
      </c>
      <c r="B13" s="58" t="s">
        <v>72</v>
      </c>
      <c r="C13" s="432"/>
      <c r="D13" s="60"/>
      <c r="E13" s="40">
        <f t="shared" si="2"/>
        <v>0</v>
      </c>
      <c r="F13" s="61">
        <v>20210</v>
      </c>
      <c r="G13" s="62">
        <v>44787</v>
      </c>
      <c r="H13" s="410"/>
      <c r="I13" s="411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97"/>
      <c r="P13" s="398"/>
      <c r="Q13" s="66"/>
      <c r="R13" s="67"/>
      <c r="S13" s="51">
        <v>28000</v>
      </c>
      <c r="T13" s="52" t="s">
        <v>691</v>
      </c>
      <c r="U13" s="53"/>
      <c r="V13" s="54"/>
      <c r="W13" s="159"/>
      <c r="X13" s="106"/>
    </row>
    <row r="14" spans="1:24" ht="31.5" customHeight="1" thickTop="1" thickBot="1" x14ac:dyDescent="0.35">
      <c r="A14" s="71" t="s">
        <v>50</v>
      </c>
      <c r="B14" s="58" t="s">
        <v>72</v>
      </c>
      <c r="C14" s="59"/>
      <c r="D14" s="60"/>
      <c r="E14" s="40">
        <f t="shared" si="2"/>
        <v>0</v>
      </c>
      <c r="F14" s="61">
        <v>20070</v>
      </c>
      <c r="G14" s="62">
        <v>44789</v>
      </c>
      <c r="H14" s="410"/>
      <c r="I14" s="411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97"/>
      <c r="P14" s="398"/>
      <c r="Q14" s="66"/>
      <c r="R14" s="67"/>
      <c r="S14" s="51">
        <v>28000</v>
      </c>
      <c r="T14" s="52" t="s">
        <v>692</v>
      </c>
      <c r="U14" s="53"/>
      <c r="V14" s="54"/>
      <c r="W14" s="159"/>
      <c r="X14" s="106"/>
    </row>
    <row r="15" spans="1:24" ht="26.25" customHeight="1" thickTop="1" thickBot="1" x14ac:dyDescent="0.35">
      <c r="A15" s="73" t="s">
        <v>50</v>
      </c>
      <c r="B15" s="58" t="s">
        <v>31</v>
      </c>
      <c r="C15" s="59"/>
      <c r="D15" s="60"/>
      <c r="E15" s="40">
        <f t="shared" si="2"/>
        <v>0</v>
      </c>
      <c r="F15" s="61">
        <v>18380</v>
      </c>
      <c r="G15" s="62">
        <v>44791</v>
      </c>
      <c r="H15" s="410"/>
      <c r="I15" s="411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97"/>
      <c r="P15" s="398"/>
      <c r="Q15" s="66"/>
      <c r="R15" s="67"/>
      <c r="S15" s="51">
        <v>28000</v>
      </c>
      <c r="T15" s="92" t="s">
        <v>693</v>
      </c>
      <c r="U15" s="53"/>
      <c r="V15" s="54"/>
      <c r="W15" s="159"/>
      <c r="X15" s="106"/>
    </row>
    <row r="16" spans="1:24" ht="26.25" customHeight="1" thickTop="1" thickBot="1" x14ac:dyDescent="0.35">
      <c r="A16" s="71"/>
      <c r="B16" s="58"/>
      <c r="C16" s="74"/>
      <c r="D16" s="60"/>
      <c r="E16" s="40">
        <f t="shared" si="2"/>
        <v>0</v>
      </c>
      <c r="F16" s="61"/>
      <c r="G16" s="62"/>
      <c r="H16" s="410"/>
      <c r="I16" s="411"/>
      <c r="J16" s="45">
        <f t="shared" si="0"/>
        <v>0</v>
      </c>
      <c r="K16" s="46"/>
      <c r="L16" s="65"/>
      <c r="M16" s="65"/>
      <c r="N16" s="48">
        <f t="shared" si="1"/>
        <v>0</v>
      </c>
      <c r="O16" s="397"/>
      <c r="P16" s="398"/>
      <c r="Q16" s="66"/>
      <c r="R16" s="67"/>
      <c r="S16" s="51"/>
      <c r="T16" s="92"/>
      <c r="U16" s="53"/>
      <c r="V16" s="54"/>
      <c r="W16" s="159"/>
      <c r="X16" s="106"/>
    </row>
    <row r="17" spans="1:24" ht="28.5" customHeight="1" thickTop="1" thickBot="1" x14ac:dyDescent="0.35">
      <c r="A17" s="536"/>
      <c r="B17" s="58"/>
      <c r="C17" s="59"/>
      <c r="D17" s="60"/>
      <c r="E17" s="40">
        <f t="shared" si="2"/>
        <v>0</v>
      </c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53"/>
      <c r="V17" s="54"/>
      <c r="W17" s="159"/>
      <c r="X17" s="106"/>
    </row>
    <row r="18" spans="1:24" ht="33.75" customHeight="1" thickTop="1" thickBot="1" x14ac:dyDescent="0.35">
      <c r="A18" s="81"/>
      <c r="B18" s="58"/>
      <c r="C18" s="59"/>
      <c r="D18" s="60"/>
      <c r="E18" s="40">
        <f t="shared" si="2"/>
        <v>0</v>
      </c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159"/>
      <c r="X18" s="106"/>
    </row>
    <row r="19" spans="1:24" ht="30" customHeight="1" thickTop="1" thickBot="1" x14ac:dyDescent="0.35">
      <c r="A19" s="78"/>
      <c r="B19" s="58"/>
      <c r="C19" s="59"/>
      <c r="D19" s="60"/>
      <c r="E19" s="40">
        <f t="shared" si="2"/>
        <v>0</v>
      </c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159"/>
      <c r="X19" s="106"/>
    </row>
    <row r="20" spans="1:24" ht="27" customHeight="1" thickTop="1" thickBot="1" x14ac:dyDescent="0.35">
      <c r="A20" s="80"/>
      <c r="B20" s="58"/>
      <c r="C20" s="59"/>
      <c r="D20" s="60"/>
      <c r="E20" s="40">
        <f t="shared" si="2"/>
        <v>0</v>
      </c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159"/>
      <c r="X20" s="106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159"/>
      <c r="X21" s="106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159"/>
      <c r="X22" s="106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0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39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40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/>
      <c r="B65" s="178"/>
      <c r="C65" s="183"/>
      <c r="D65" s="168"/>
      <c r="E65" s="60"/>
      <c r="F65" s="151"/>
      <c r="G65" s="152"/>
      <c r="H65" s="475"/>
      <c r="I65" s="151"/>
      <c r="J65" s="45">
        <f>I65-F65</f>
        <v>0</v>
      </c>
      <c r="K65" s="166"/>
      <c r="L65" s="99"/>
      <c r="M65" s="99"/>
      <c r="N65" s="48">
        <f>K65*I65</f>
        <v>0</v>
      </c>
      <c r="O65" s="75"/>
      <c r="P65" s="62"/>
      <c r="Q65" s="167"/>
      <c r="R65" s="129"/>
      <c r="S65" s="180"/>
      <c r="T65" s="52"/>
      <c r="U65" s="53"/>
      <c r="V65" s="54"/>
    </row>
    <row r="66" spans="1:22" ht="17.25" x14ac:dyDescent="0.3">
      <c r="A66" s="472"/>
      <c r="B66" s="184"/>
      <c r="C66" s="179"/>
      <c r="D66" s="168"/>
      <c r="E66" s="60"/>
      <c r="F66" s="151"/>
      <c r="G66" s="152"/>
      <c r="H66" s="533"/>
      <c r="I66" s="151"/>
      <c r="J66" s="45">
        <f t="shared" ref="J66:J69" si="5">I66-F66</f>
        <v>0</v>
      </c>
      <c r="K66" s="166"/>
      <c r="L66" s="99"/>
      <c r="M66" s="99"/>
      <c r="N66" s="48">
        <f t="shared" ref="N66:N69" si="6">K66*I66</f>
        <v>0</v>
      </c>
      <c r="O66" s="75"/>
      <c r="P66" s="62"/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637"/>
      <c r="D67" s="171"/>
      <c r="E67" s="60"/>
      <c r="F67" s="151"/>
      <c r="G67" s="152"/>
      <c r="H67" s="560"/>
      <c r="I67" s="151"/>
      <c r="J67" s="45">
        <f t="shared" si="5"/>
        <v>0</v>
      </c>
      <c r="K67" s="166"/>
      <c r="L67" s="99"/>
      <c r="M67" s="99"/>
      <c r="N67" s="48">
        <f t="shared" si="6"/>
        <v>0</v>
      </c>
      <c r="O67" s="164"/>
      <c r="P67" s="62"/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638"/>
      <c r="D68" s="171"/>
      <c r="E68" s="60"/>
      <c r="F68" s="151"/>
      <c r="G68" s="152"/>
      <c r="H68" s="640"/>
      <c r="I68" s="151"/>
      <c r="J68" s="45">
        <f t="shared" si="5"/>
        <v>0</v>
      </c>
      <c r="K68" s="46"/>
      <c r="L68" s="65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7.25" x14ac:dyDescent="0.3">
      <c r="A69" s="80"/>
      <c r="B69" s="178"/>
      <c r="C69" s="639"/>
      <c r="D69" s="171"/>
      <c r="E69" s="60"/>
      <c r="F69" s="151"/>
      <c r="G69" s="152"/>
      <c r="H69" s="561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78"/>
      <c r="M88" s="57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78"/>
      <c r="M89" s="579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2"/>
      <c r="P95" s="572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63"/>
      <c r="P96" s="573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74" t="s">
        <v>26</v>
      </c>
      <c r="G260" s="574"/>
      <c r="H260" s="575"/>
      <c r="I260" s="317">
        <f>SUM(I4:I259)</f>
        <v>226815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10091302.5</v>
      </c>
      <c r="O264" s="338"/>
      <c r="Q264" s="339">
        <f>SUM(Q4:Q263)</f>
        <v>145029</v>
      </c>
      <c r="R264" s="8"/>
      <c r="S264" s="340">
        <f>SUM(S17:S263)</f>
        <v>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10236331.5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sortState ref="A5:X6">
    <sortCondition ref="G5:G6"/>
  </sortState>
  <mergeCells count="10">
    <mergeCell ref="L88:M89"/>
    <mergeCell ref="O95:O96"/>
    <mergeCell ref="P95:P96"/>
    <mergeCell ref="F260:H260"/>
    <mergeCell ref="A1:J2"/>
    <mergeCell ref="S1:T2"/>
    <mergeCell ref="W1:X1"/>
    <mergeCell ref="O3:P3"/>
    <mergeCell ref="C67:C69"/>
    <mergeCell ref="H67:H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2022-08-23T13:41:18Z</dcterms:modified>
</cp:coreProperties>
</file>