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2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4" l="1"/>
  <c r="M14" i="4" l="1"/>
  <c r="M13" i="4"/>
  <c r="M12" i="4"/>
  <c r="M9" i="4"/>
  <c r="M10" i="4"/>
  <c r="M7" i="4" l="1"/>
  <c r="Q16" i="4" l="1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<sst xmlns="http://schemas.openxmlformats.org/spreadsheetml/2006/main" count="197" uniqueCount="134">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</sst>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26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0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10" t="s">
        <v>5</v>
      </c>
      <c r="F4" s="311"/>
      <c r="H4" s="312" t="s">
        <v>6</v>
      </c>
      <c r="I4" s="313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0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9">
        <f>SUM(M5:M40)</f>
        <v>1399609.5</v>
      </c>
      <c r="N49" s="319">
        <f>SUM(N5:N40)</f>
        <v>910600</v>
      </c>
      <c r="P49" s="111">
        <f>SUM(P5:P40)</f>
        <v>3236981.46</v>
      </c>
      <c r="Q49" s="33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0"/>
      <c r="N50" s="320"/>
      <c r="P50" s="44"/>
      <c r="Q50" s="33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2310209.5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7" t="s">
        <v>15</v>
      </c>
      <c r="I77" s="328"/>
      <c r="J77" s="154"/>
      <c r="K77" s="329">
        <f>I75+L75</f>
        <v>671983.52</v>
      </c>
      <c r="L77" s="330"/>
      <c r="M77" s="155"/>
      <c r="N77" s="155"/>
      <c r="P77" s="44"/>
      <c r="Q77" s="19"/>
    </row>
    <row r="78" spans="1:17" x14ac:dyDescent="0.25">
      <c r="D78" s="321" t="s">
        <v>16</v>
      </c>
      <c r="E78" s="321"/>
      <c r="F78" s="156">
        <f>F75-K77-C75</f>
        <v>1675036.98</v>
      </c>
      <c r="I78" s="157"/>
      <c r="J78" s="158"/>
    </row>
    <row r="79" spans="1:17" ht="18.75" x14ac:dyDescent="0.3">
      <c r="D79" s="322" t="s">
        <v>17</v>
      </c>
      <c r="E79" s="322"/>
      <c r="F79" s="101">
        <v>-1513561.68</v>
      </c>
      <c r="I79" s="323" t="s">
        <v>18</v>
      </c>
      <c r="J79" s="324"/>
      <c r="K79" s="325">
        <f>F81+F82+F83</f>
        <v>3594568.57</v>
      </c>
      <c r="L79" s="3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26">
        <f>-C4</f>
        <v>-3445405.07</v>
      </c>
      <c r="L81" s="32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14" t="s">
        <v>24</v>
      </c>
      <c r="E83" s="315"/>
      <c r="F83" s="173">
        <v>3504178.07</v>
      </c>
      <c r="I83" s="316" t="s">
        <v>25</v>
      </c>
      <c r="J83" s="317"/>
      <c r="K83" s="318">
        <f>K79+K81</f>
        <v>149163.5</v>
      </c>
      <c r="L83" s="3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Q15" sqref="Q1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120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0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10" t="s">
        <v>5</v>
      </c>
      <c r="F4" s="311"/>
      <c r="H4" s="312" t="s">
        <v>6</v>
      </c>
      <c r="I4" s="313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0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32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</f>
        <v>56614</v>
      </c>
      <c r="N14" s="43">
        <v>35958</v>
      </c>
      <c r="O14" s="193"/>
      <c r="P14" s="49">
        <f t="shared" si="2"/>
        <v>115835</v>
      </c>
      <c r="Q14" s="288">
        <f t="shared" si="0"/>
        <v>-43098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0</v>
      </c>
      <c r="D16" s="47"/>
      <c r="E16" s="35">
        <v>44967</v>
      </c>
      <c r="F16" s="36">
        <v>0</v>
      </c>
      <c r="G16" s="37"/>
      <c r="H16" s="38">
        <v>44967</v>
      </c>
      <c r="I16" s="39">
        <v>0</v>
      </c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44968</v>
      </c>
      <c r="C17" s="33">
        <v>0</v>
      </c>
      <c r="D17" s="51"/>
      <c r="E17" s="35">
        <v>44968</v>
      </c>
      <c r="F17" s="36">
        <v>0</v>
      </c>
      <c r="G17" s="37"/>
      <c r="H17" s="38">
        <v>44968</v>
      </c>
      <c r="I17" s="39">
        <v>0</v>
      </c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0</v>
      </c>
      <c r="D18" s="47"/>
      <c r="E18" s="35">
        <v>44969</v>
      </c>
      <c r="F18" s="36">
        <v>0</v>
      </c>
      <c r="G18" s="37"/>
      <c r="H18" s="38">
        <v>44969</v>
      </c>
      <c r="I18" s="39">
        <v>0</v>
      </c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0</v>
      </c>
      <c r="D19" s="47"/>
      <c r="E19" s="35">
        <v>44970</v>
      </c>
      <c r="F19" s="36">
        <v>0</v>
      </c>
      <c r="G19" s="37"/>
      <c r="H19" s="38">
        <v>44970</v>
      </c>
      <c r="I19" s="39">
        <v>0</v>
      </c>
      <c r="J19" s="40"/>
      <c r="K19" s="294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>
        <v>44971</v>
      </c>
      <c r="C20" s="33">
        <v>0</v>
      </c>
      <c r="D20" s="47"/>
      <c r="E20" s="35">
        <v>44971</v>
      </c>
      <c r="F20" s="36">
        <v>0</v>
      </c>
      <c r="G20" s="37"/>
      <c r="H20" s="38">
        <v>44971</v>
      </c>
      <c r="I20" s="39">
        <v>0</v>
      </c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0</v>
      </c>
      <c r="D21" s="47"/>
      <c r="E21" s="35">
        <v>44972</v>
      </c>
      <c r="F21" s="36">
        <v>0</v>
      </c>
      <c r="G21" s="37"/>
      <c r="H21" s="38">
        <v>44972</v>
      </c>
      <c r="I21" s="39">
        <v>0</v>
      </c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0</v>
      </c>
      <c r="D22" s="47"/>
      <c r="E22" s="35">
        <v>44973</v>
      </c>
      <c r="F22" s="36">
        <v>0</v>
      </c>
      <c r="G22" s="37"/>
      <c r="H22" s="38">
        <v>44973</v>
      </c>
      <c r="I22" s="39">
        <v>0</v>
      </c>
      <c r="J22" s="40"/>
      <c r="K22" s="295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0</v>
      </c>
      <c r="D23" s="47"/>
      <c r="E23" s="35">
        <v>44974</v>
      </c>
      <c r="F23" s="36">
        <v>0</v>
      </c>
      <c r="G23" s="37"/>
      <c r="H23" s="38">
        <v>44974</v>
      </c>
      <c r="I23" s="39">
        <v>0</v>
      </c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0</v>
      </c>
      <c r="D24" s="51"/>
      <c r="E24" s="35">
        <v>44975</v>
      </c>
      <c r="F24" s="36">
        <v>0</v>
      </c>
      <c r="G24" s="37"/>
      <c r="H24" s="38">
        <v>44975</v>
      </c>
      <c r="I24" s="39">
        <v>0</v>
      </c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44976</v>
      </c>
      <c r="C25" s="33">
        <v>0</v>
      </c>
      <c r="D25" s="47"/>
      <c r="E25" s="35">
        <v>44976</v>
      </c>
      <c r="F25" s="36">
        <v>0</v>
      </c>
      <c r="G25" s="37"/>
      <c r="H25" s="38">
        <v>44976</v>
      </c>
      <c r="I25" s="39">
        <v>0</v>
      </c>
      <c r="J25" s="64"/>
      <c r="K25" s="48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/>
      <c r="D26" s="47"/>
      <c r="E26" s="35">
        <v>44977</v>
      </c>
      <c r="F26" s="36"/>
      <c r="G26" s="37"/>
      <c r="H26" s="38">
        <v>44977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/>
      <c r="D27" s="51"/>
      <c r="E27" s="35">
        <v>44978</v>
      </c>
      <c r="F27" s="36"/>
      <c r="G27" s="37"/>
      <c r="H27" s="38">
        <v>44978</v>
      </c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/>
      <c r="D28" s="51"/>
      <c r="E28" s="35">
        <v>44979</v>
      </c>
      <c r="F28" s="36"/>
      <c r="G28" s="37"/>
      <c r="H28" s="38">
        <v>44979</v>
      </c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44980</v>
      </c>
      <c r="C29" s="33"/>
      <c r="D29" s="76"/>
      <c r="E29" s="35">
        <v>44980</v>
      </c>
      <c r="F29" s="36"/>
      <c r="G29" s="37"/>
      <c r="H29" s="38">
        <v>44980</v>
      </c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/>
      <c r="D30" s="76"/>
      <c r="E30" s="35">
        <v>44981</v>
      </c>
      <c r="F30" s="36"/>
      <c r="G30" s="37"/>
      <c r="H30" s="38">
        <v>44981</v>
      </c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9">
        <f>SUM(M5:M40)</f>
        <v>684214</v>
      </c>
      <c r="N49" s="319">
        <f>SUM(N5:N40)</f>
        <v>502547</v>
      </c>
      <c r="P49" s="111">
        <f>SUM(P5:P40)</f>
        <v>1397445.5</v>
      </c>
      <c r="Q49" s="331">
        <f>SUM(Q5:Q40)</f>
        <v>-43094.5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0"/>
      <c r="N50" s="320"/>
      <c r="P50" s="44"/>
      <c r="Q50" s="332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1186761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173136.5</v>
      </c>
      <c r="D75" s="142"/>
      <c r="E75" s="143" t="s">
        <v>12</v>
      </c>
      <c r="F75" s="144">
        <f>SUM(F5:F68)</f>
        <v>1423973</v>
      </c>
      <c r="G75" s="145"/>
      <c r="H75" s="143" t="s">
        <v>13</v>
      </c>
      <c r="I75" s="146">
        <f>SUM(I5:I68)</f>
        <v>21603</v>
      </c>
      <c r="J75" s="147"/>
      <c r="K75" s="148" t="s">
        <v>14</v>
      </c>
      <c r="L75" s="149">
        <f>SUM(L5:L73)-L26</f>
        <v>39304.65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7" t="s">
        <v>15</v>
      </c>
      <c r="I77" s="328"/>
      <c r="J77" s="154"/>
      <c r="K77" s="329">
        <f>I75+L75</f>
        <v>60907.65</v>
      </c>
      <c r="L77" s="330"/>
      <c r="M77" s="155"/>
      <c r="N77" s="155"/>
      <c r="P77" s="44"/>
      <c r="Q77" s="19"/>
    </row>
    <row r="78" spans="1:17" x14ac:dyDescent="0.25">
      <c r="D78" s="321" t="s">
        <v>16</v>
      </c>
      <c r="E78" s="321"/>
      <c r="F78" s="156">
        <f>F75-K77-C75</f>
        <v>1189928.8500000001</v>
      </c>
      <c r="I78" s="157"/>
      <c r="J78" s="158"/>
    </row>
    <row r="79" spans="1:17" ht="18.75" x14ac:dyDescent="0.3">
      <c r="D79" s="322" t="s">
        <v>17</v>
      </c>
      <c r="E79" s="322"/>
      <c r="F79" s="101">
        <v>0</v>
      </c>
      <c r="I79" s="323" t="s">
        <v>18</v>
      </c>
      <c r="J79" s="324"/>
      <c r="K79" s="325">
        <f>F81+F82+F83</f>
        <v>1189928.8500000001</v>
      </c>
      <c r="L79" s="3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1189928.8500000001</v>
      </c>
      <c r="H81" s="168"/>
      <c r="I81" s="169" t="s">
        <v>21</v>
      </c>
      <c r="J81" s="170"/>
      <c r="K81" s="326">
        <f>-C4</f>
        <v>-3504178.07</v>
      </c>
      <c r="L81" s="32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14" t="s">
        <v>24</v>
      </c>
      <c r="E83" s="315"/>
      <c r="F83" s="173">
        <v>0</v>
      </c>
      <c r="I83" s="316" t="s">
        <v>25</v>
      </c>
      <c r="J83" s="317"/>
      <c r="K83" s="318">
        <f>K79+K81</f>
        <v>-2314249.2199999997</v>
      </c>
      <c r="L83" s="3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2023-02-27T19:15:45Z</cp:lastPrinted>
  <dcterms:created xsi:type="dcterms:W3CDTF">2023-01-31T18:18:42Z</dcterms:created>
  <dcterms:modified xsi:type="dcterms:W3CDTF">2023-03-02T15:23:18Z</dcterms:modified>
</cp:coreProperties>
</file>